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TSI\BASE 2016\_SI_23T4\3_Destaque\Envio\"/>
    </mc:Choice>
  </mc:AlternateContent>
  <xr:revisionPtr revIDLastSave="0" documentId="13_ncr:1_{C79CCD25-DDC7-42AF-90F7-79231CC048B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Índice" sheetId="10" r:id="rId1"/>
    <sheet name="S1" sheetId="1" r:id="rId2"/>
    <sheet name="S11" sheetId="2" r:id="rId3"/>
    <sheet name="S12" sheetId="3" r:id="rId4"/>
    <sheet name="S13" sheetId="4" r:id="rId5"/>
    <sheet name="S1M" sheetId="5" r:id="rId6"/>
    <sheet name="S2" sheetId="6" r:id="rId7"/>
    <sheet name="S11+S12+S1M " sheetId="7" r:id="rId8"/>
    <sheet name="Remunerações" sheetId="11" r:id="rId9"/>
  </sheets>
  <definedNames>
    <definedName name="_xlnm.Print_Area" localSheetId="5">S1M!$A$1:$V$46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8" i="11" l="1"/>
  <c r="D108" i="11"/>
  <c r="P108" i="7"/>
  <c r="D108" i="7"/>
  <c r="D108" i="1"/>
  <c r="Q108" i="7"/>
  <c r="F108" i="11"/>
  <c r="G108" i="7"/>
  <c r="N108" i="7"/>
  <c r="C108" i="11"/>
  <c r="H108" i="7"/>
  <c r="R108" i="7"/>
  <c r="G106" i="7"/>
  <c r="E107" i="11"/>
  <c r="G107" i="7"/>
  <c r="N107" i="7"/>
  <c r="D105" i="11"/>
  <c r="N105" i="7"/>
  <c r="G105" i="7" l="1"/>
  <c r="E106" i="11"/>
  <c r="J108" i="7"/>
  <c r="C106" i="11"/>
  <c r="C107" i="11"/>
  <c r="D107" i="11"/>
  <c r="F107" i="11"/>
  <c r="H107" i="7"/>
  <c r="R107" i="7"/>
  <c r="B108" i="7"/>
  <c r="K108" i="7"/>
  <c r="P107" i="7"/>
  <c r="E108" i="7"/>
  <c r="F108" i="2"/>
  <c r="H108" i="2" s="1"/>
  <c r="L108" i="2" s="1"/>
  <c r="P108" i="2" s="1"/>
  <c r="L108" i="7"/>
  <c r="Q107" i="7"/>
  <c r="F108" i="3"/>
  <c r="H108" i="3" s="1"/>
  <c r="L108" i="3" s="1"/>
  <c r="N108" i="3" s="1"/>
  <c r="R108" i="3" s="1"/>
  <c r="B108" i="11"/>
  <c r="H108" i="11" s="1"/>
  <c r="J108" i="11" s="1"/>
  <c r="L108" i="11" s="1"/>
  <c r="F108" i="4"/>
  <c r="J108" i="4" s="1"/>
  <c r="N108" i="4" s="1"/>
  <c r="P108" i="4" s="1"/>
  <c r="F108" i="5"/>
  <c r="I108" i="5" s="1"/>
  <c r="M108" i="5" s="1"/>
  <c r="P108" i="5" s="1"/>
  <c r="D108" i="6"/>
  <c r="L108" i="6" s="1"/>
  <c r="O108" i="6" s="1"/>
  <c r="C108" i="7"/>
  <c r="D107" i="7"/>
  <c r="G108" i="1"/>
  <c r="J108" i="1" s="1"/>
  <c r="L108" i="1" s="1"/>
  <c r="Q108" i="1" s="1"/>
  <c r="C99" i="11"/>
  <c r="C105" i="11"/>
  <c r="D106" i="7"/>
  <c r="F107" i="3"/>
  <c r="K107" i="7"/>
  <c r="D102" i="11"/>
  <c r="D104" i="11"/>
  <c r="D106" i="11"/>
  <c r="F106" i="11"/>
  <c r="N106" i="7"/>
  <c r="E107" i="7"/>
  <c r="J107" i="7"/>
  <c r="L107" i="7"/>
  <c r="F107" i="4"/>
  <c r="D107" i="6"/>
  <c r="F107" i="5"/>
  <c r="C107" i="7"/>
  <c r="F107" i="2"/>
  <c r="B107" i="7"/>
  <c r="C104" i="11"/>
  <c r="G104" i="7"/>
  <c r="F105" i="11"/>
  <c r="N104" i="7"/>
  <c r="D105" i="7"/>
  <c r="Q106" i="7"/>
  <c r="F106" i="2"/>
  <c r="H106" i="7"/>
  <c r="P104" i="7"/>
  <c r="E105" i="7"/>
  <c r="P106" i="7"/>
  <c r="K106" i="7"/>
  <c r="R106" i="7"/>
  <c r="J106" i="7"/>
  <c r="H105" i="7"/>
  <c r="L106" i="7"/>
  <c r="D106" i="6"/>
  <c r="D104" i="6"/>
  <c r="R105" i="7"/>
  <c r="E106" i="7"/>
  <c r="B106" i="7"/>
  <c r="R104" i="7"/>
  <c r="F106" i="3"/>
  <c r="F106" i="4"/>
  <c r="C106" i="7"/>
  <c r="F106" i="5"/>
  <c r="C102" i="11"/>
  <c r="Q104" i="7"/>
  <c r="E104" i="11"/>
  <c r="G101" i="7"/>
  <c r="F102" i="11"/>
  <c r="G103" i="7"/>
  <c r="F104" i="11"/>
  <c r="N103" i="7"/>
  <c r="K105" i="7"/>
  <c r="P105" i="7"/>
  <c r="J105" i="7"/>
  <c r="C104" i="7"/>
  <c r="L105" i="7"/>
  <c r="F105" i="3"/>
  <c r="D105" i="6"/>
  <c r="H104" i="7"/>
  <c r="D104" i="7"/>
  <c r="Q105" i="7"/>
  <c r="F105" i="4"/>
  <c r="F105" i="2"/>
  <c r="E105" i="11"/>
  <c r="F105" i="5"/>
  <c r="C105" i="7"/>
  <c r="B105" i="7"/>
  <c r="F103" i="2"/>
  <c r="C103" i="11"/>
  <c r="R103" i="7"/>
  <c r="J104" i="7"/>
  <c r="B103" i="7"/>
  <c r="F104" i="3"/>
  <c r="K104" i="7"/>
  <c r="F104" i="4"/>
  <c r="P103" i="7"/>
  <c r="E104" i="7"/>
  <c r="F104" i="2"/>
  <c r="D103" i="11"/>
  <c r="L103" i="7"/>
  <c r="L104" i="7"/>
  <c r="E103" i="11"/>
  <c r="Q103" i="7"/>
  <c r="D103" i="6"/>
  <c r="F104" i="5"/>
  <c r="B104" i="7"/>
  <c r="C103" i="7"/>
  <c r="K103" i="7"/>
  <c r="F103" i="11"/>
  <c r="H103" i="7"/>
  <c r="E102" i="11"/>
  <c r="E100" i="11"/>
  <c r="F101" i="11"/>
  <c r="G102" i="7"/>
  <c r="C100" i="11"/>
  <c r="Q102" i="7"/>
  <c r="J103" i="7"/>
  <c r="N102" i="7"/>
  <c r="F103" i="5"/>
  <c r="H102" i="7"/>
  <c r="R102" i="7"/>
  <c r="F103" i="3"/>
  <c r="F103" i="4"/>
  <c r="P102" i="7"/>
  <c r="E103" i="7"/>
  <c r="E101" i="11"/>
  <c r="D103" i="7"/>
  <c r="N101" i="7"/>
  <c r="D102" i="6"/>
  <c r="H101" i="7"/>
  <c r="R101" i="7"/>
  <c r="J102" i="7"/>
  <c r="F102" i="4"/>
  <c r="P101" i="7"/>
  <c r="F102" i="5"/>
  <c r="D100" i="11"/>
  <c r="G100" i="7"/>
  <c r="B102" i="7"/>
  <c r="K102" i="7"/>
  <c r="Q101" i="7"/>
  <c r="L102" i="7"/>
  <c r="D102" i="7"/>
  <c r="E102" i="7"/>
  <c r="C102" i="7"/>
  <c r="F102" i="2"/>
  <c r="F102" i="3"/>
  <c r="B101" i="7"/>
  <c r="N100" i="7"/>
  <c r="R100" i="7"/>
  <c r="K101" i="7"/>
  <c r="E101" i="7"/>
  <c r="F100" i="11"/>
  <c r="D100" i="7"/>
  <c r="D101" i="6"/>
  <c r="L101" i="7"/>
  <c r="Q100" i="7"/>
  <c r="D99" i="7"/>
  <c r="D101" i="7"/>
  <c r="P100" i="7"/>
  <c r="J101" i="7"/>
  <c r="H100" i="7"/>
  <c r="F101" i="4"/>
  <c r="F101" i="2"/>
  <c r="F101" i="3"/>
  <c r="C101" i="7"/>
  <c r="D101" i="11"/>
  <c r="F101" i="5"/>
  <c r="C101" i="11"/>
  <c r="D99" i="11"/>
  <c r="E99" i="11"/>
  <c r="G99" i="7"/>
  <c r="N99" i="7"/>
  <c r="L100" i="7"/>
  <c r="K100" i="7"/>
  <c r="E100" i="7"/>
  <c r="J100" i="7"/>
  <c r="F100" i="4"/>
  <c r="R99" i="7"/>
  <c r="H99" i="7"/>
  <c r="Q99" i="7"/>
  <c r="F100" i="3"/>
  <c r="F100" i="5"/>
  <c r="D100" i="6"/>
  <c r="C100" i="7"/>
  <c r="F100" i="2"/>
  <c r="B100" i="7"/>
  <c r="K99" i="7"/>
  <c r="P99" i="7"/>
  <c r="L99" i="7"/>
  <c r="D99" i="6"/>
  <c r="J99" i="7"/>
  <c r="F99" i="2"/>
  <c r="F99" i="4"/>
  <c r="C99" i="7"/>
  <c r="B99" i="7"/>
  <c r="F99" i="5"/>
  <c r="E99" i="7"/>
  <c r="F99" i="11"/>
  <c r="F99" i="3"/>
  <c r="C98" i="11"/>
  <c r="D98" i="11"/>
  <c r="E98" i="11"/>
  <c r="F98" i="11"/>
  <c r="B98" i="7"/>
  <c r="C98" i="7"/>
  <c r="D98" i="7"/>
  <c r="E98" i="7"/>
  <c r="G98" i="7"/>
  <c r="H98" i="7"/>
  <c r="J98" i="7"/>
  <c r="K98" i="7"/>
  <c r="L98" i="7"/>
  <c r="N98" i="7"/>
  <c r="P98" i="7"/>
  <c r="Q98" i="7"/>
  <c r="R98" i="7"/>
  <c r="D98" i="6"/>
  <c r="F98" i="5"/>
  <c r="F98" i="4"/>
  <c r="F98" i="3"/>
  <c r="F98" i="2"/>
  <c r="B107" i="11" l="1"/>
  <c r="I107" i="5"/>
  <c r="L107" i="6"/>
  <c r="D105" i="1"/>
  <c r="D107" i="1"/>
  <c r="J107" i="4"/>
  <c r="H107" i="3"/>
  <c r="F108" i="7"/>
  <c r="I108" i="7" s="1"/>
  <c r="M108" i="7" s="1"/>
  <c r="O108" i="7" s="1"/>
  <c r="S108" i="7" s="1"/>
  <c r="H107" i="2"/>
  <c r="B106" i="11"/>
  <c r="R108" i="5"/>
  <c r="V108" i="5" s="1"/>
  <c r="R108" i="4"/>
  <c r="V108" i="4" s="1"/>
  <c r="D106" i="1"/>
  <c r="J106" i="4"/>
  <c r="D104" i="1"/>
  <c r="H106" i="3"/>
  <c r="H106" i="2"/>
  <c r="L106" i="6"/>
  <c r="I106" i="5"/>
  <c r="F107" i="7"/>
  <c r="L104" i="6"/>
  <c r="F106" i="7"/>
  <c r="D103" i="1"/>
  <c r="D102" i="1"/>
  <c r="J105" i="4"/>
  <c r="B104" i="11"/>
  <c r="I105" i="5"/>
  <c r="H105" i="2"/>
  <c r="H105" i="3"/>
  <c r="B105" i="11"/>
  <c r="L105" i="6"/>
  <c r="I104" i="5"/>
  <c r="J104" i="4"/>
  <c r="H104" i="2"/>
  <c r="H104" i="3"/>
  <c r="F105" i="7"/>
  <c r="H103" i="2"/>
  <c r="J103" i="4"/>
  <c r="B103" i="11"/>
  <c r="I103" i="5"/>
  <c r="L102" i="6"/>
  <c r="H103" i="3"/>
  <c r="L103" i="6"/>
  <c r="F104" i="7"/>
  <c r="B102" i="11"/>
  <c r="F103" i="7"/>
  <c r="J102" i="4"/>
  <c r="H102" i="3"/>
  <c r="H102" i="2"/>
  <c r="I102" i="5"/>
  <c r="F102" i="7"/>
  <c r="I101" i="5"/>
  <c r="L101" i="6"/>
  <c r="D101" i="1"/>
  <c r="H101" i="3"/>
  <c r="H101" i="2"/>
  <c r="J101" i="4"/>
  <c r="D100" i="1"/>
  <c r="D98" i="1"/>
  <c r="L100" i="6"/>
  <c r="J100" i="4"/>
  <c r="I100" i="5"/>
  <c r="B100" i="11"/>
  <c r="H100" i="3"/>
  <c r="H100" i="2"/>
  <c r="F101" i="7"/>
  <c r="B101" i="11"/>
  <c r="F100" i="7"/>
  <c r="L99" i="6"/>
  <c r="H99" i="3"/>
  <c r="J99" i="4"/>
  <c r="B99" i="11"/>
  <c r="H99" i="2"/>
  <c r="D99" i="1"/>
  <c r="I99" i="5"/>
  <c r="F99" i="7"/>
  <c r="H98" i="2"/>
  <c r="I98" i="5"/>
  <c r="J98" i="4"/>
  <c r="L98" i="6"/>
  <c r="H98" i="3"/>
  <c r="F98" i="7"/>
  <c r="B98" i="11"/>
  <c r="C97" i="11"/>
  <c r="D97" i="11"/>
  <c r="E97" i="11"/>
  <c r="F97" i="11"/>
  <c r="B97" i="7"/>
  <c r="C97" i="7"/>
  <c r="D97" i="7"/>
  <c r="E97" i="7"/>
  <c r="G97" i="7"/>
  <c r="H97" i="7"/>
  <c r="J97" i="7"/>
  <c r="K97" i="7"/>
  <c r="L97" i="7"/>
  <c r="N97" i="7"/>
  <c r="P97" i="7"/>
  <c r="Q97" i="7"/>
  <c r="R97" i="7"/>
  <c r="D97" i="6"/>
  <c r="F97" i="5"/>
  <c r="F97" i="4"/>
  <c r="F97" i="3"/>
  <c r="F97" i="2"/>
  <c r="D97" i="1"/>
  <c r="H107" i="11" l="1"/>
  <c r="G105" i="1"/>
  <c r="L107" i="3"/>
  <c r="I107" i="7"/>
  <c r="H106" i="11"/>
  <c r="N107" i="4"/>
  <c r="L107" i="2"/>
  <c r="O107" i="6"/>
  <c r="G107" i="1"/>
  <c r="M107" i="5"/>
  <c r="I106" i="7"/>
  <c r="M106" i="5"/>
  <c r="L106" i="3"/>
  <c r="G106" i="1"/>
  <c r="G104" i="1"/>
  <c r="O106" i="6"/>
  <c r="L106" i="2"/>
  <c r="N106" i="4"/>
  <c r="O104" i="6"/>
  <c r="G102" i="1"/>
  <c r="G103" i="1"/>
  <c r="I105" i="7"/>
  <c r="O105" i="6"/>
  <c r="L105" i="3"/>
  <c r="M105" i="5"/>
  <c r="H104" i="11"/>
  <c r="H105" i="11"/>
  <c r="L105" i="2"/>
  <c r="N105" i="4"/>
  <c r="I104" i="7"/>
  <c r="N104" i="4"/>
  <c r="L104" i="3"/>
  <c r="O102" i="6"/>
  <c r="H102" i="11"/>
  <c r="L104" i="2"/>
  <c r="M104" i="5"/>
  <c r="L103" i="3"/>
  <c r="L103" i="2"/>
  <c r="I103" i="7"/>
  <c r="M103" i="5"/>
  <c r="H103" i="11"/>
  <c r="N103" i="4"/>
  <c r="O103" i="6"/>
  <c r="I102" i="7"/>
  <c r="L102" i="2"/>
  <c r="N102" i="4"/>
  <c r="M102" i="5"/>
  <c r="L102" i="3"/>
  <c r="G98" i="1"/>
  <c r="I101" i="7"/>
  <c r="N101" i="4"/>
  <c r="G101" i="1"/>
  <c r="L101" i="2"/>
  <c r="O101" i="6"/>
  <c r="H101" i="11"/>
  <c r="L101" i="3"/>
  <c r="M101" i="5"/>
  <c r="G100" i="1"/>
  <c r="I100" i="7"/>
  <c r="L100" i="2"/>
  <c r="M100" i="5"/>
  <c r="L100" i="3"/>
  <c r="N100" i="4"/>
  <c r="H100" i="11"/>
  <c r="O100" i="6"/>
  <c r="I99" i="7"/>
  <c r="M99" i="5"/>
  <c r="H99" i="11"/>
  <c r="O99" i="6"/>
  <c r="G99" i="1"/>
  <c r="N99" i="4"/>
  <c r="L99" i="2"/>
  <c r="L99" i="3"/>
  <c r="N98" i="4"/>
  <c r="L98" i="3"/>
  <c r="M98" i="5"/>
  <c r="H98" i="11"/>
  <c r="I98" i="7"/>
  <c r="O98" i="6"/>
  <c r="L98" i="2"/>
  <c r="I97" i="5"/>
  <c r="L97" i="6"/>
  <c r="H97" i="3"/>
  <c r="G97" i="1"/>
  <c r="H97" i="2"/>
  <c r="J97" i="4"/>
  <c r="F97" i="7"/>
  <c r="B97" i="11"/>
  <c r="D96" i="6"/>
  <c r="F96" i="11"/>
  <c r="F96" i="5"/>
  <c r="G96" i="7"/>
  <c r="N96" i="7"/>
  <c r="E96" i="11"/>
  <c r="F96" i="4"/>
  <c r="D96" i="11"/>
  <c r="F96" i="3"/>
  <c r="B96" i="7"/>
  <c r="C96" i="7"/>
  <c r="D96" i="7"/>
  <c r="E96" i="7"/>
  <c r="H96" i="7"/>
  <c r="J96" i="7"/>
  <c r="K96" i="7"/>
  <c r="L96" i="7"/>
  <c r="P96" i="7"/>
  <c r="Q96" i="7"/>
  <c r="R96" i="7"/>
  <c r="D96" i="1"/>
  <c r="J107" i="11" l="1"/>
  <c r="J105" i="1"/>
  <c r="J107" i="1"/>
  <c r="P107" i="5"/>
  <c r="R107" i="5"/>
  <c r="P107" i="4"/>
  <c r="R107" i="4"/>
  <c r="M107" i="7"/>
  <c r="J104" i="1"/>
  <c r="P107" i="2"/>
  <c r="J106" i="11"/>
  <c r="L106" i="11" s="1"/>
  <c r="N107" i="3"/>
  <c r="P106" i="2"/>
  <c r="J106" i="1"/>
  <c r="M106" i="7"/>
  <c r="N106" i="3"/>
  <c r="P106" i="4"/>
  <c r="R106" i="4"/>
  <c r="P106" i="5"/>
  <c r="R106" i="5"/>
  <c r="J102" i="1"/>
  <c r="J104" i="11"/>
  <c r="J103" i="1"/>
  <c r="L105" i="1"/>
  <c r="N105" i="3"/>
  <c r="J105" i="11"/>
  <c r="P105" i="4"/>
  <c r="R105" i="4"/>
  <c r="P105" i="2"/>
  <c r="J102" i="11"/>
  <c r="P105" i="5"/>
  <c r="R105" i="5"/>
  <c r="M105" i="7"/>
  <c r="N104" i="3"/>
  <c r="P104" i="4"/>
  <c r="R104" i="4"/>
  <c r="P104" i="5"/>
  <c r="R104" i="5"/>
  <c r="P104" i="2"/>
  <c r="M104" i="7"/>
  <c r="R103" i="4"/>
  <c r="P103" i="4"/>
  <c r="M103" i="7"/>
  <c r="J103" i="11"/>
  <c r="P103" i="2"/>
  <c r="R103" i="5"/>
  <c r="P103" i="5"/>
  <c r="N103" i="3"/>
  <c r="P102" i="5"/>
  <c r="R102" i="5"/>
  <c r="M102" i="7"/>
  <c r="R102" i="4"/>
  <c r="P102" i="4"/>
  <c r="N102" i="3"/>
  <c r="P102" i="2"/>
  <c r="J98" i="1"/>
  <c r="J101" i="1"/>
  <c r="J101" i="11"/>
  <c r="P101" i="5"/>
  <c r="R101" i="5"/>
  <c r="R101" i="4"/>
  <c r="P101" i="4"/>
  <c r="N101" i="3"/>
  <c r="P101" i="2"/>
  <c r="M101" i="7"/>
  <c r="J100" i="1"/>
  <c r="P100" i="5"/>
  <c r="R100" i="5"/>
  <c r="R100" i="4"/>
  <c r="P100" i="4"/>
  <c r="P100" i="2"/>
  <c r="J100" i="11"/>
  <c r="N100" i="3"/>
  <c r="M100" i="7"/>
  <c r="P99" i="4"/>
  <c r="R99" i="4"/>
  <c r="J99" i="1"/>
  <c r="N99" i="3"/>
  <c r="P99" i="5"/>
  <c r="R99" i="5"/>
  <c r="J99" i="11"/>
  <c r="P99" i="2"/>
  <c r="M99" i="7"/>
  <c r="M98" i="7"/>
  <c r="P98" i="2"/>
  <c r="J98" i="11"/>
  <c r="N98" i="3"/>
  <c r="P98" i="5"/>
  <c r="R98" i="5"/>
  <c r="P98" i="4"/>
  <c r="R98" i="4"/>
  <c r="N97" i="4"/>
  <c r="L97" i="3"/>
  <c r="H96" i="3"/>
  <c r="L97" i="2"/>
  <c r="O97" i="6"/>
  <c r="H97" i="11"/>
  <c r="L96" i="6"/>
  <c r="I97" i="7"/>
  <c r="J97" i="1"/>
  <c r="M97" i="5"/>
  <c r="J96" i="4"/>
  <c r="F96" i="7"/>
  <c r="I96" i="5"/>
  <c r="G96" i="1"/>
  <c r="F96" i="2"/>
  <c r="C96" i="11"/>
  <c r="L107" i="11" l="1"/>
  <c r="R107" i="3"/>
  <c r="V107" i="5"/>
  <c r="O107" i="7"/>
  <c r="V107" i="4"/>
  <c r="L104" i="1"/>
  <c r="Q104" i="1" s="1"/>
  <c r="L107" i="1"/>
  <c r="V106" i="4"/>
  <c r="L104" i="11"/>
  <c r="O106" i="7"/>
  <c r="V106" i="5"/>
  <c r="L106" i="1"/>
  <c r="R106" i="3"/>
  <c r="L102" i="11"/>
  <c r="L102" i="1"/>
  <c r="Q105" i="1"/>
  <c r="L103" i="1"/>
  <c r="O105" i="7"/>
  <c r="V105" i="5"/>
  <c r="V105" i="4"/>
  <c r="L105" i="11"/>
  <c r="R105" i="3"/>
  <c r="O104" i="7"/>
  <c r="V104" i="5"/>
  <c r="V104" i="4"/>
  <c r="R104" i="3"/>
  <c r="R103" i="3"/>
  <c r="L103" i="11"/>
  <c r="V103" i="4"/>
  <c r="V103" i="5"/>
  <c r="O103" i="7"/>
  <c r="V102" i="4"/>
  <c r="R102" i="3"/>
  <c r="O102" i="7"/>
  <c r="V102" i="5"/>
  <c r="L98" i="1"/>
  <c r="R101" i="3"/>
  <c r="O101" i="7"/>
  <c r="L101" i="11"/>
  <c r="V101" i="4"/>
  <c r="V101" i="5"/>
  <c r="L101" i="1"/>
  <c r="L100" i="1"/>
  <c r="V100" i="4"/>
  <c r="L100" i="11"/>
  <c r="V100" i="5"/>
  <c r="O100" i="7"/>
  <c r="R100" i="3"/>
  <c r="R99" i="3"/>
  <c r="L99" i="11"/>
  <c r="V99" i="5"/>
  <c r="L99" i="1"/>
  <c r="O99" i="7"/>
  <c r="V99" i="4"/>
  <c r="O96" i="6"/>
  <c r="V98" i="4"/>
  <c r="R98" i="3"/>
  <c r="V98" i="5"/>
  <c r="L98" i="11"/>
  <c r="O98" i="7"/>
  <c r="J97" i="11"/>
  <c r="N96" i="4"/>
  <c r="I96" i="7"/>
  <c r="B96" i="11"/>
  <c r="L96" i="3"/>
  <c r="M97" i="7"/>
  <c r="N97" i="3"/>
  <c r="M96" i="5"/>
  <c r="L97" i="1"/>
  <c r="H96" i="2"/>
  <c r="J96" i="1"/>
  <c r="P97" i="5"/>
  <c r="R97" i="5"/>
  <c r="P97" i="2"/>
  <c r="P97" i="4"/>
  <c r="R97" i="4"/>
  <c r="B95" i="7"/>
  <c r="C95" i="7"/>
  <c r="D95" i="7"/>
  <c r="E95" i="7"/>
  <c r="G95" i="7"/>
  <c r="H95" i="7"/>
  <c r="J95" i="7"/>
  <c r="K95" i="7"/>
  <c r="L95" i="7"/>
  <c r="N95" i="7"/>
  <c r="P95" i="7"/>
  <c r="Q95" i="7"/>
  <c r="R95" i="7"/>
  <c r="D95" i="6"/>
  <c r="F95" i="5"/>
  <c r="F95" i="4"/>
  <c r="F95" i="3"/>
  <c r="F95" i="2"/>
  <c r="D95" i="1"/>
  <c r="C95" i="11"/>
  <c r="D95" i="11"/>
  <c r="E95" i="11"/>
  <c r="F95" i="11"/>
  <c r="S107" i="7" l="1"/>
  <c r="Q107" i="1"/>
  <c r="S106" i="7"/>
  <c r="Q106" i="1"/>
  <c r="Q102" i="1"/>
  <c r="Q103" i="1"/>
  <c r="S105" i="7"/>
  <c r="S104" i="7"/>
  <c r="S103" i="7"/>
  <c r="S102" i="7"/>
  <c r="Q98" i="1"/>
  <c r="Q101" i="1"/>
  <c r="S101" i="7"/>
  <c r="Q100" i="1"/>
  <c r="S100" i="7"/>
  <c r="S99" i="7"/>
  <c r="Q99" i="1"/>
  <c r="S98" i="7"/>
  <c r="R96" i="5"/>
  <c r="P96" i="4"/>
  <c r="H95" i="3"/>
  <c r="V97" i="5"/>
  <c r="L96" i="2"/>
  <c r="R97" i="3"/>
  <c r="V97" i="4"/>
  <c r="M96" i="7"/>
  <c r="J95" i="4"/>
  <c r="Q97" i="1"/>
  <c r="O97" i="7"/>
  <c r="I95" i="5"/>
  <c r="L95" i="6"/>
  <c r="N96" i="3"/>
  <c r="R96" i="4"/>
  <c r="G95" i="1"/>
  <c r="L96" i="1"/>
  <c r="P96" i="5"/>
  <c r="H95" i="2"/>
  <c r="H96" i="11"/>
  <c r="L97" i="11"/>
  <c r="F95" i="7"/>
  <c r="B95" i="11"/>
  <c r="C94" i="11"/>
  <c r="D94" i="11"/>
  <c r="E94" i="11"/>
  <c r="F94" i="11"/>
  <c r="B94" i="7"/>
  <c r="C94" i="7"/>
  <c r="D94" i="7"/>
  <c r="E94" i="7"/>
  <c r="G94" i="7"/>
  <c r="H94" i="7"/>
  <c r="J94" i="7"/>
  <c r="K94" i="7"/>
  <c r="L94" i="7"/>
  <c r="N94" i="7"/>
  <c r="P94" i="7"/>
  <c r="Q94" i="7"/>
  <c r="R94" i="7"/>
  <c r="D94" i="6"/>
  <c r="F94" i="5"/>
  <c r="F94" i="4"/>
  <c r="F94" i="3"/>
  <c r="F94" i="2"/>
  <c r="D94" i="1"/>
  <c r="V96" i="5" l="1"/>
  <c r="I94" i="5"/>
  <c r="I95" i="7"/>
  <c r="L95" i="2"/>
  <c r="J95" i="1"/>
  <c r="O95" i="6"/>
  <c r="J94" i="4"/>
  <c r="L94" i="6"/>
  <c r="H95" i="11"/>
  <c r="V96" i="4"/>
  <c r="M95" i="5"/>
  <c r="N95" i="4"/>
  <c r="L95" i="3"/>
  <c r="H94" i="2"/>
  <c r="H94" i="3"/>
  <c r="J96" i="11"/>
  <c r="Q96" i="1"/>
  <c r="R96" i="3"/>
  <c r="S97" i="7"/>
  <c r="O96" i="7"/>
  <c r="P96" i="2"/>
  <c r="F94" i="7"/>
  <c r="G94" i="1"/>
  <c r="B94" i="11"/>
  <c r="N94" i="4" l="1"/>
  <c r="P95" i="2"/>
  <c r="I94" i="7"/>
  <c r="N95" i="3"/>
  <c r="H94" i="11"/>
  <c r="R95" i="4"/>
  <c r="P95" i="4"/>
  <c r="J95" i="11"/>
  <c r="M95" i="7"/>
  <c r="J94" i="1"/>
  <c r="L96" i="11"/>
  <c r="L94" i="3"/>
  <c r="S96" i="7"/>
  <c r="L94" i="2"/>
  <c r="P95" i="5"/>
  <c r="R95" i="5"/>
  <c r="O94" i="6"/>
  <c r="L95" i="1"/>
  <c r="M94" i="5"/>
  <c r="C93" i="11"/>
  <c r="D93" i="11"/>
  <c r="E93" i="11"/>
  <c r="F93" i="11"/>
  <c r="B93" i="7"/>
  <c r="C93" i="7"/>
  <c r="D93" i="7"/>
  <c r="E93" i="7"/>
  <c r="G93" i="7"/>
  <c r="H93" i="7"/>
  <c r="J93" i="7"/>
  <c r="K93" i="7"/>
  <c r="L93" i="7"/>
  <c r="N93" i="7"/>
  <c r="P93" i="7"/>
  <c r="Q93" i="7"/>
  <c r="R93" i="7"/>
  <c r="D93" i="6"/>
  <c r="F93" i="5"/>
  <c r="F93" i="4"/>
  <c r="F93" i="3"/>
  <c r="F93" i="2"/>
  <c r="D93" i="1"/>
  <c r="V95" i="5" l="1"/>
  <c r="L94" i="1"/>
  <c r="V95" i="4"/>
  <c r="G93" i="1"/>
  <c r="P94" i="5"/>
  <c r="R94" i="5"/>
  <c r="M94" i="7"/>
  <c r="L93" i="6"/>
  <c r="N94" i="3"/>
  <c r="O95" i="7"/>
  <c r="H93" i="2"/>
  <c r="H93" i="3"/>
  <c r="Q95" i="1"/>
  <c r="J94" i="11"/>
  <c r="J93" i="4"/>
  <c r="L95" i="11"/>
  <c r="P94" i="2"/>
  <c r="I93" i="5"/>
  <c r="R95" i="3"/>
  <c r="P94" i="4"/>
  <c r="R94" i="4"/>
  <c r="F93" i="7"/>
  <c r="B93" i="11"/>
  <c r="D92" i="6"/>
  <c r="F92" i="11"/>
  <c r="G92" i="7"/>
  <c r="N92" i="7"/>
  <c r="D92" i="11"/>
  <c r="F92" i="3"/>
  <c r="B92" i="7"/>
  <c r="D92" i="7"/>
  <c r="E92" i="7"/>
  <c r="H92" i="7"/>
  <c r="J92" i="7"/>
  <c r="K92" i="7"/>
  <c r="L92" i="7"/>
  <c r="P92" i="7"/>
  <c r="Q92" i="7"/>
  <c r="R92" i="7"/>
  <c r="D92" i="1"/>
  <c r="S95" i="7" l="1"/>
  <c r="O94" i="7"/>
  <c r="L92" i="6"/>
  <c r="I93" i="7"/>
  <c r="V94" i="5"/>
  <c r="H93" i="11"/>
  <c r="H92" i="3"/>
  <c r="V94" i="4"/>
  <c r="M93" i="5"/>
  <c r="N93" i="4"/>
  <c r="L93" i="3"/>
  <c r="R94" i="3"/>
  <c r="L94" i="11"/>
  <c r="Q94" i="1"/>
  <c r="L93" i="2"/>
  <c r="O93" i="6"/>
  <c r="J93" i="1"/>
  <c r="G92" i="1"/>
  <c r="F92" i="2"/>
  <c r="F92" i="4"/>
  <c r="C92" i="7"/>
  <c r="F92" i="5"/>
  <c r="E92" i="11"/>
  <c r="C92" i="11"/>
  <c r="O92" i="6" l="1"/>
  <c r="L92" i="3"/>
  <c r="J93" i="11"/>
  <c r="P93" i="2"/>
  <c r="F92" i="7"/>
  <c r="L93" i="1"/>
  <c r="N93" i="3"/>
  <c r="S94" i="7"/>
  <c r="P93" i="5"/>
  <c r="R93" i="5"/>
  <c r="J92" i="4"/>
  <c r="J92" i="1"/>
  <c r="I92" i="5"/>
  <c r="H92" i="2"/>
  <c r="R93" i="4"/>
  <c r="P93" i="4"/>
  <c r="M93" i="7"/>
  <c r="B92" i="11"/>
  <c r="C91" i="11"/>
  <c r="D91" i="11"/>
  <c r="E91" i="11"/>
  <c r="F91" i="11"/>
  <c r="B91" i="7"/>
  <c r="C91" i="7"/>
  <c r="D91" i="7"/>
  <c r="E91" i="7"/>
  <c r="G91" i="7"/>
  <c r="H91" i="7"/>
  <c r="J91" i="7"/>
  <c r="K91" i="7"/>
  <c r="L91" i="7"/>
  <c r="N91" i="7"/>
  <c r="P91" i="7"/>
  <c r="Q91" i="7"/>
  <c r="R91" i="7"/>
  <c r="D91" i="6"/>
  <c r="F91" i="5"/>
  <c r="F91" i="4"/>
  <c r="F91" i="3"/>
  <c r="F91" i="2"/>
  <c r="D91" i="1"/>
  <c r="N92" i="3" l="1"/>
  <c r="L92" i="2"/>
  <c r="L92" i="1"/>
  <c r="O93" i="7"/>
  <c r="I92" i="7"/>
  <c r="H91" i="3"/>
  <c r="J91" i="4"/>
  <c r="M92" i="5"/>
  <c r="N92" i="4"/>
  <c r="I91" i="5"/>
  <c r="H92" i="11"/>
  <c r="V93" i="4"/>
  <c r="V93" i="5"/>
  <c r="R93" i="3"/>
  <c r="L91" i="6"/>
  <c r="G91" i="1"/>
  <c r="H91" i="2"/>
  <c r="Q93" i="1"/>
  <c r="L93" i="11"/>
  <c r="F91" i="7"/>
  <c r="B91" i="11"/>
  <c r="R92" i="3" l="1"/>
  <c r="M91" i="5"/>
  <c r="N91" i="4"/>
  <c r="S93" i="7"/>
  <c r="H91" i="11"/>
  <c r="L91" i="2"/>
  <c r="R92" i="4"/>
  <c r="P92" i="4"/>
  <c r="L91" i="3"/>
  <c r="Q92" i="1"/>
  <c r="O91" i="6"/>
  <c r="I91" i="7"/>
  <c r="J91" i="1"/>
  <c r="J92" i="11"/>
  <c r="R92" i="5"/>
  <c r="P92" i="5"/>
  <c r="M92" i="7"/>
  <c r="P92" i="2"/>
  <c r="C89" i="11"/>
  <c r="D89" i="11"/>
  <c r="E89" i="11"/>
  <c r="F89" i="11"/>
  <c r="C90" i="11"/>
  <c r="D90" i="11"/>
  <c r="E90" i="11"/>
  <c r="F90" i="11"/>
  <c r="B89" i="7"/>
  <c r="C89" i="7"/>
  <c r="D89" i="7"/>
  <c r="E89" i="7"/>
  <c r="G89" i="7"/>
  <c r="H89" i="7"/>
  <c r="J89" i="7"/>
  <c r="K89" i="7"/>
  <c r="L89" i="7"/>
  <c r="N89" i="7"/>
  <c r="P89" i="7"/>
  <c r="Q89" i="7"/>
  <c r="R89" i="7"/>
  <c r="B90" i="7"/>
  <c r="C90" i="7"/>
  <c r="D90" i="7"/>
  <c r="E90" i="7"/>
  <c r="G90" i="7"/>
  <c r="H90" i="7"/>
  <c r="J90" i="7"/>
  <c r="K90" i="7"/>
  <c r="L90" i="7"/>
  <c r="N90" i="7"/>
  <c r="P90" i="7"/>
  <c r="Q90" i="7"/>
  <c r="R90" i="7"/>
  <c r="D89" i="6"/>
  <c r="D90" i="6"/>
  <c r="F89" i="5"/>
  <c r="F90" i="5"/>
  <c r="F89" i="4"/>
  <c r="F90" i="4"/>
  <c r="F89" i="3"/>
  <c r="F90" i="3"/>
  <c r="F89" i="2"/>
  <c r="F90" i="2"/>
  <c r="D89" i="1"/>
  <c r="D90" i="1"/>
  <c r="L92" i="11" l="1"/>
  <c r="O92" i="7"/>
  <c r="V92" i="4"/>
  <c r="G90" i="1"/>
  <c r="H90" i="2"/>
  <c r="L91" i="1"/>
  <c r="P91" i="2"/>
  <c r="P91" i="4"/>
  <c r="R91" i="4"/>
  <c r="J90" i="4"/>
  <c r="I90" i="5"/>
  <c r="H90" i="3"/>
  <c r="L90" i="6"/>
  <c r="V92" i="5"/>
  <c r="M91" i="7"/>
  <c r="N91" i="3"/>
  <c r="J91" i="11"/>
  <c r="P91" i="5"/>
  <c r="R91" i="5"/>
  <c r="G89" i="1"/>
  <c r="H89" i="2"/>
  <c r="H89" i="3"/>
  <c r="J89" i="4"/>
  <c r="I89" i="5"/>
  <c r="L89" i="6"/>
  <c r="F89" i="7"/>
  <c r="F90" i="7"/>
  <c r="B90" i="11"/>
  <c r="B89" i="11"/>
  <c r="V91" i="5" l="1"/>
  <c r="R91" i="3"/>
  <c r="O90" i="6"/>
  <c r="N90" i="4"/>
  <c r="V91" i="4"/>
  <c r="Q91" i="1"/>
  <c r="O91" i="7"/>
  <c r="L90" i="3"/>
  <c r="H90" i="11"/>
  <c r="L90" i="2"/>
  <c r="S92" i="7"/>
  <c r="I90" i="7"/>
  <c r="L91" i="11"/>
  <c r="M90" i="5"/>
  <c r="I89" i="7"/>
  <c r="J90" i="1"/>
  <c r="H89" i="11"/>
  <c r="O89" i="6"/>
  <c r="M89" i="5"/>
  <c r="N89" i="4"/>
  <c r="L89" i="3"/>
  <c r="L89" i="2"/>
  <c r="J89" i="1"/>
  <c r="D88" i="11"/>
  <c r="E88" i="11"/>
  <c r="F88" i="11"/>
  <c r="G88" i="7"/>
  <c r="N88" i="7"/>
  <c r="D88" i="6"/>
  <c r="F88" i="5"/>
  <c r="F88" i="4"/>
  <c r="F88" i="3"/>
  <c r="B88" i="7"/>
  <c r="C88" i="11"/>
  <c r="D88" i="7"/>
  <c r="E88" i="7"/>
  <c r="F88" i="2"/>
  <c r="H88" i="7"/>
  <c r="J88" i="7"/>
  <c r="K88" i="7"/>
  <c r="L88" i="7"/>
  <c r="P88" i="7"/>
  <c r="Q88" i="7"/>
  <c r="R88" i="7"/>
  <c r="D88" i="1"/>
  <c r="M90" i="7" l="1"/>
  <c r="J90" i="11"/>
  <c r="M89" i="7"/>
  <c r="P90" i="5"/>
  <c r="R90" i="5"/>
  <c r="N90" i="3"/>
  <c r="L90" i="1"/>
  <c r="P90" i="2"/>
  <c r="S91" i="7"/>
  <c r="P90" i="4"/>
  <c r="R90" i="4"/>
  <c r="G88" i="1"/>
  <c r="J88" i="4"/>
  <c r="L88" i="6"/>
  <c r="H88" i="3"/>
  <c r="I88" i="5"/>
  <c r="L89" i="1"/>
  <c r="P89" i="2"/>
  <c r="N89" i="3"/>
  <c r="R89" i="4"/>
  <c r="P89" i="4"/>
  <c r="R89" i="5"/>
  <c r="P89" i="5"/>
  <c r="J89" i="11"/>
  <c r="H88" i="2"/>
  <c r="C88" i="7"/>
  <c r="B88" i="11"/>
  <c r="D87" i="1"/>
  <c r="D85" i="1"/>
  <c r="D83" i="1"/>
  <c r="D81" i="1"/>
  <c r="D84" i="1"/>
  <c r="D82" i="1"/>
  <c r="B87" i="7"/>
  <c r="C87" i="7"/>
  <c r="D87" i="7"/>
  <c r="E87" i="7"/>
  <c r="G87" i="7"/>
  <c r="H87" i="7"/>
  <c r="J87" i="7"/>
  <c r="K87" i="7"/>
  <c r="L87" i="7"/>
  <c r="N87" i="7"/>
  <c r="P87" i="7"/>
  <c r="Q87" i="7"/>
  <c r="R87" i="7"/>
  <c r="D87" i="6"/>
  <c r="F87" i="5"/>
  <c r="F87" i="4"/>
  <c r="F87" i="3"/>
  <c r="F87" i="2"/>
  <c r="C87" i="11"/>
  <c r="D87" i="11"/>
  <c r="E87" i="11"/>
  <c r="F87" i="11"/>
  <c r="C86" i="11"/>
  <c r="D86" i="11"/>
  <c r="E86" i="11"/>
  <c r="F86" i="11"/>
  <c r="B86" i="7"/>
  <c r="C86" i="7"/>
  <c r="D86" i="7"/>
  <c r="E86" i="7"/>
  <c r="G86" i="7"/>
  <c r="H86" i="7"/>
  <c r="J86" i="7"/>
  <c r="K86" i="7"/>
  <c r="L86" i="7"/>
  <c r="N86" i="7"/>
  <c r="P86" i="7"/>
  <c r="Q86" i="7"/>
  <c r="R86" i="7"/>
  <c r="D86" i="6"/>
  <c r="F86" i="5"/>
  <c r="F86" i="4"/>
  <c r="F86" i="3"/>
  <c r="F86" i="2"/>
  <c r="D86" i="1"/>
  <c r="C85" i="11"/>
  <c r="D85" i="11"/>
  <c r="E85" i="11"/>
  <c r="F85" i="11"/>
  <c r="B85" i="7"/>
  <c r="C85" i="7"/>
  <c r="D85" i="7"/>
  <c r="E85" i="7"/>
  <c r="G85" i="7"/>
  <c r="H85" i="7"/>
  <c r="J85" i="7"/>
  <c r="K85" i="7"/>
  <c r="L85" i="7"/>
  <c r="N85" i="7"/>
  <c r="P85" i="7"/>
  <c r="Q85" i="7"/>
  <c r="R85" i="7"/>
  <c r="D85" i="6"/>
  <c r="F85" i="5"/>
  <c r="F85" i="3"/>
  <c r="F85" i="2"/>
  <c r="F85" i="4"/>
  <c r="N84" i="7"/>
  <c r="F83" i="4"/>
  <c r="F81" i="4"/>
  <c r="Q84" i="7"/>
  <c r="K83" i="7"/>
  <c r="H83" i="7"/>
  <c r="F83" i="2"/>
  <c r="L82" i="7"/>
  <c r="J82" i="7"/>
  <c r="B81" i="7"/>
  <c r="D83" i="6"/>
  <c r="D84" i="11"/>
  <c r="F84" i="11"/>
  <c r="C84" i="7"/>
  <c r="E84" i="7"/>
  <c r="G84" i="7"/>
  <c r="J84" i="7"/>
  <c r="L84" i="7"/>
  <c r="P84" i="7"/>
  <c r="R84" i="7"/>
  <c r="F84" i="4"/>
  <c r="F84" i="3"/>
  <c r="C83" i="11"/>
  <c r="D83" i="11"/>
  <c r="E83" i="11"/>
  <c r="F83" i="11"/>
  <c r="B83" i="7"/>
  <c r="C83" i="7"/>
  <c r="D83" i="7"/>
  <c r="E83" i="7"/>
  <c r="G83" i="7"/>
  <c r="J83" i="7"/>
  <c r="L83" i="7"/>
  <c r="N83" i="7"/>
  <c r="P83" i="7"/>
  <c r="R83" i="7"/>
  <c r="F83" i="5"/>
  <c r="F83" i="3"/>
  <c r="D82" i="11"/>
  <c r="F82" i="11"/>
  <c r="C82" i="7"/>
  <c r="E82" i="7"/>
  <c r="G82" i="7"/>
  <c r="H82" i="7"/>
  <c r="K82" i="7"/>
  <c r="N82" i="7"/>
  <c r="P82" i="7"/>
  <c r="Q82" i="7"/>
  <c r="R82" i="7"/>
  <c r="D82" i="6"/>
  <c r="F82" i="4"/>
  <c r="F82" i="2"/>
  <c r="D81" i="6"/>
  <c r="F81" i="11"/>
  <c r="G81" i="7"/>
  <c r="N81" i="7"/>
  <c r="E81" i="11"/>
  <c r="D81" i="11"/>
  <c r="D81" i="7"/>
  <c r="K81" i="7"/>
  <c r="Q90" i="1" l="1"/>
  <c r="O88" i="6"/>
  <c r="R90" i="3"/>
  <c r="L90" i="11"/>
  <c r="O89" i="7"/>
  <c r="V90" i="5"/>
  <c r="V90" i="4"/>
  <c r="O90" i="7"/>
  <c r="L81" i="6"/>
  <c r="J82" i="4"/>
  <c r="I83" i="5"/>
  <c r="J84" i="4"/>
  <c r="L83" i="6"/>
  <c r="H83" i="2"/>
  <c r="J81" i="4"/>
  <c r="H85" i="2"/>
  <c r="I85" i="5"/>
  <c r="H86" i="2"/>
  <c r="J86" i="4"/>
  <c r="L86" i="6"/>
  <c r="H87" i="2"/>
  <c r="J87" i="4"/>
  <c r="L87" i="6"/>
  <c r="G85" i="1"/>
  <c r="H88" i="11"/>
  <c r="L88" i="2"/>
  <c r="V89" i="4"/>
  <c r="H82" i="2"/>
  <c r="L82" i="6"/>
  <c r="H83" i="3"/>
  <c r="H84" i="3"/>
  <c r="J83" i="4"/>
  <c r="J85" i="4"/>
  <c r="H85" i="3"/>
  <c r="L85" i="6"/>
  <c r="G86" i="1"/>
  <c r="H86" i="3"/>
  <c r="I86" i="5"/>
  <c r="H87" i="3"/>
  <c r="I87" i="5"/>
  <c r="G83" i="1"/>
  <c r="G87" i="1"/>
  <c r="F88" i="7"/>
  <c r="L89" i="11"/>
  <c r="V89" i="5"/>
  <c r="R89" i="3"/>
  <c r="Q89" i="1"/>
  <c r="M88" i="5"/>
  <c r="L88" i="3"/>
  <c r="N88" i="4"/>
  <c r="J88" i="1"/>
  <c r="F86" i="7"/>
  <c r="F87" i="7"/>
  <c r="B87" i="11"/>
  <c r="B86" i="11"/>
  <c r="F85" i="7"/>
  <c r="B85" i="11"/>
  <c r="D84" i="6"/>
  <c r="C82" i="11"/>
  <c r="C84" i="11"/>
  <c r="E82" i="11"/>
  <c r="E84" i="11"/>
  <c r="F82" i="5"/>
  <c r="F84" i="5"/>
  <c r="Q81" i="7"/>
  <c r="B82" i="7"/>
  <c r="D82" i="7"/>
  <c r="Q83" i="7"/>
  <c r="B84" i="7"/>
  <c r="D84" i="7"/>
  <c r="H84" i="7"/>
  <c r="K84" i="7"/>
  <c r="F81" i="2"/>
  <c r="G82" i="1"/>
  <c r="F82" i="3"/>
  <c r="G84" i="1"/>
  <c r="F84" i="2"/>
  <c r="F83" i="7"/>
  <c r="B83" i="11"/>
  <c r="R81" i="7"/>
  <c r="P81" i="7"/>
  <c r="L81" i="7"/>
  <c r="J81" i="7"/>
  <c r="H81" i="7"/>
  <c r="E81" i="7"/>
  <c r="C81" i="7"/>
  <c r="F81" i="3"/>
  <c r="G81" i="1"/>
  <c r="C81" i="11"/>
  <c r="F81" i="5"/>
  <c r="S89" i="7" l="1"/>
  <c r="O81" i="6"/>
  <c r="S90" i="7"/>
  <c r="B82" i="11"/>
  <c r="J81" i="1"/>
  <c r="I83" i="7"/>
  <c r="H82" i="3"/>
  <c r="I81" i="5"/>
  <c r="H81" i="3"/>
  <c r="H83" i="11"/>
  <c r="J84" i="1"/>
  <c r="J82" i="1"/>
  <c r="I84" i="5"/>
  <c r="L84" i="6"/>
  <c r="I85" i="7"/>
  <c r="I86" i="7"/>
  <c r="I87" i="7"/>
  <c r="B81" i="11"/>
  <c r="H84" i="2"/>
  <c r="H81" i="2"/>
  <c r="I82" i="5"/>
  <c r="H85" i="11"/>
  <c r="H86" i="11"/>
  <c r="H87" i="11"/>
  <c r="L88" i="1"/>
  <c r="R88" i="4"/>
  <c r="P88" i="4"/>
  <c r="N88" i="3"/>
  <c r="P88" i="5"/>
  <c r="R88" i="5"/>
  <c r="I88" i="7"/>
  <c r="J87" i="1"/>
  <c r="J83" i="1"/>
  <c r="M87" i="5"/>
  <c r="L87" i="3"/>
  <c r="M86" i="5"/>
  <c r="L86" i="3"/>
  <c r="J86" i="1"/>
  <c r="O85" i="6"/>
  <c r="L85" i="3"/>
  <c r="N85" i="4"/>
  <c r="N83" i="4"/>
  <c r="L84" i="3"/>
  <c r="L83" i="3"/>
  <c r="O82" i="6"/>
  <c r="L82" i="2"/>
  <c r="P88" i="2"/>
  <c r="J88" i="11"/>
  <c r="J85" i="1"/>
  <c r="O87" i="6"/>
  <c r="N87" i="4"/>
  <c r="L87" i="2"/>
  <c r="O86" i="6"/>
  <c r="N86" i="4"/>
  <c r="L86" i="2"/>
  <c r="M85" i="5"/>
  <c r="L85" i="2"/>
  <c r="N81" i="4"/>
  <c r="L83" i="2"/>
  <c r="O83" i="6"/>
  <c r="N84" i="4"/>
  <c r="M83" i="5"/>
  <c r="N82" i="4"/>
  <c r="F82" i="7"/>
  <c r="F84" i="7"/>
  <c r="B84" i="11"/>
  <c r="F81" i="7"/>
  <c r="L80" i="7"/>
  <c r="J80" i="7"/>
  <c r="C80" i="11"/>
  <c r="D80" i="1"/>
  <c r="D80" i="11"/>
  <c r="E80" i="11"/>
  <c r="F80" i="11"/>
  <c r="B80" i="7"/>
  <c r="C80" i="7"/>
  <c r="D80" i="7"/>
  <c r="E80" i="7"/>
  <c r="G80" i="7"/>
  <c r="H80" i="7"/>
  <c r="K80" i="7"/>
  <c r="N80" i="7"/>
  <c r="P80" i="7"/>
  <c r="Q80" i="7"/>
  <c r="R80" i="7"/>
  <c r="D80" i="6"/>
  <c r="F80" i="5"/>
  <c r="F80" i="4"/>
  <c r="F80" i="3"/>
  <c r="F80" i="2"/>
  <c r="H82" i="11" l="1"/>
  <c r="M83" i="7"/>
  <c r="H80" i="3"/>
  <c r="H84" i="11"/>
  <c r="I82" i="7"/>
  <c r="P82" i="4"/>
  <c r="R82" i="4"/>
  <c r="R83" i="5"/>
  <c r="P83" i="5"/>
  <c r="P84" i="4"/>
  <c r="R84" i="4"/>
  <c r="P83" i="2"/>
  <c r="P81" i="4"/>
  <c r="R81" i="4"/>
  <c r="P85" i="2"/>
  <c r="R85" i="5"/>
  <c r="P85" i="5"/>
  <c r="P86" i="2"/>
  <c r="P86" i="4"/>
  <c r="R86" i="4"/>
  <c r="P87" i="2"/>
  <c r="P87" i="4"/>
  <c r="R87" i="4"/>
  <c r="L85" i="1"/>
  <c r="L88" i="11"/>
  <c r="P82" i="2"/>
  <c r="N83" i="3"/>
  <c r="N84" i="3"/>
  <c r="P83" i="4"/>
  <c r="R83" i="4"/>
  <c r="R85" i="4"/>
  <c r="P85" i="4"/>
  <c r="N85" i="3"/>
  <c r="L86" i="1"/>
  <c r="N86" i="3"/>
  <c r="R86" i="5"/>
  <c r="P86" i="5"/>
  <c r="N87" i="3"/>
  <c r="P87" i="5"/>
  <c r="R87" i="5"/>
  <c r="L83" i="1"/>
  <c r="L87" i="1"/>
  <c r="M88" i="7"/>
  <c r="Q88" i="1"/>
  <c r="J87" i="11"/>
  <c r="J86" i="11"/>
  <c r="J85" i="11"/>
  <c r="M82" i="5"/>
  <c r="L81" i="2"/>
  <c r="L84" i="2"/>
  <c r="H81" i="11"/>
  <c r="M87" i="7"/>
  <c r="I80" i="5"/>
  <c r="H80" i="2"/>
  <c r="J80" i="4"/>
  <c r="L80" i="6"/>
  <c r="I81" i="7"/>
  <c r="I84" i="7"/>
  <c r="V88" i="5"/>
  <c r="R88" i="3"/>
  <c r="V88" i="4"/>
  <c r="M86" i="7"/>
  <c r="M85" i="7"/>
  <c r="O84" i="6"/>
  <c r="M84" i="5"/>
  <c r="L82" i="1"/>
  <c r="L84" i="1"/>
  <c r="J83" i="11"/>
  <c r="L81" i="3"/>
  <c r="M81" i="5"/>
  <c r="L82" i="3"/>
  <c r="L81" i="1"/>
  <c r="G80" i="1"/>
  <c r="F80" i="7"/>
  <c r="B80" i="11"/>
  <c r="D79" i="6"/>
  <c r="F79" i="11"/>
  <c r="G79" i="7"/>
  <c r="N79" i="7"/>
  <c r="E79" i="11"/>
  <c r="F79" i="4"/>
  <c r="D79" i="11"/>
  <c r="F79" i="3"/>
  <c r="B79" i="7"/>
  <c r="C79" i="7"/>
  <c r="D79" i="7"/>
  <c r="E79" i="7"/>
  <c r="F79" i="2"/>
  <c r="H79" i="7"/>
  <c r="J79" i="7"/>
  <c r="K79" i="7"/>
  <c r="L79" i="7"/>
  <c r="P79" i="7"/>
  <c r="Q79" i="7"/>
  <c r="R79" i="7"/>
  <c r="D79" i="1"/>
  <c r="C78" i="11"/>
  <c r="D78" i="11"/>
  <c r="E78" i="11"/>
  <c r="F78" i="11"/>
  <c r="B78" i="7"/>
  <c r="C78" i="7"/>
  <c r="D78" i="7"/>
  <c r="E78" i="7"/>
  <c r="G78" i="7"/>
  <c r="H78" i="7"/>
  <c r="J78" i="7"/>
  <c r="K78" i="7"/>
  <c r="L78" i="7"/>
  <c r="N78" i="7"/>
  <c r="P78" i="7"/>
  <c r="Q78" i="7"/>
  <c r="R78" i="7"/>
  <c r="D78" i="6"/>
  <c r="F78" i="5"/>
  <c r="F78" i="4"/>
  <c r="F78" i="3"/>
  <c r="F78" i="2"/>
  <c r="D78" i="1"/>
  <c r="D77" i="1"/>
  <c r="C77" i="11"/>
  <c r="D77" i="11"/>
  <c r="E77" i="11"/>
  <c r="F77" i="11"/>
  <c r="B77" i="7"/>
  <c r="C77" i="7"/>
  <c r="D77" i="7"/>
  <c r="E77" i="7"/>
  <c r="G77" i="7"/>
  <c r="H77" i="7"/>
  <c r="J77" i="7"/>
  <c r="K77" i="7"/>
  <c r="L77" i="7"/>
  <c r="N77" i="7"/>
  <c r="P77" i="7"/>
  <c r="Q77" i="7"/>
  <c r="R77" i="7"/>
  <c r="D77" i="6"/>
  <c r="F77" i="5"/>
  <c r="F77" i="4"/>
  <c r="F77" i="3"/>
  <c r="F77" i="2"/>
  <c r="D76" i="1"/>
  <c r="C76" i="11"/>
  <c r="D76" i="11"/>
  <c r="E76" i="11"/>
  <c r="F76" i="11"/>
  <c r="B76" i="7"/>
  <c r="C76" i="7"/>
  <c r="D76" i="7"/>
  <c r="E76" i="7"/>
  <c r="G76" i="7"/>
  <c r="H76" i="7"/>
  <c r="J76" i="7"/>
  <c r="K76" i="7"/>
  <c r="L76" i="7"/>
  <c r="N76" i="7"/>
  <c r="P76" i="7"/>
  <c r="Q76" i="7"/>
  <c r="R76" i="7"/>
  <c r="D76" i="6"/>
  <c r="F76" i="5"/>
  <c r="F76" i="4"/>
  <c r="F76" i="3"/>
  <c r="F76" i="2"/>
  <c r="L75" i="7"/>
  <c r="J75" i="7"/>
  <c r="C75" i="11"/>
  <c r="K74" i="7"/>
  <c r="D74" i="7"/>
  <c r="F74" i="2"/>
  <c r="J73" i="7"/>
  <c r="E73" i="7"/>
  <c r="D74" i="6"/>
  <c r="D75" i="1"/>
  <c r="D73" i="1"/>
  <c r="D75" i="11"/>
  <c r="E75" i="11"/>
  <c r="F75" i="11"/>
  <c r="B75" i="7"/>
  <c r="C75" i="7"/>
  <c r="D75" i="7"/>
  <c r="E75" i="7"/>
  <c r="G75" i="7"/>
  <c r="H75" i="7"/>
  <c r="K75" i="7"/>
  <c r="N75" i="7"/>
  <c r="P75" i="7"/>
  <c r="Q75" i="7"/>
  <c r="R75" i="7"/>
  <c r="D75" i="6"/>
  <c r="F75" i="5"/>
  <c r="F75" i="4"/>
  <c r="F75" i="3"/>
  <c r="F75" i="2"/>
  <c r="N73" i="7"/>
  <c r="F73" i="11"/>
  <c r="F74" i="4"/>
  <c r="F73" i="4"/>
  <c r="E74" i="7"/>
  <c r="D74" i="11"/>
  <c r="D73" i="11"/>
  <c r="H74" i="7"/>
  <c r="Q73" i="7"/>
  <c r="C73" i="7"/>
  <c r="D73" i="6"/>
  <c r="C74" i="11"/>
  <c r="E74" i="11"/>
  <c r="F74" i="11"/>
  <c r="B74" i="7"/>
  <c r="G74" i="7"/>
  <c r="J74" i="7"/>
  <c r="L74" i="7"/>
  <c r="N74" i="7"/>
  <c r="P74" i="7"/>
  <c r="Q74" i="7"/>
  <c r="R74" i="7"/>
  <c r="F74" i="5"/>
  <c r="F74" i="3"/>
  <c r="C73" i="11"/>
  <c r="E73" i="11"/>
  <c r="B73" i="7"/>
  <c r="D73" i="7"/>
  <c r="G73" i="7"/>
  <c r="L73" i="7"/>
  <c r="P73" i="7"/>
  <c r="R73" i="7"/>
  <c r="F73" i="5"/>
  <c r="F73" i="3"/>
  <c r="M84" i="7" l="1"/>
  <c r="M81" i="7"/>
  <c r="J82" i="11"/>
  <c r="O83" i="7"/>
  <c r="H77" i="3"/>
  <c r="I77" i="5"/>
  <c r="G78" i="1"/>
  <c r="H78" i="3"/>
  <c r="I78" i="5"/>
  <c r="H79" i="3"/>
  <c r="H80" i="11"/>
  <c r="J80" i="1"/>
  <c r="Q81" i="1"/>
  <c r="N82" i="3"/>
  <c r="P81" i="5"/>
  <c r="R81" i="5"/>
  <c r="N81" i="3"/>
  <c r="L83" i="11"/>
  <c r="Q84" i="1"/>
  <c r="Q82" i="1"/>
  <c r="R84" i="5"/>
  <c r="P84" i="5"/>
  <c r="O85" i="7"/>
  <c r="O86" i="7"/>
  <c r="O80" i="6"/>
  <c r="N80" i="4"/>
  <c r="L80" i="2"/>
  <c r="M80" i="5"/>
  <c r="O87" i="7"/>
  <c r="J81" i="11"/>
  <c r="P84" i="2"/>
  <c r="P81" i="2"/>
  <c r="R82" i="5"/>
  <c r="P82" i="5"/>
  <c r="L85" i="11"/>
  <c r="L86" i="11"/>
  <c r="L87" i="11"/>
  <c r="O88" i="7"/>
  <c r="Q87" i="1"/>
  <c r="Q83" i="1"/>
  <c r="R86" i="3"/>
  <c r="Q86" i="1"/>
  <c r="R85" i="3"/>
  <c r="V85" i="4"/>
  <c r="V83" i="4"/>
  <c r="R84" i="3"/>
  <c r="R83" i="3"/>
  <c r="Q85" i="1"/>
  <c r="V86" i="4"/>
  <c r="V85" i="5"/>
  <c r="V81" i="4"/>
  <c r="H77" i="2"/>
  <c r="J77" i="4"/>
  <c r="L77" i="6"/>
  <c r="G77" i="1"/>
  <c r="H78" i="2"/>
  <c r="J78" i="4"/>
  <c r="L78" i="6"/>
  <c r="L79" i="6"/>
  <c r="I80" i="7"/>
  <c r="V87" i="5"/>
  <c r="R87" i="3"/>
  <c r="V86" i="5"/>
  <c r="V87" i="4"/>
  <c r="V84" i="4"/>
  <c r="V83" i="5"/>
  <c r="V82" i="4"/>
  <c r="M82" i="7"/>
  <c r="J84" i="11"/>
  <c r="L80" i="3"/>
  <c r="F79" i="7"/>
  <c r="I73" i="5"/>
  <c r="L73" i="6"/>
  <c r="J74" i="4"/>
  <c r="H75" i="3"/>
  <c r="H76" i="2"/>
  <c r="L76" i="6"/>
  <c r="I74" i="5"/>
  <c r="I75" i="5"/>
  <c r="G75" i="1"/>
  <c r="H74" i="2"/>
  <c r="J76" i="4"/>
  <c r="G76" i="1"/>
  <c r="H73" i="3"/>
  <c r="H74" i="3"/>
  <c r="J73" i="4"/>
  <c r="H75" i="2"/>
  <c r="J75" i="4"/>
  <c r="L75" i="6"/>
  <c r="L74" i="6"/>
  <c r="H76" i="3"/>
  <c r="I76" i="5"/>
  <c r="D74" i="1"/>
  <c r="J79" i="4"/>
  <c r="H79" i="2"/>
  <c r="G79" i="1"/>
  <c r="F79" i="5"/>
  <c r="C79" i="11"/>
  <c r="F77" i="7"/>
  <c r="B78" i="11"/>
  <c r="F78" i="7"/>
  <c r="F76" i="7"/>
  <c r="B77" i="11"/>
  <c r="B76" i="11"/>
  <c r="F75" i="7"/>
  <c r="B75" i="11"/>
  <c r="H73" i="7"/>
  <c r="K73" i="7"/>
  <c r="F73" i="2"/>
  <c r="G73" i="1"/>
  <c r="C74" i="7"/>
  <c r="B74" i="11"/>
  <c r="F73" i="7"/>
  <c r="B73" i="11"/>
  <c r="C72" i="11"/>
  <c r="D72" i="11"/>
  <c r="E72" i="11"/>
  <c r="F72" i="11"/>
  <c r="B72" i="7"/>
  <c r="C72" i="7"/>
  <c r="D72" i="7"/>
  <c r="E72" i="7"/>
  <c r="G72" i="7"/>
  <c r="H72" i="7"/>
  <c r="J72" i="7"/>
  <c r="K72" i="7"/>
  <c r="L72" i="7"/>
  <c r="N72" i="7"/>
  <c r="P72" i="7"/>
  <c r="Q72" i="7"/>
  <c r="R72" i="7"/>
  <c r="D72" i="6"/>
  <c r="F72" i="5"/>
  <c r="F72" i="4"/>
  <c r="F72" i="3"/>
  <c r="F72" i="2"/>
  <c r="D72" i="1"/>
  <c r="G74" i="1" l="1"/>
  <c r="M80" i="7"/>
  <c r="O84" i="7"/>
  <c r="S83" i="7"/>
  <c r="L82" i="11"/>
  <c r="O81" i="7"/>
  <c r="I79" i="7"/>
  <c r="L79" i="3"/>
  <c r="I77" i="7"/>
  <c r="O79" i="6"/>
  <c r="I78" i="7"/>
  <c r="I79" i="5"/>
  <c r="L79" i="2"/>
  <c r="N80" i="3"/>
  <c r="L84" i="11"/>
  <c r="O78" i="6"/>
  <c r="N78" i="4"/>
  <c r="L78" i="2"/>
  <c r="J77" i="1"/>
  <c r="O77" i="6"/>
  <c r="N77" i="4"/>
  <c r="L77" i="2"/>
  <c r="S88" i="7"/>
  <c r="V84" i="5"/>
  <c r="R81" i="3"/>
  <c r="H77" i="11"/>
  <c r="I76" i="7"/>
  <c r="H78" i="11"/>
  <c r="B79" i="11"/>
  <c r="J79" i="1"/>
  <c r="N79" i="4"/>
  <c r="O82" i="7"/>
  <c r="V82" i="5"/>
  <c r="L81" i="11"/>
  <c r="S87" i="7"/>
  <c r="P80" i="5"/>
  <c r="R80" i="5"/>
  <c r="P80" i="2"/>
  <c r="P80" i="4"/>
  <c r="R80" i="4"/>
  <c r="S86" i="7"/>
  <c r="S85" i="7"/>
  <c r="V81" i="5"/>
  <c r="R82" i="3"/>
  <c r="L80" i="1"/>
  <c r="J80" i="11"/>
  <c r="M78" i="5"/>
  <c r="L78" i="3"/>
  <c r="J78" i="1"/>
  <c r="M77" i="5"/>
  <c r="L77" i="3"/>
  <c r="H72" i="2"/>
  <c r="H73" i="11"/>
  <c r="H74" i="11"/>
  <c r="J73" i="1"/>
  <c r="M76" i="5"/>
  <c r="L76" i="3"/>
  <c r="O74" i="6"/>
  <c r="O75" i="6"/>
  <c r="N75" i="4"/>
  <c r="L75" i="2"/>
  <c r="N73" i="4"/>
  <c r="L74" i="3"/>
  <c r="L73" i="3"/>
  <c r="J76" i="1"/>
  <c r="N76" i="4"/>
  <c r="L74" i="2"/>
  <c r="J75" i="1"/>
  <c r="M75" i="5"/>
  <c r="M74" i="5"/>
  <c r="O76" i="6"/>
  <c r="L76" i="2"/>
  <c r="L75" i="3"/>
  <c r="N74" i="4"/>
  <c r="O73" i="6"/>
  <c r="M73" i="5"/>
  <c r="J72" i="4"/>
  <c r="L72" i="6"/>
  <c r="H75" i="11"/>
  <c r="G72" i="1"/>
  <c r="H72" i="3"/>
  <c r="I72" i="5"/>
  <c r="I73" i="7"/>
  <c r="F74" i="7"/>
  <c r="H73" i="2"/>
  <c r="I75" i="7"/>
  <c r="H76" i="11"/>
  <c r="F72" i="7"/>
  <c r="B72" i="11"/>
  <c r="C71" i="11"/>
  <c r="D71" i="11"/>
  <c r="E71" i="11"/>
  <c r="F71" i="11"/>
  <c r="B71" i="7"/>
  <c r="C71" i="7"/>
  <c r="D71" i="7"/>
  <c r="E71" i="7"/>
  <c r="G71" i="7"/>
  <c r="H71" i="7"/>
  <c r="J71" i="7"/>
  <c r="K71" i="7"/>
  <c r="L71" i="7"/>
  <c r="N71" i="7"/>
  <c r="P71" i="7"/>
  <c r="Q71" i="7"/>
  <c r="R71" i="7"/>
  <c r="D71" i="6"/>
  <c r="F71" i="5"/>
  <c r="F71" i="4"/>
  <c r="F71" i="3"/>
  <c r="F71" i="2"/>
  <c r="D71" i="1"/>
  <c r="J74" i="1" l="1"/>
  <c r="N79" i="3"/>
  <c r="O80" i="7"/>
  <c r="S81" i="7"/>
  <c r="S84" i="7"/>
  <c r="R79" i="4"/>
  <c r="M77" i="7"/>
  <c r="M79" i="7"/>
  <c r="M78" i="7"/>
  <c r="M75" i="7"/>
  <c r="V80" i="4"/>
  <c r="M73" i="7"/>
  <c r="N77" i="3"/>
  <c r="R77" i="5"/>
  <c r="P77" i="5"/>
  <c r="L78" i="1"/>
  <c r="N78" i="3"/>
  <c r="P78" i="5"/>
  <c r="R78" i="5"/>
  <c r="L80" i="11"/>
  <c r="Q80" i="1"/>
  <c r="V80" i="5"/>
  <c r="S82" i="7"/>
  <c r="P79" i="4"/>
  <c r="L79" i="1"/>
  <c r="H79" i="11"/>
  <c r="J78" i="11"/>
  <c r="M76" i="7"/>
  <c r="J77" i="11"/>
  <c r="P77" i="2"/>
  <c r="P77" i="4"/>
  <c r="R77" i="4"/>
  <c r="L77" i="1"/>
  <c r="P78" i="2"/>
  <c r="P78" i="4"/>
  <c r="R78" i="4"/>
  <c r="R80" i="3"/>
  <c r="R79" i="3"/>
  <c r="P79" i="2"/>
  <c r="M79" i="5"/>
  <c r="G71" i="1"/>
  <c r="I71" i="5"/>
  <c r="H71" i="2"/>
  <c r="J71" i="4"/>
  <c r="L71" i="6"/>
  <c r="H72" i="11"/>
  <c r="J76" i="11"/>
  <c r="L73" i="2"/>
  <c r="I74" i="7"/>
  <c r="M72" i="5"/>
  <c r="L72" i="3"/>
  <c r="J72" i="1"/>
  <c r="J75" i="11"/>
  <c r="O72" i="6"/>
  <c r="N72" i="4"/>
  <c r="P73" i="5"/>
  <c r="R73" i="5"/>
  <c r="P74" i="4"/>
  <c r="R74" i="4"/>
  <c r="N75" i="3"/>
  <c r="P76" i="2"/>
  <c r="P74" i="5"/>
  <c r="R74" i="5"/>
  <c r="P75" i="5"/>
  <c r="R75" i="5"/>
  <c r="L75" i="1"/>
  <c r="P74" i="2"/>
  <c r="P76" i="4"/>
  <c r="R76" i="4"/>
  <c r="L76" i="1"/>
  <c r="N73" i="3"/>
  <c r="N74" i="3"/>
  <c r="R73" i="4"/>
  <c r="P73" i="4"/>
  <c r="P75" i="2"/>
  <c r="R75" i="4"/>
  <c r="P75" i="4"/>
  <c r="N76" i="3"/>
  <c r="R76" i="5"/>
  <c r="P76" i="5"/>
  <c r="L73" i="1"/>
  <c r="J74" i="11"/>
  <c r="J73" i="11"/>
  <c r="L72" i="2"/>
  <c r="H71" i="3"/>
  <c r="I72" i="7"/>
  <c r="F71" i="7"/>
  <c r="B71" i="11"/>
  <c r="L74" i="1" l="1"/>
  <c r="S80" i="7"/>
  <c r="O79" i="7"/>
  <c r="V79" i="4"/>
  <c r="O77" i="7"/>
  <c r="O73" i="7"/>
  <c r="O76" i="7"/>
  <c r="O78" i="7"/>
  <c r="M72" i="7"/>
  <c r="M74" i="7"/>
  <c r="V78" i="4"/>
  <c r="Q77" i="1"/>
  <c r="V78" i="5"/>
  <c r="R78" i="3"/>
  <c r="Q78" i="1"/>
  <c r="V77" i="5"/>
  <c r="P79" i="5"/>
  <c r="R79" i="5"/>
  <c r="V77" i="4"/>
  <c r="L77" i="11"/>
  <c r="L78" i="11"/>
  <c r="J79" i="11"/>
  <c r="Q79" i="1"/>
  <c r="R77" i="3"/>
  <c r="L71" i="3"/>
  <c r="R76" i="3"/>
  <c r="V75" i="4"/>
  <c r="R74" i="3"/>
  <c r="R73" i="3"/>
  <c r="Q76" i="1"/>
  <c r="V75" i="5"/>
  <c r="V74" i="4"/>
  <c r="H71" i="11"/>
  <c r="I71" i="7"/>
  <c r="P72" i="2"/>
  <c r="L73" i="11"/>
  <c r="L74" i="11"/>
  <c r="Q73" i="1"/>
  <c r="Q74" i="1"/>
  <c r="V76" i="5"/>
  <c r="V73" i="4"/>
  <c r="V76" i="4"/>
  <c r="Q75" i="1"/>
  <c r="V74" i="5"/>
  <c r="R75" i="3"/>
  <c r="V73" i="5"/>
  <c r="P72" i="4"/>
  <c r="R72" i="4"/>
  <c r="L75" i="11"/>
  <c r="L72" i="1"/>
  <c r="N72" i="3"/>
  <c r="P72" i="5"/>
  <c r="R72" i="5"/>
  <c r="P73" i="2"/>
  <c r="O75" i="7"/>
  <c r="L76" i="11"/>
  <c r="J72" i="11"/>
  <c r="O71" i="6"/>
  <c r="N71" i="4"/>
  <c r="L71" i="2"/>
  <c r="M71" i="5"/>
  <c r="J71" i="1"/>
  <c r="D70" i="6"/>
  <c r="D68" i="6"/>
  <c r="D66" i="6"/>
  <c r="D64" i="6"/>
  <c r="D62" i="6"/>
  <c r="D60" i="6"/>
  <c r="D58" i="6"/>
  <c r="D56" i="6"/>
  <c r="D54" i="6"/>
  <c r="D52" i="6"/>
  <c r="D50" i="6"/>
  <c r="D48" i="6"/>
  <c r="D46" i="6"/>
  <c r="D44" i="6"/>
  <c r="D42" i="6"/>
  <c r="D40" i="6"/>
  <c r="D38" i="6"/>
  <c r="D36" i="6"/>
  <c r="D34" i="6"/>
  <c r="D32" i="6"/>
  <c r="D30" i="6"/>
  <c r="D28" i="6"/>
  <c r="D26" i="6"/>
  <c r="D24" i="6"/>
  <c r="D22" i="6"/>
  <c r="D20" i="6"/>
  <c r="D18" i="6"/>
  <c r="D16" i="6"/>
  <c r="D14" i="6"/>
  <c r="D12" i="6"/>
  <c r="D10" i="6"/>
  <c r="F70" i="5"/>
  <c r="F68" i="5"/>
  <c r="F66" i="5"/>
  <c r="F64" i="5"/>
  <c r="F62" i="5"/>
  <c r="F60" i="5"/>
  <c r="F58" i="5"/>
  <c r="F56" i="5"/>
  <c r="F54" i="5"/>
  <c r="F52" i="5"/>
  <c r="F48" i="5"/>
  <c r="F34" i="5"/>
  <c r="F32" i="5"/>
  <c r="F30" i="5"/>
  <c r="F28" i="5"/>
  <c r="F26" i="5"/>
  <c r="F24" i="5"/>
  <c r="F22" i="5"/>
  <c r="F20" i="5"/>
  <c r="F18" i="5"/>
  <c r="F16" i="5"/>
  <c r="F14" i="5"/>
  <c r="F12" i="5"/>
  <c r="F10" i="5"/>
  <c r="F70" i="4"/>
  <c r="F68" i="4"/>
  <c r="F66" i="4"/>
  <c r="F64" i="4"/>
  <c r="F62" i="4"/>
  <c r="F60" i="4"/>
  <c r="F58" i="4"/>
  <c r="F56" i="4"/>
  <c r="F54" i="4"/>
  <c r="F52" i="4"/>
  <c r="F50" i="4"/>
  <c r="F48" i="4"/>
  <c r="F46" i="4"/>
  <c r="F44" i="4"/>
  <c r="F42" i="4"/>
  <c r="F40" i="4"/>
  <c r="F36" i="4"/>
  <c r="F34" i="4"/>
  <c r="F32" i="4"/>
  <c r="F30" i="4"/>
  <c r="F28" i="4"/>
  <c r="F26" i="4"/>
  <c r="F24" i="4"/>
  <c r="F22" i="4"/>
  <c r="F20" i="4"/>
  <c r="F18" i="4"/>
  <c r="F16" i="4"/>
  <c r="F14" i="4"/>
  <c r="F12" i="4"/>
  <c r="F10" i="4"/>
  <c r="S79" i="7" l="1"/>
  <c r="S73" i="7"/>
  <c r="S77" i="7"/>
  <c r="S78" i="7"/>
  <c r="S76" i="7"/>
  <c r="L79" i="11"/>
  <c r="M71" i="7"/>
  <c r="V79" i="5"/>
  <c r="L71" i="1"/>
  <c r="P71" i="5"/>
  <c r="R71" i="5"/>
  <c r="P71" i="2"/>
  <c r="P71" i="4"/>
  <c r="R71" i="4"/>
  <c r="L72" i="11"/>
  <c r="S75" i="7"/>
  <c r="O74" i="7"/>
  <c r="V72" i="4"/>
  <c r="J71" i="11"/>
  <c r="N71" i="3"/>
  <c r="O72" i="7"/>
  <c r="V72" i="5"/>
  <c r="R72" i="3"/>
  <c r="Q72" i="1"/>
  <c r="J12" i="4"/>
  <c r="J10" i="4"/>
  <c r="J14" i="4"/>
  <c r="J18" i="4"/>
  <c r="J22" i="4"/>
  <c r="J26" i="4"/>
  <c r="J30" i="4"/>
  <c r="J34" i="4"/>
  <c r="J40" i="4"/>
  <c r="J44" i="4"/>
  <c r="J48" i="4"/>
  <c r="J52" i="4"/>
  <c r="J56" i="4"/>
  <c r="J60" i="4"/>
  <c r="J64" i="4"/>
  <c r="J68" i="4"/>
  <c r="I10" i="5"/>
  <c r="I14" i="5"/>
  <c r="I18" i="5"/>
  <c r="I22" i="5"/>
  <c r="I26" i="5"/>
  <c r="I30" i="5"/>
  <c r="I34" i="5"/>
  <c r="I52" i="5"/>
  <c r="I56" i="5"/>
  <c r="I60" i="5"/>
  <c r="I64" i="5"/>
  <c r="I68" i="5"/>
  <c r="L10" i="6"/>
  <c r="L14" i="6"/>
  <c r="L18" i="6"/>
  <c r="L22" i="6"/>
  <c r="L26" i="6"/>
  <c r="L30" i="6"/>
  <c r="L34" i="6"/>
  <c r="L38" i="6"/>
  <c r="L42" i="6"/>
  <c r="L46" i="6"/>
  <c r="L50" i="6"/>
  <c r="L54" i="6"/>
  <c r="L58" i="6"/>
  <c r="L62" i="6"/>
  <c r="L66" i="6"/>
  <c r="L70" i="6"/>
  <c r="J16" i="4"/>
  <c r="J20" i="4"/>
  <c r="J24" i="4"/>
  <c r="J28" i="4"/>
  <c r="J32" i="4"/>
  <c r="J36" i="4"/>
  <c r="J42" i="4"/>
  <c r="J46" i="4"/>
  <c r="J50" i="4"/>
  <c r="J54" i="4"/>
  <c r="J58" i="4"/>
  <c r="J62" i="4"/>
  <c r="J66" i="4"/>
  <c r="J70" i="4"/>
  <c r="I12" i="5"/>
  <c r="I16" i="5"/>
  <c r="I20" i="5"/>
  <c r="I24" i="5"/>
  <c r="I28" i="5"/>
  <c r="I32" i="5"/>
  <c r="I48" i="5"/>
  <c r="I54" i="5"/>
  <c r="I58" i="5"/>
  <c r="I62" i="5"/>
  <c r="I66" i="5"/>
  <c r="I70" i="5"/>
  <c r="L12" i="6"/>
  <c r="L16" i="6"/>
  <c r="L20" i="6"/>
  <c r="L24" i="6"/>
  <c r="L28" i="6"/>
  <c r="L32" i="6"/>
  <c r="L36" i="6"/>
  <c r="L40" i="6"/>
  <c r="L44" i="6"/>
  <c r="L48" i="6"/>
  <c r="L52" i="6"/>
  <c r="L56" i="6"/>
  <c r="L60" i="6"/>
  <c r="L64" i="6"/>
  <c r="L68" i="6"/>
  <c r="F38" i="4"/>
  <c r="F36" i="5"/>
  <c r="F38" i="5"/>
  <c r="F40" i="5"/>
  <c r="F42" i="5"/>
  <c r="F44" i="5"/>
  <c r="F46" i="5"/>
  <c r="F50" i="5"/>
  <c r="F11" i="4"/>
  <c r="F13" i="4"/>
  <c r="F15" i="4"/>
  <c r="F17" i="4"/>
  <c r="F19" i="4"/>
  <c r="F21" i="4"/>
  <c r="F23" i="4"/>
  <c r="F25" i="4"/>
  <c r="F27" i="4"/>
  <c r="F29" i="4"/>
  <c r="F31" i="4"/>
  <c r="F33" i="4"/>
  <c r="F35" i="4"/>
  <c r="F37" i="4"/>
  <c r="F39" i="4"/>
  <c r="F41" i="4"/>
  <c r="F43" i="4"/>
  <c r="F45" i="4"/>
  <c r="F47" i="4"/>
  <c r="F49" i="4"/>
  <c r="F51" i="4"/>
  <c r="F53" i="4"/>
  <c r="F55" i="4"/>
  <c r="F57" i="4"/>
  <c r="F59" i="4"/>
  <c r="F61" i="4"/>
  <c r="F63" i="4"/>
  <c r="F65" i="4"/>
  <c r="F67" i="4"/>
  <c r="F69" i="4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1" i="5"/>
  <c r="F43" i="5"/>
  <c r="F45" i="5"/>
  <c r="F47" i="5"/>
  <c r="F49" i="5"/>
  <c r="F51" i="5"/>
  <c r="F53" i="5"/>
  <c r="F55" i="5"/>
  <c r="F57" i="5"/>
  <c r="F59" i="5"/>
  <c r="F61" i="5"/>
  <c r="F63" i="5"/>
  <c r="F65" i="5"/>
  <c r="F67" i="5"/>
  <c r="F69" i="5"/>
  <c r="D11" i="6"/>
  <c r="D13" i="6"/>
  <c r="D15" i="6"/>
  <c r="D17" i="6"/>
  <c r="D19" i="6"/>
  <c r="D21" i="6"/>
  <c r="D23" i="6"/>
  <c r="D25" i="6"/>
  <c r="D27" i="6"/>
  <c r="D29" i="6"/>
  <c r="D31" i="6"/>
  <c r="D33" i="6"/>
  <c r="D35" i="6"/>
  <c r="D37" i="6"/>
  <c r="D39" i="6"/>
  <c r="D41" i="6"/>
  <c r="D43" i="6"/>
  <c r="D45" i="6"/>
  <c r="D47" i="6"/>
  <c r="D49" i="6"/>
  <c r="D51" i="6"/>
  <c r="D53" i="6"/>
  <c r="D55" i="6"/>
  <c r="D57" i="6"/>
  <c r="D59" i="6"/>
  <c r="D61" i="6"/>
  <c r="D63" i="6"/>
  <c r="D65" i="6"/>
  <c r="D67" i="6"/>
  <c r="D69" i="6"/>
  <c r="S72" i="7" l="1"/>
  <c r="R71" i="3"/>
  <c r="L71" i="11"/>
  <c r="O71" i="7"/>
  <c r="V71" i="4"/>
  <c r="S74" i="7"/>
  <c r="V71" i="5"/>
  <c r="Q71" i="1"/>
  <c r="L67" i="6"/>
  <c r="L63" i="6"/>
  <c r="L59" i="6"/>
  <c r="L55" i="6"/>
  <c r="L51" i="6"/>
  <c r="L47" i="6"/>
  <c r="L43" i="6"/>
  <c r="L39" i="6"/>
  <c r="L35" i="6"/>
  <c r="L31" i="6"/>
  <c r="L27" i="6"/>
  <c r="L23" i="6"/>
  <c r="L19" i="6"/>
  <c r="L15" i="6"/>
  <c r="L11" i="6"/>
  <c r="I67" i="5"/>
  <c r="I63" i="5"/>
  <c r="I59" i="5"/>
  <c r="I55" i="5"/>
  <c r="I51" i="5"/>
  <c r="I47" i="5"/>
  <c r="I43" i="5"/>
  <c r="I39" i="5"/>
  <c r="I35" i="5"/>
  <c r="I31" i="5"/>
  <c r="I27" i="5"/>
  <c r="I23" i="5"/>
  <c r="I19" i="5"/>
  <c r="I15" i="5"/>
  <c r="I11" i="5"/>
  <c r="J67" i="4"/>
  <c r="J63" i="4"/>
  <c r="J59" i="4"/>
  <c r="J55" i="4"/>
  <c r="J51" i="4"/>
  <c r="J47" i="4"/>
  <c r="J43" i="4"/>
  <c r="J39" i="4"/>
  <c r="J35" i="4"/>
  <c r="J31" i="4"/>
  <c r="J27" i="4"/>
  <c r="J23" i="4"/>
  <c r="J19" i="4"/>
  <c r="J15" i="4"/>
  <c r="J11" i="4"/>
  <c r="I46" i="5"/>
  <c r="I42" i="5"/>
  <c r="I38" i="5"/>
  <c r="J38" i="4"/>
  <c r="O68" i="6"/>
  <c r="O64" i="6"/>
  <c r="O60" i="6"/>
  <c r="O56" i="6"/>
  <c r="O52" i="6"/>
  <c r="O48" i="6"/>
  <c r="O44" i="6"/>
  <c r="O40" i="6"/>
  <c r="O36" i="6"/>
  <c r="O32" i="6"/>
  <c r="O28" i="6"/>
  <c r="O24" i="6"/>
  <c r="O20" i="6"/>
  <c r="O16" i="6"/>
  <c r="O12" i="6"/>
  <c r="M70" i="5"/>
  <c r="M66" i="5"/>
  <c r="M62" i="5"/>
  <c r="M58" i="5"/>
  <c r="M54" i="5"/>
  <c r="M48" i="5"/>
  <c r="M32" i="5"/>
  <c r="M28" i="5"/>
  <c r="M24" i="5"/>
  <c r="M20" i="5"/>
  <c r="M16" i="5"/>
  <c r="M12" i="5"/>
  <c r="N70" i="4"/>
  <c r="N66" i="4"/>
  <c r="N62" i="4"/>
  <c r="N58" i="4"/>
  <c r="N54" i="4"/>
  <c r="N50" i="4"/>
  <c r="N46" i="4"/>
  <c r="N42" i="4"/>
  <c r="N36" i="4"/>
  <c r="N32" i="4"/>
  <c r="N28" i="4"/>
  <c r="N24" i="4"/>
  <c r="N20" i="4"/>
  <c r="N16" i="4"/>
  <c r="O70" i="6"/>
  <c r="O66" i="6"/>
  <c r="O62" i="6"/>
  <c r="O58" i="6"/>
  <c r="O54" i="6"/>
  <c r="O50" i="6"/>
  <c r="O46" i="6"/>
  <c r="O42" i="6"/>
  <c r="O38" i="6"/>
  <c r="O34" i="6"/>
  <c r="O30" i="6"/>
  <c r="O26" i="6"/>
  <c r="O22" i="6"/>
  <c r="O18" i="6"/>
  <c r="O14" i="6"/>
  <c r="O10" i="6"/>
  <c r="M68" i="5"/>
  <c r="M64" i="5"/>
  <c r="M60" i="5"/>
  <c r="M56" i="5"/>
  <c r="M52" i="5"/>
  <c r="M34" i="5"/>
  <c r="M30" i="5"/>
  <c r="M26" i="5"/>
  <c r="M22" i="5"/>
  <c r="M18" i="5"/>
  <c r="M14" i="5"/>
  <c r="M10" i="5"/>
  <c r="N68" i="4"/>
  <c r="N64" i="4"/>
  <c r="N60" i="4"/>
  <c r="N56" i="4"/>
  <c r="N52" i="4"/>
  <c r="N48" i="4"/>
  <c r="N44" i="4"/>
  <c r="N40" i="4"/>
  <c r="N34" i="4"/>
  <c r="N30" i="4"/>
  <c r="N26" i="4"/>
  <c r="N22" i="4"/>
  <c r="N18" i="4"/>
  <c r="N14" i="4"/>
  <c r="N10" i="4"/>
  <c r="N12" i="4"/>
  <c r="L69" i="6"/>
  <c r="L65" i="6"/>
  <c r="L61" i="6"/>
  <c r="L57" i="6"/>
  <c r="L53" i="6"/>
  <c r="L49" i="6"/>
  <c r="L45" i="6"/>
  <c r="L41" i="6"/>
  <c r="L37" i="6"/>
  <c r="L33" i="6"/>
  <c r="L29" i="6"/>
  <c r="L25" i="6"/>
  <c r="L21" i="6"/>
  <c r="L17" i="6"/>
  <c r="L13" i="6"/>
  <c r="I69" i="5"/>
  <c r="I65" i="5"/>
  <c r="I61" i="5"/>
  <c r="I57" i="5"/>
  <c r="I53" i="5"/>
  <c r="I49" i="5"/>
  <c r="I45" i="5"/>
  <c r="I41" i="5"/>
  <c r="I37" i="5"/>
  <c r="I33" i="5"/>
  <c r="I29" i="5"/>
  <c r="I25" i="5"/>
  <c r="I21" i="5"/>
  <c r="I17" i="5"/>
  <c r="I13" i="5"/>
  <c r="J69" i="4"/>
  <c r="J65" i="4"/>
  <c r="J61" i="4"/>
  <c r="J57" i="4"/>
  <c r="J53" i="4"/>
  <c r="J49" i="4"/>
  <c r="J45" i="4"/>
  <c r="J41" i="4"/>
  <c r="J37" i="4"/>
  <c r="J33" i="4"/>
  <c r="J29" i="4"/>
  <c r="J25" i="4"/>
  <c r="J21" i="4"/>
  <c r="J17" i="4"/>
  <c r="J13" i="4"/>
  <c r="I50" i="5"/>
  <c r="I44" i="5"/>
  <c r="I40" i="5"/>
  <c r="I36" i="5"/>
  <c r="E70" i="11"/>
  <c r="F70" i="11"/>
  <c r="G70" i="7"/>
  <c r="N70" i="7"/>
  <c r="D70" i="11"/>
  <c r="K70" i="7"/>
  <c r="B70" i="7"/>
  <c r="C70" i="11"/>
  <c r="D70" i="7"/>
  <c r="E70" i="7"/>
  <c r="J70" i="7"/>
  <c r="L70" i="7"/>
  <c r="P70" i="7"/>
  <c r="R70" i="7"/>
  <c r="D70" i="1"/>
  <c r="S71" i="7" l="1"/>
  <c r="M36" i="5"/>
  <c r="M40" i="5"/>
  <c r="M44" i="5"/>
  <c r="M50" i="5"/>
  <c r="N13" i="4"/>
  <c r="N17" i="4"/>
  <c r="N21" i="4"/>
  <c r="N25" i="4"/>
  <c r="N29" i="4"/>
  <c r="N33" i="4"/>
  <c r="N37" i="4"/>
  <c r="N41" i="4"/>
  <c r="N45" i="4"/>
  <c r="N49" i="4"/>
  <c r="N53" i="4"/>
  <c r="N57" i="4"/>
  <c r="N61" i="4"/>
  <c r="N65" i="4"/>
  <c r="N69" i="4"/>
  <c r="M13" i="5"/>
  <c r="M17" i="5"/>
  <c r="M21" i="5"/>
  <c r="M25" i="5"/>
  <c r="M29" i="5"/>
  <c r="M33" i="5"/>
  <c r="M37" i="5"/>
  <c r="M41" i="5"/>
  <c r="M45" i="5"/>
  <c r="M49" i="5"/>
  <c r="M53" i="5"/>
  <c r="M57" i="5"/>
  <c r="M61" i="5"/>
  <c r="M65" i="5"/>
  <c r="M69" i="5"/>
  <c r="O13" i="6"/>
  <c r="O17" i="6"/>
  <c r="O21" i="6"/>
  <c r="O25" i="6"/>
  <c r="O29" i="6"/>
  <c r="O33" i="6"/>
  <c r="O37" i="6"/>
  <c r="O41" i="6"/>
  <c r="O45" i="6"/>
  <c r="O49" i="6"/>
  <c r="O53" i="6"/>
  <c r="O57" i="6"/>
  <c r="O61" i="6"/>
  <c r="O65" i="6"/>
  <c r="O69" i="6"/>
  <c r="P12" i="4"/>
  <c r="R12" i="4"/>
  <c r="P10" i="4"/>
  <c r="R10" i="4"/>
  <c r="P14" i="4"/>
  <c r="R14" i="4"/>
  <c r="P18" i="4"/>
  <c r="R18" i="4"/>
  <c r="P22" i="4"/>
  <c r="R22" i="4"/>
  <c r="P26" i="4"/>
  <c r="R26" i="4"/>
  <c r="P30" i="4"/>
  <c r="R30" i="4"/>
  <c r="P34" i="4"/>
  <c r="R34" i="4"/>
  <c r="R40" i="4"/>
  <c r="P40" i="4"/>
  <c r="R44" i="4"/>
  <c r="P44" i="4"/>
  <c r="R48" i="4"/>
  <c r="P48" i="4"/>
  <c r="R52" i="4"/>
  <c r="P52" i="4"/>
  <c r="R56" i="4"/>
  <c r="P56" i="4"/>
  <c r="R60" i="4"/>
  <c r="P60" i="4"/>
  <c r="R64" i="4"/>
  <c r="P64" i="4"/>
  <c r="R68" i="4"/>
  <c r="P68" i="4"/>
  <c r="P10" i="5"/>
  <c r="R10" i="5"/>
  <c r="P14" i="5"/>
  <c r="R14" i="5"/>
  <c r="P18" i="5"/>
  <c r="R18" i="5"/>
  <c r="P22" i="5"/>
  <c r="R22" i="5"/>
  <c r="P26" i="5"/>
  <c r="R26" i="5"/>
  <c r="P30" i="5"/>
  <c r="R30" i="5"/>
  <c r="P34" i="5"/>
  <c r="R34" i="5"/>
  <c r="R52" i="5"/>
  <c r="P52" i="5"/>
  <c r="R56" i="5"/>
  <c r="P56" i="5"/>
  <c r="R60" i="5"/>
  <c r="P60" i="5"/>
  <c r="R64" i="5"/>
  <c r="P64" i="5"/>
  <c r="R68" i="5"/>
  <c r="P68" i="5"/>
  <c r="P16" i="4"/>
  <c r="R16" i="4"/>
  <c r="P20" i="4"/>
  <c r="R20" i="4"/>
  <c r="P24" i="4"/>
  <c r="R24" i="4"/>
  <c r="P28" i="4"/>
  <c r="R28" i="4"/>
  <c r="P32" i="4"/>
  <c r="R32" i="4"/>
  <c r="P36" i="4"/>
  <c r="R36" i="4"/>
  <c r="R42" i="4"/>
  <c r="P42" i="4"/>
  <c r="R46" i="4"/>
  <c r="P46" i="4"/>
  <c r="R50" i="4"/>
  <c r="P50" i="4"/>
  <c r="R54" i="4"/>
  <c r="P54" i="4"/>
  <c r="R58" i="4"/>
  <c r="P58" i="4"/>
  <c r="R62" i="4"/>
  <c r="P62" i="4"/>
  <c r="R66" i="4"/>
  <c r="P66" i="4"/>
  <c r="R70" i="4"/>
  <c r="P70" i="4"/>
  <c r="P12" i="5"/>
  <c r="R12" i="5"/>
  <c r="P16" i="5"/>
  <c r="R16" i="5"/>
  <c r="P20" i="5"/>
  <c r="R20" i="5"/>
  <c r="P24" i="5"/>
  <c r="R24" i="5"/>
  <c r="P28" i="5"/>
  <c r="R28" i="5"/>
  <c r="P32" i="5"/>
  <c r="R32" i="5"/>
  <c r="R48" i="5"/>
  <c r="P48" i="5"/>
  <c r="R54" i="5"/>
  <c r="P54" i="5"/>
  <c r="R58" i="5"/>
  <c r="P58" i="5"/>
  <c r="R62" i="5"/>
  <c r="P62" i="5"/>
  <c r="R66" i="5"/>
  <c r="P66" i="5"/>
  <c r="R70" i="5"/>
  <c r="P70" i="5"/>
  <c r="N38" i="4"/>
  <c r="M38" i="5"/>
  <c r="M42" i="5"/>
  <c r="M46" i="5"/>
  <c r="N11" i="4"/>
  <c r="N15" i="4"/>
  <c r="N19" i="4"/>
  <c r="N23" i="4"/>
  <c r="N27" i="4"/>
  <c r="N31" i="4"/>
  <c r="N35" i="4"/>
  <c r="N39" i="4"/>
  <c r="N43" i="4"/>
  <c r="N47" i="4"/>
  <c r="N51" i="4"/>
  <c r="N55" i="4"/>
  <c r="N59" i="4"/>
  <c r="N63" i="4"/>
  <c r="N67" i="4"/>
  <c r="M11" i="5"/>
  <c r="M15" i="5"/>
  <c r="M19" i="5"/>
  <c r="M23" i="5"/>
  <c r="M27" i="5"/>
  <c r="M31" i="5"/>
  <c r="M35" i="5"/>
  <c r="M39" i="5"/>
  <c r="M43" i="5"/>
  <c r="M47" i="5"/>
  <c r="M51" i="5"/>
  <c r="M55" i="5"/>
  <c r="M59" i="5"/>
  <c r="M63" i="5"/>
  <c r="M67" i="5"/>
  <c r="O11" i="6"/>
  <c r="O15" i="6"/>
  <c r="O19" i="6"/>
  <c r="O23" i="6"/>
  <c r="O27" i="6"/>
  <c r="O31" i="6"/>
  <c r="O35" i="6"/>
  <c r="O39" i="6"/>
  <c r="O43" i="6"/>
  <c r="O47" i="6"/>
  <c r="O51" i="6"/>
  <c r="O55" i="6"/>
  <c r="O59" i="6"/>
  <c r="O63" i="6"/>
  <c r="O67" i="6"/>
  <c r="Q70" i="7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70" i="3"/>
  <c r="F67" i="3"/>
  <c r="F68" i="3"/>
  <c r="F69" i="3"/>
  <c r="B70" i="11"/>
  <c r="C70" i="7"/>
  <c r="G70" i="1"/>
  <c r="F70" i="2"/>
  <c r="H70" i="7"/>
  <c r="H70" i="11" l="1"/>
  <c r="H70" i="3"/>
  <c r="H63" i="3"/>
  <c r="H59" i="3"/>
  <c r="H55" i="3"/>
  <c r="H51" i="3"/>
  <c r="H45" i="3"/>
  <c r="H41" i="3"/>
  <c r="H37" i="3"/>
  <c r="H33" i="3"/>
  <c r="H29" i="3"/>
  <c r="H25" i="3"/>
  <c r="H19" i="3"/>
  <c r="H15" i="3"/>
  <c r="P67" i="5"/>
  <c r="R67" i="5"/>
  <c r="P63" i="5"/>
  <c r="R63" i="5"/>
  <c r="P59" i="5"/>
  <c r="R59" i="5"/>
  <c r="P55" i="5"/>
  <c r="R55" i="5"/>
  <c r="P51" i="5"/>
  <c r="R51" i="5"/>
  <c r="P47" i="5"/>
  <c r="R47" i="5"/>
  <c r="P43" i="5"/>
  <c r="R43" i="5"/>
  <c r="P39" i="5"/>
  <c r="R39" i="5"/>
  <c r="P35" i="5"/>
  <c r="R35" i="5"/>
  <c r="P31" i="5"/>
  <c r="R31" i="5"/>
  <c r="P27" i="5"/>
  <c r="R27" i="5"/>
  <c r="P23" i="5"/>
  <c r="R23" i="5"/>
  <c r="P19" i="5"/>
  <c r="R19" i="5"/>
  <c r="P15" i="5"/>
  <c r="R15" i="5"/>
  <c r="P11" i="5"/>
  <c r="R11" i="5"/>
  <c r="P67" i="4"/>
  <c r="R67" i="4"/>
  <c r="P63" i="4"/>
  <c r="R63" i="4"/>
  <c r="P59" i="4"/>
  <c r="R59" i="4"/>
  <c r="P55" i="4"/>
  <c r="R55" i="4"/>
  <c r="P51" i="4"/>
  <c r="R51" i="4"/>
  <c r="P47" i="4"/>
  <c r="R47" i="4"/>
  <c r="P43" i="4"/>
  <c r="R43" i="4"/>
  <c r="P39" i="4"/>
  <c r="R39" i="4"/>
  <c r="P35" i="4"/>
  <c r="R35" i="4"/>
  <c r="P31" i="4"/>
  <c r="R31" i="4"/>
  <c r="P27" i="4"/>
  <c r="R27" i="4"/>
  <c r="P23" i="4"/>
  <c r="R23" i="4"/>
  <c r="P19" i="4"/>
  <c r="R19" i="4"/>
  <c r="P15" i="4"/>
  <c r="R15" i="4"/>
  <c r="P11" i="4"/>
  <c r="R11" i="4"/>
  <c r="P46" i="5"/>
  <c r="R46" i="5"/>
  <c r="P42" i="5"/>
  <c r="R42" i="5"/>
  <c r="P38" i="5"/>
  <c r="R38" i="5"/>
  <c r="P38" i="4"/>
  <c r="R38" i="4"/>
  <c r="V70" i="5"/>
  <c r="V62" i="5"/>
  <c r="V54" i="5"/>
  <c r="V28" i="5"/>
  <c r="V20" i="5"/>
  <c r="V12" i="5"/>
  <c r="V70" i="4"/>
  <c r="V62" i="4"/>
  <c r="V54" i="4"/>
  <c r="V46" i="4"/>
  <c r="V32" i="4"/>
  <c r="V24" i="4"/>
  <c r="V16" i="4"/>
  <c r="V68" i="5"/>
  <c r="V60" i="5"/>
  <c r="V52" i="5"/>
  <c r="V34" i="5"/>
  <c r="V26" i="5"/>
  <c r="V18" i="5"/>
  <c r="V10" i="5"/>
  <c r="V68" i="4"/>
  <c r="V60" i="4"/>
  <c r="V52" i="4"/>
  <c r="V44" i="4"/>
  <c r="V30" i="4"/>
  <c r="V22" i="4"/>
  <c r="V14" i="4"/>
  <c r="V12" i="4"/>
  <c r="P69" i="5"/>
  <c r="R69" i="5"/>
  <c r="P65" i="5"/>
  <c r="R65" i="5"/>
  <c r="R61" i="5"/>
  <c r="P61" i="5"/>
  <c r="R57" i="5"/>
  <c r="P57" i="5"/>
  <c r="P53" i="5"/>
  <c r="R53" i="5"/>
  <c r="P49" i="5"/>
  <c r="R49" i="5"/>
  <c r="R45" i="5"/>
  <c r="P45" i="5"/>
  <c r="R41" i="5"/>
  <c r="P41" i="5"/>
  <c r="P37" i="5"/>
  <c r="R37" i="5"/>
  <c r="P33" i="5"/>
  <c r="R33" i="5"/>
  <c r="R29" i="5"/>
  <c r="P29" i="5"/>
  <c r="R25" i="5"/>
  <c r="P25" i="5"/>
  <c r="P21" i="5"/>
  <c r="R21" i="5"/>
  <c r="R17" i="5"/>
  <c r="P17" i="5"/>
  <c r="P13" i="5"/>
  <c r="R13" i="5"/>
  <c r="P69" i="4"/>
  <c r="R69" i="4"/>
  <c r="R65" i="4"/>
  <c r="P65" i="4"/>
  <c r="P61" i="4"/>
  <c r="R61" i="4"/>
  <c r="R57" i="4"/>
  <c r="P57" i="4"/>
  <c r="P53" i="4"/>
  <c r="R53" i="4"/>
  <c r="R49" i="4"/>
  <c r="P49" i="4"/>
  <c r="P45" i="4"/>
  <c r="R45" i="4"/>
  <c r="R41" i="4"/>
  <c r="P41" i="4"/>
  <c r="P37" i="4"/>
  <c r="R37" i="4"/>
  <c r="R33" i="4"/>
  <c r="P33" i="4"/>
  <c r="P29" i="4"/>
  <c r="R29" i="4"/>
  <c r="R25" i="4"/>
  <c r="P25" i="4"/>
  <c r="P21" i="4"/>
  <c r="R21" i="4"/>
  <c r="R17" i="4"/>
  <c r="P17" i="4"/>
  <c r="P13" i="4"/>
  <c r="R13" i="4"/>
  <c r="R50" i="5"/>
  <c r="P50" i="5"/>
  <c r="P44" i="5"/>
  <c r="R44" i="5"/>
  <c r="R40" i="5"/>
  <c r="P40" i="5"/>
  <c r="P36" i="5"/>
  <c r="R36" i="5"/>
  <c r="J70" i="1"/>
  <c r="H68" i="3"/>
  <c r="H65" i="3"/>
  <c r="H61" i="3"/>
  <c r="H57" i="3"/>
  <c r="H53" i="3"/>
  <c r="H49" i="3"/>
  <c r="H47" i="3"/>
  <c r="H43" i="3"/>
  <c r="H39" i="3"/>
  <c r="H35" i="3"/>
  <c r="H31" i="3"/>
  <c r="H27" i="3"/>
  <c r="H23" i="3"/>
  <c r="H21" i="3"/>
  <c r="H17" i="3"/>
  <c r="H13" i="3"/>
  <c r="H11" i="3"/>
  <c r="H70" i="2"/>
  <c r="F70" i="7"/>
  <c r="H69" i="3"/>
  <c r="H67" i="3"/>
  <c r="H66" i="3"/>
  <c r="H64" i="3"/>
  <c r="H62" i="3"/>
  <c r="H60" i="3"/>
  <c r="H58" i="3"/>
  <c r="H56" i="3"/>
  <c r="H54" i="3"/>
  <c r="H52" i="3"/>
  <c r="H50" i="3"/>
  <c r="H48" i="3"/>
  <c r="H46" i="3"/>
  <c r="H44" i="3"/>
  <c r="H42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4" i="3"/>
  <c r="H12" i="3"/>
  <c r="H10" i="3"/>
  <c r="V66" i="5"/>
  <c r="V58" i="5"/>
  <c r="V48" i="5"/>
  <c r="V32" i="5"/>
  <c r="V24" i="5"/>
  <c r="V16" i="5"/>
  <c r="V66" i="4"/>
  <c r="V58" i="4"/>
  <c r="V50" i="4"/>
  <c r="V42" i="4"/>
  <c r="V36" i="4"/>
  <c r="V28" i="4"/>
  <c r="V20" i="4"/>
  <c r="V64" i="5"/>
  <c r="V56" i="5"/>
  <c r="V30" i="5"/>
  <c r="V22" i="5"/>
  <c r="V14" i="5"/>
  <c r="V64" i="4"/>
  <c r="V56" i="4"/>
  <c r="V48" i="4"/>
  <c r="V40" i="4"/>
  <c r="V34" i="4"/>
  <c r="V26" i="4"/>
  <c r="V18" i="4"/>
  <c r="V10" i="4"/>
  <c r="F11" i="2"/>
  <c r="F13" i="2"/>
  <c r="F15" i="2"/>
  <c r="F17" i="2"/>
  <c r="F19" i="2"/>
  <c r="F21" i="2"/>
  <c r="F23" i="2"/>
  <c r="F25" i="2"/>
  <c r="F27" i="2"/>
  <c r="F29" i="2"/>
  <c r="F31" i="2"/>
  <c r="F33" i="2"/>
  <c r="F39" i="2"/>
  <c r="F35" i="2"/>
  <c r="F37" i="2"/>
  <c r="F41" i="2"/>
  <c r="F43" i="2"/>
  <c r="F45" i="2"/>
  <c r="F47" i="2"/>
  <c r="F49" i="2"/>
  <c r="F51" i="2"/>
  <c r="F53" i="2"/>
  <c r="F55" i="2"/>
  <c r="F57" i="2"/>
  <c r="F59" i="2"/>
  <c r="F61" i="2"/>
  <c r="F63" i="2"/>
  <c r="F65" i="2"/>
  <c r="F67" i="2"/>
  <c r="F69" i="2"/>
  <c r="F10" i="2"/>
  <c r="F12" i="2"/>
  <c r="F14" i="2"/>
  <c r="F16" i="2"/>
  <c r="F18" i="2"/>
  <c r="F20" i="2"/>
  <c r="F22" i="2"/>
  <c r="F24" i="2"/>
  <c r="F26" i="2"/>
  <c r="F28" i="2"/>
  <c r="F30" i="2"/>
  <c r="F32" i="2"/>
  <c r="F34" i="2"/>
  <c r="F36" i="2"/>
  <c r="F38" i="2"/>
  <c r="F40" i="2"/>
  <c r="F42" i="2"/>
  <c r="F44" i="2"/>
  <c r="F46" i="2"/>
  <c r="F48" i="2"/>
  <c r="F50" i="2"/>
  <c r="F52" i="2"/>
  <c r="F54" i="2"/>
  <c r="F56" i="2"/>
  <c r="F58" i="2"/>
  <c r="F60" i="2"/>
  <c r="F62" i="2"/>
  <c r="F64" i="2"/>
  <c r="F66" i="2"/>
  <c r="F68" i="2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I70" i="7" l="1"/>
  <c r="H66" i="2"/>
  <c r="H58" i="2"/>
  <c r="H50" i="2"/>
  <c r="H42" i="2"/>
  <c r="H30" i="2"/>
  <c r="G10" i="1"/>
  <c r="G22" i="1"/>
  <c r="G28" i="1"/>
  <c r="G32" i="1"/>
  <c r="H68" i="2"/>
  <c r="H64" i="2"/>
  <c r="H60" i="2"/>
  <c r="H56" i="2"/>
  <c r="H52" i="2"/>
  <c r="H48" i="2"/>
  <c r="H44" i="2"/>
  <c r="H40" i="2"/>
  <c r="H36" i="2"/>
  <c r="H32" i="2"/>
  <c r="H28" i="2"/>
  <c r="H24" i="2"/>
  <c r="H20" i="2"/>
  <c r="H16" i="2"/>
  <c r="H12" i="2"/>
  <c r="H67" i="2"/>
  <c r="H63" i="2"/>
  <c r="H61" i="2"/>
  <c r="H57" i="2"/>
  <c r="H53" i="2"/>
  <c r="H49" i="2"/>
  <c r="H45" i="2"/>
  <c r="H41" i="2"/>
  <c r="H35" i="2"/>
  <c r="H33" i="2"/>
  <c r="H29" i="2"/>
  <c r="H25" i="2"/>
  <c r="H21" i="2"/>
  <c r="H17" i="2"/>
  <c r="H13" i="2"/>
  <c r="L10" i="3"/>
  <c r="L12" i="3"/>
  <c r="L14" i="3"/>
  <c r="L16" i="3"/>
  <c r="L18" i="3"/>
  <c r="L20" i="3"/>
  <c r="L22" i="3"/>
  <c r="L24" i="3"/>
  <c r="L26" i="3"/>
  <c r="L28" i="3"/>
  <c r="L30" i="3"/>
  <c r="L32" i="3"/>
  <c r="L34" i="3"/>
  <c r="L36" i="3"/>
  <c r="L38" i="3"/>
  <c r="L40" i="3"/>
  <c r="L42" i="3"/>
  <c r="L44" i="3"/>
  <c r="L46" i="3"/>
  <c r="L48" i="3"/>
  <c r="L50" i="3"/>
  <c r="L52" i="3"/>
  <c r="L54" i="3"/>
  <c r="L56" i="3"/>
  <c r="L58" i="3"/>
  <c r="L60" i="3"/>
  <c r="L62" i="3"/>
  <c r="L64" i="3"/>
  <c r="L66" i="3"/>
  <c r="L67" i="3"/>
  <c r="L69" i="3"/>
  <c r="L70" i="2"/>
  <c r="L11" i="3"/>
  <c r="L13" i="3"/>
  <c r="L17" i="3"/>
  <c r="L21" i="3"/>
  <c r="L23" i="3"/>
  <c r="L27" i="3"/>
  <c r="L31" i="3"/>
  <c r="L35" i="3"/>
  <c r="L39" i="3"/>
  <c r="L43" i="3"/>
  <c r="L47" i="3"/>
  <c r="L49" i="3"/>
  <c r="L53" i="3"/>
  <c r="L57" i="3"/>
  <c r="L61" i="3"/>
  <c r="L65" i="3"/>
  <c r="L68" i="3"/>
  <c r="L70" i="1"/>
  <c r="V36" i="5"/>
  <c r="V40" i="5"/>
  <c r="V44" i="5"/>
  <c r="V50" i="5"/>
  <c r="V13" i="4"/>
  <c r="V17" i="4"/>
  <c r="V21" i="4"/>
  <c r="V25" i="4"/>
  <c r="V29" i="4"/>
  <c r="V33" i="4"/>
  <c r="V37" i="4"/>
  <c r="V41" i="4"/>
  <c r="V45" i="4"/>
  <c r="V49" i="4"/>
  <c r="V53" i="4"/>
  <c r="V57" i="4"/>
  <c r="V61" i="4"/>
  <c r="V65" i="4"/>
  <c r="V69" i="4"/>
  <c r="V29" i="5"/>
  <c r="V33" i="5"/>
  <c r="V45" i="5"/>
  <c r="V49" i="5"/>
  <c r="V61" i="5"/>
  <c r="V65" i="5"/>
  <c r="V38" i="4"/>
  <c r="V42" i="5"/>
  <c r="V11" i="4"/>
  <c r="V19" i="4"/>
  <c r="V27" i="4"/>
  <c r="V35" i="4"/>
  <c r="V43" i="4"/>
  <c r="V51" i="4"/>
  <c r="V59" i="4"/>
  <c r="V67" i="4"/>
  <c r="V15" i="5"/>
  <c r="V23" i="5"/>
  <c r="V31" i="5"/>
  <c r="V39" i="5"/>
  <c r="V47" i="5"/>
  <c r="V55" i="5"/>
  <c r="V63" i="5"/>
  <c r="G11" i="1"/>
  <c r="G31" i="1"/>
  <c r="G33" i="1"/>
  <c r="H62" i="2"/>
  <c r="H54" i="2"/>
  <c r="H46" i="2"/>
  <c r="H38" i="2"/>
  <c r="H34" i="2"/>
  <c r="H26" i="2"/>
  <c r="H22" i="2"/>
  <c r="H18" i="2"/>
  <c r="H14" i="2"/>
  <c r="H10" i="2"/>
  <c r="H69" i="2"/>
  <c r="H65" i="2"/>
  <c r="H59" i="2"/>
  <c r="H55" i="2"/>
  <c r="H51" i="2"/>
  <c r="H47" i="2"/>
  <c r="H43" i="2"/>
  <c r="H37" i="2"/>
  <c r="H39" i="2"/>
  <c r="H31" i="2"/>
  <c r="H27" i="2"/>
  <c r="H23" i="2"/>
  <c r="H19" i="2"/>
  <c r="H15" i="2"/>
  <c r="H11" i="2"/>
  <c r="V13" i="5"/>
  <c r="V17" i="5"/>
  <c r="V21" i="5"/>
  <c r="V25" i="5"/>
  <c r="V37" i="5"/>
  <c r="V41" i="5"/>
  <c r="V53" i="5"/>
  <c r="V57" i="5"/>
  <c r="V69" i="5"/>
  <c r="V38" i="5"/>
  <c r="V46" i="5"/>
  <c r="V15" i="4"/>
  <c r="V23" i="4"/>
  <c r="V31" i="4"/>
  <c r="V39" i="4"/>
  <c r="V47" i="4"/>
  <c r="V55" i="4"/>
  <c r="V63" i="4"/>
  <c r="V11" i="5"/>
  <c r="V19" i="5"/>
  <c r="V27" i="5"/>
  <c r="V35" i="5"/>
  <c r="V43" i="5"/>
  <c r="V51" i="5"/>
  <c r="V59" i="5"/>
  <c r="V67" i="5"/>
  <c r="L15" i="3"/>
  <c r="L19" i="3"/>
  <c r="L25" i="3"/>
  <c r="L29" i="3"/>
  <c r="L33" i="3"/>
  <c r="L37" i="3"/>
  <c r="L41" i="3"/>
  <c r="L45" i="3"/>
  <c r="L51" i="3"/>
  <c r="L55" i="3"/>
  <c r="L59" i="3"/>
  <c r="L63" i="3"/>
  <c r="L70" i="3"/>
  <c r="J70" i="11"/>
  <c r="G51" i="1"/>
  <c r="G59" i="1"/>
  <c r="G63" i="1"/>
  <c r="G66" i="1"/>
  <c r="G67" i="1"/>
  <c r="G68" i="1"/>
  <c r="G69" i="1"/>
  <c r="F9" i="2"/>
  <c r="G43" i="1"/>
  <c r="G47" i="1"/>
  <c r="G49" i="1"/>
  <c r="G50" i="1"/>
  <c r="G15" i="1"/>
  <c r="G17" i="1"/>
  <c r="G18" i="1"/>
  <c r="G19" i="1"/>
  <c r="G21" i="1"/>
  <c r="G39" i="1"/>
  <c r="G41" i="1"/>
  <c r="G42" i="1"/>
  <c r="G55" i="1"/>
  <c r="G57" i="1"/>
  <c r="G58" i="1"/>
  <c r="G13" i="1"/>
  <c r="G14" i="1"/>
  <c r="G26" i="1"/>
  <c r="G27" i="1"/>
  <c r="G37" i="1"/>
  <c r="G38" i="1"/>
  <c r="G45" i="1"/>
  <c r="G46" i="1"/>
  <c r="G53" i="1"/>
  <c r="G54" i="1"/>
  <c r="G61" i="1"/>
  <c r="G62" i="1"/>
  <c r="G12" i="1"/>
  <c r="G16" i="1"/>
  <c r="G25" i="1"/>
  <c r="G30" i="1"/>
  <c r="G36" i="1"/>
  <c r="G40" i="1"/>
  <c r="G44" i="1"/>
  <c r="G48" i="1"/>
  <c r="G52" i="1"/>
  <c r="G56" i="1"/>
  <c r="G60" i="1"/>
  <c r="G64" i="1"/>
  <c r="G65" i="1"/>
  <c r="G20" i="1"/>
  <c r="G23" i="1"/>
  <c r="G24" i="1"/>
  <c r="G29" i="1"/>
  <c r="G34" i="1"/>
  <c r="G35" i="1"/>
  <c r="M70" i="7" l="1"/>
  <c r="J35" i="1"/>
  <c r="J23" i="1"/>
  <c r="J60" i="1"/>
  <c r="J44" i="1"/>
  <c r="J25" i="1"/>
  <c r="J61" i="1"/>
  <c r="J45" i="1"/>
  <c r="J26" i="1"/>
  <c r="J34" i="1"/>
  <c r="J24" i="1"/>
  <c r="J20" i="1"/>
  <c r="J64" i="1"/>
  <c r="J56" i="1"/>
  <c r="J48" i="1"/>
  <c r="J40" i="1"/>
  <c r="J30" i="1"/>
  <c r="J16" i="1"/>
  <c r="J62" i="1"/>
  <c r="J54" i="1"/>
  <c r="J46" i="1"/>
  <c r="J38" i="1"/>
  <c r="J27" i="1"/>
  <c r="J14" i="1"/>
  <c r="J58" i="1"/>
  <c r="J55" i="1"/>
  <c r="J41" i="1"/>
  <c r="J21" i="1"/>
  <c r="J18" i="1"/>
  <c r="J15" i="1"/>
  <c r="J49" i="1"/>
  <c r="J43" i="1"/>
  <c r="J69" i="1"/>
  <c r="J67" i="1"/>
  <c r="J63" i="1"/>
  <c r="J51" i="1"/>
  <c r="Q70" i="1"/>
  <c r="N68" i="3"/>
  <c r="N65" i="3"/>
  <c r="N61" i="3"/>
  <c r="N57" i="3"/>
  <c r="N53" i="3"/>
  <c r="N49" i="3"/>
  <c r="N47" i="3"/>
  <c r="N43" i="3"/>
  <c r="N39" i="3"/>
  <c r="N35" i="3"/>
  <c r="N31" i="3"/>
  <c r="N27" i="3"/>
  <c r="N23" i="3"/>
  <c r="N21" i="3"/>
  <c r="N17" i="3"/>
  <c r="N13" i="3"/>
  <c r="N11" i="3"/>
  <c r="P70" i="2"/>
  <c r="N69" i="3"/>
  <c r="N67" i="3"/>
  <c r="N66" i="3"/>
  <c r="N64" i="3"/>
  <c r="N62" i="3"/>
  <c r="N60" i="3"/>
  <c r="N58" i="3"/>
  <c r="N56" i="3"/>
  <c r="N54" i="3"/>
  <c r="N52" i="3"/>
  <c r="N50" i="3"/>
  <c r="N48" i="3"/>
  <c r="N46" i="3"/>
  <c r="N44" i="3"/>
  <c r="N42" i="3"/>
  <c r="N40" i="3"/>
  <c r="N38" i="3"/>
  <c r="N36" i="3"/>
  <c r="N34" i="3"/>
  <c r="N32" i="3"/>
  <c r="N30" i="3"/>
  <c r="N28" i="3"/>
  <c r="N26" i="3"/>
  <c r="N24" i="3"/>
  <c r="N22" i="3"/>
  <c r="N20" i="3"/>
  <c r="N18" i="3"/>
  <c r="N16" i="3"/>
  <c r="N14" i="3"/>
  <c r="N12" i="3"/>
  <c r="N10" i="3"/>
  <c r="L13" i="2"/>
  <c r="L17" i="2"/>
  <c r="L21" i="2"/>
  <c r="L25" i="2"/>
  <c r="L29" i="2"/>
  <c r="L33" i="2"/>
  <c r="L35" i="2"/>
  <c r="L41" i="2"/>
  <c r="L45" i="2"/>
  <c r="L49" i="2"/>
  <c r="L53" i="2"/>
  <c r="L57" i="2"/>
  <c r="L61" i="2"/>
  <c r="L63" i="2"/>
  <c r="L67" i="2"/>
  <c r="L12" i="2"/>
  <c r="L16" i="2"/>
  <c r="L20" i="2"/>
  <c r="L24" i="2"/>
  <c r="L28" i="2"/>
  <c r="L32" i="2"/>
  <c r="L36" i="2"/>
  <c r="L40" i="2"/>
  <c r="L44" i="2"/>
  <c r="L48" i="2"/>
  <c r="L52" i="2"/>
  <c r="L56" i="2"/>
  <c r="L60" i="2"/>
  <c r="L64" i="2"/>
  <c r="L68" i="2"/>
  <c r="J32" i="1"/>
  <c r="J28" i="1"/>
  <c r="J22" i="1"/>
  <c r="J10" i="1"/>
  <c r="L30" i="2"/>
  <c r="L42" i="2"/>
  <c r="L50" i="2"/>
  <c r="L58" i="2"/>
  <c r="L66" i="2"/>
  <c r="J29" i="1"/>
  <c r="J65" i="1"/>
  <c r="J52" i="1"/>
  <c r="J36" i="1"/>
  <c r="J12" i="1"/>
  <c r="J53" i="1"/>
  <c r="J37" i="1"/>
  <c r="J13" i="1"/>
  <c r="J57" i="1"/>
  <c r="J42" i="1"/>
  <c r="J39" i="1"/>
  <c r="J19" i="1"/>
  <c r="J17" i="1"/>
  <c r="J50" i="1"/>
  <c r="J47" i="1"/>
  <c r="J68" i="1"/>
  <c r="J66" i="1"/>
  <c r="J59" i="1"/>
  <c r="L70" i="11"/>
  <c r="N70" i="3"/>
  <c r="N63" i="3"/>
  <c r="N59" i="3"/>
  <c r="N55" i="3"/>
  <c r="N51" i="3"/>
  <c r="N45" i="3"/>
  <c r="N41" i="3"/>
  <c r="N37" i="3"/>
  <c r="N33" i="3"/>
  <c r="N29" i="3"/>
  <c r="N25" i="3"/>
  <c r="N19" i="3"/>
  <c r="N15" i="3"/>
  <c r="L11" i="2"/>
  <c r="L15" i="2"/>
  <c r="L19" i="2"/>
  <c r="L23" i="2"/>
  <c r="L27" i="2"/>
  <c r="L31" i="2"/>
  <c r="L39" i="2"/>
  <c r="L37" i="2"/>
  <c r="L43" i="2"/>
  <c r="L47" i="2"/>
  <c r="L51" i="2"/>
  <c r="L55" i="2"/>
  <c r="L59" i="2"/>
  <c r="L65" i="2"/>
  <c r="L69" i="2"/>
  <c r="L10" i="2"/>
  <c r="L14" i="2"/>
  <c r="L18" i="2"/>
  <c r="L22" i="2"/>
  <c r="L26" i="2"/>
  <c r="L34" i="2"/>
  <c r="L38" i="2"/>
  <c r="L46" i="2"/>
  <c r="L54" i="2"/>
  <c r="L62" i="2"/>
  <c r="J33" i="1"/>
  <c r="J31" i="1"/>
  <c r="J11" i="1"/>
  <c r="D9" i="1"/>
  <c r="O70" i="7" l="1"/>
  <c r="P17" i="2"/>
  <c r="L11" i="1"/>
  <c r="L31" i="1"/>
  <c r="L33" i="1"/>
  <c r="P62" i="2"/>
  <c r="P54" i="2"/>
  <c r="P46" i="2"/>
  <c r="P38" i="2"/>
  <c r="P34" i="2"/>
  <c r="P26" i="2"/>
  <c r="P22" i="2"/>
  <c r="P18" i="2"/>
  <c r="P14" i="2"/>
  <c r="P10" i="2"/>
  <c r="P69" i="2"/>
  <c r="P65" i="2"/>
  <c r="P59" i="2"/>
  <c r="P55" i="2"/>
  <c r="P51" i="2"/>
  <c r="P47" i="2"/>
  <c r="P43" i="2"/>
  <c r="P37" i="2"/>
  <c r="P39" i="2"/>
  <c r="P31" i="2"/>
  <c r="P27" i="2"/>
  <c r="P23" i="2"/>
  <c r="P19" i="2"/>
  <c r="P15" i="2"/>
  <c r="P11" i="2"/>
  <c r="R15" i="3"/>
  <c r="R19" i="3"/>
  <c r="R25" i="3"/>
  <c r="R29" i="3"/>
  <c r="R33" i="3"/>
  <c r="R37" i="3"/>
  <c r="R41" i="3"/>
  <c r="R45" i="3"/>
  <c r="R51" i="3"/>
  <c r="R55" i="3"/>
  <c r="R59" i="3"/>
  <c r="R63" i="3"/>
  <c r="R70" i="3"/>
  <c r="L59" i="1"/>
  <c r="L66" i="1"/>
  <c r="L68" i="1"/>
  <c r="L47" i="1"/>
  <c r="L50" i="1"/>
  <c r="L17" i="1"/>
  <c r="L19" i="1"/>
  <c r="L39" i="1"/>
  <c r="L42" i="1"/>
  <c r="L57" i="1"/>
  <c r="L13" i="1"/>
  <c r="L37" i="1"/>
  <c r="L53" i="1"/>
  <c r="L12" i="1"/>
  <c r="L36" i="1"/>
  <c r="L52" i="1"/>
  <c r="L65" i="1"/>
  <c r="L29" i="1"/>
  <c r="P66" i="2"/>
  <c r="P58" i="2"/>
  <c r="P50" i="2"/>
  <c r="P42" i="2"/>
  <c r="P30" i="2"/>
  <c r="L10" i="1"/>
  <c r="L22" i="1"/>
  <c r="L28" i="1"/>
  <c r="L32" i="1"/>
  <c r="P68" i="2"/>
  <c r="P64" i="2"/>
  <c r="P60" i="2"/>
  <c r="P56" i="2"/>
  <c r="P52" i="2"/>
  <c r="P48" i="2"/>
  <c r="P44" i="2"/>
  <c r="P40" i="2"/>
  <c r="P36" i="2"/>
  <c r="P32" i="2"/>
  <c r="P28" i="2"/>
  <c r="P24" i="2"/>
  <c r="P20" i="2"/>
  <c r="P16" i="2"/>
  <c r="P12" i="2"/>
  <c r="P67" i="2"/>
  <c r="P63" i="2"/>
  <c r="P61" i="2"/>
  <c r="P57" i="2"/>
  <c r="P53" i="2"/>
  <c r="P49" i="2"/>
  <c r="P45" i="2"/>
  <c r="P41" i="2"/>
  <c r="P35" i="2"/>
  <c r="P33" i="2"/>
  <c r="P29" i="2"/>
  <c r="P25" i="2"/>
  <c r="P21" i="2"/>
  <c r="P13" i="2"/>
  <c r="R10" i="3"/>
  <c r="R12" i="3"/>
  <c r="R14" i="3"/>
  <c r="R16" i="3"/>
  <c r="R18" i="3"/>
  <c r="R20" i="3"/>
  <c r="R22" i="3"/>
  <c r="R24" i="3"/>
  <c r="R26" i="3"/>
  <c r="R28" i="3"/>
  <c r="R30" i="3"/>
  <c r="R32" i="3"/>
  <c r="R34" i="3"/>
  <c r="R36" i="3"/>
  <c r="R38" i="3"/>
  <c r="R40" i="3"/>
  <c r="R42" i="3"/>
  <c r="R44" i="3"/>
  <c r="R46" i="3"/>
  <c r="R48" i="3"/>
  <c r="R50" i="3"/>
  <c r="R52" i="3"/>
  <c r="R54" i="3"/>
  <c r="R56" i="3"/>
  <c r="R58" i="3"/>
  <c r="R60" i="3"/>
  <c r="R62" i="3"/>
  <c r="R64" i="3"/>
  <c r="R66" i="3"/>
  <c r="R67" i="3"/>
  <c r="R69" i="3"/>
  <c r="R11" i="3"/>
  <c r="R13" i="3"/>
  <c r="R17" i="3"/>
  <c r="R21" i="3"/>
  <c r="R23" i="3"/>
  <c r="R27" i="3"/>
  <c r="R31" i="3"/>
  <c r="R35" i="3"/>
  <c r="R39" i="3"/>
  <c r="R43" i="3"/>
  <c r="R47" i="3"/>
  <c r="R49" i="3"/>
  <c r="R53" i="3"/>
  <c r="R57" i="3"/>
  <c r="R61" i="3"/>
  <c r="R65" i="3"/>
  <c r="R68" i="3"/>
  <c r="L51" i="1"/>
  <c r="L63" i="1"/>
  <c r="L67" i="1"/>
  <c r="L69" i="1"/>
  <c r="L43" i="1"/>
  <c r="L49" i="1"/>
  <c r="L15" i="1"/>
  <c r="L18" i="1"/>
  <c r="L21" i="1"/>
  <c r="L41" i="1"/>
  <c r="L55" i="1"/>
  <c r="L58" i="1"/>
  <c r="L14" i="1"/>
  <c r="L27" i="1"/>
  <c r="L38" i="1"/>
  <c r="L46" i="1"/>
  <c r="L54" i="1"/>
  <c r="L62" i="1"/>
  <c r="L16" i="1"/>
  <c r="L30" i="1"/>
  <c r="L40" i="1"/>
  <c r="L48" i="1"/>
  <c r="L56" i="1"/>
  <c r="L64" i="1"/>
  <c r="L20" i="1"/>
  <c r="L24" i="1"/>
  <c r="L34" i="1"/>
  <c r="L26" i="1"/>
  <c r="L45" i="1"/>
  <c r="L61" i="1"/>
  <c r="L25" i="1"/>
  <c r="L44" i="1"/>
  <c r="L60" i="1"/>
  <c r="L23" i="1"/>
  <c r="L35" i="1"/>
  <c r="F69" i="11"/>
  <c r="G69" i="7"/>
  <c r="N69" i="7"/>
  <c r="E69" i="11"/>
  <c r="D69" i="11"/>
  <c r="B69" i="7"/>
  <c r="C69" i="11"/>
  <c r="D69" i="7"/>
  <c r="E69" i="7"/>
  <c r="H69" i="7"/>
  <c r="J69" i="7"/>
  <c r="K69" i="7"/>
  <c r="L69" i="7"/>
  <c r="P69" i="7"/>
  <c r="Q69" i="7"/>
  <c r="R69" i="7"/>
  <c r="C68" i="11"/>
  <c r="D68" i="11"/>
  <c r="E68" i="11"/>
  <c r="F68" i="11"/>
  <c r="B68" i="7"/>
  <c r="C68" i="7"/>
  <c r="D68" i="7"/>
  <c r="E68" i="7"/>
  <c r="G68" i="7"/>
  <c r="H68" i="7"/>
  <c r="J68" i="7"/>
  <c r="K68" i="7"/>
  <c r="L68" i="7"/>
  <c r="N68" i="7"/>
  <c r="P68" i="7"/>
  <c r="Q68" i="7"/>
  <c r="R68" i="7"/>
  <c r="F67" i="11"/>
  <c r="G67" i="7"/>
  <c r="N67" i="7"/>
  <c r="E67" i="11"/>
  <c r="D67" i="11"/>
  <c r="B67" i="7"/>
  <c r="D67" i="7"/>
  <c r="K67" i="7"/>
  <c r="Q67" i="7"/>
  <c r="R66" i="7"/>
  <c r="P66" i="7"/>
  <c r="Q65" i="7"/>
  <c r="L63" i="7"/>
  <c r="J63" i="7"/>
  <c r="C63" i="11"/>
  <c r="C66" i="11"/>
  <c r="D66" i="11"/>
  <c r="E66" i="11"/>
  <c r="F66" i="11"/>
  <c r="B66" i="7"/>
  <c r="C66" i="7"/>
  <c r="D66" i="7"/>
  <c r="E66" i="7"/>
  <c r="G66" i="7"/>
  <c r="H66" i="7"/>
  <c r="J66" i="7"/>
  <c r="K66" i="7"/>
  <c r="L66" i="7"/>
  <c r="N66" i="7"/>
  <c r="Q66" i="7"/>
  <c r="F65" i="11"/>
  <c r="G65" i="7"/>
  <c r="N65" i="7"/>
  <c r="D65" i="11"/>
  <c r="B65" i="7"/>
  <c r="C65" i="7"/>
  <c r="D65" i="7"/>
  <c r="E65" i="7"/>
  <c r="H65" i="7"/>
  <c r="J65" i="7"/>
  <c r="K65" i="7"/>
  <c r="L65" i="7"/>
  <c r="F64" i="11"/>
  <c r="G64" i="7"/>
  <c r="N64" i="7"/>
  <c r="E64" i="11"/>
  <c r="D64" i="11"/>
  <c r="B64" i="7"/>
  <c r="C64" i="11"/>
  <c r="D64" i="7"/>
  <c r="E64" i="7"/>
  <c r="H64" i="7"/>
  <c r="J64" i="7"/>
  <c r="K64" i="7"/>
  <c r="L64" i="7"/>
  <c r="P64" i="7"/>
  <c r="Q64" i="7"/>
  <c r="R64" i="7"/>
  <c r="D63" i="11"/>
  <c r="E63" i="11"/>
  <c r="F63" i="11"/>
  <c r="B63" i="7"/>
  <c r="C63" i="7"/>
  <c r="D63" i="7"/>
  <c r="E63" i="7"/>
  <c r="G63" i="7"/>
  <c r="H63" i="7"/>
  <c r="K63" i="7"/>
  <c r="N63" i="7"/>
  <c r="P63" i="7"/>
  <c r="Q63" i="7"/>
  <c r="R63" i="7"/>
  <c r="S70" i="7" l="1"/>
  <c r="Q35" i="1"/>
  <c r="Q23" i="1"/>
  <c r="Q60" i="1"/>
  <c r="Q44" i="1"/>
  <c r="Q25" i="1"/>
  <c r="Q61" i="1"/>
  <c r="Q45" i="1"/>
  <c r="Q26" i="1"/>
  <c r="Q34" i="1"/>
  <c r="Q24" i="1"/>
  <c r="Q20" i="1"/>
  <c r="Q64" i="1"/>
  <c r="Q56" i="1"/>
  <c r="Q48" i="1"/>
  <c r="Q40" i="1"/>
  <c r="Q30" i="1"/>
  <c r="Q16" i="1"/>
  <c r="Q62" i="1"/>
  <c r="Q54" i="1"/>
  <c r="Q46" i="1"/>
  <c r="Q38" i="1"/>
  <c r="Q27" i="1"/>
  <c r="Q14" i="1"/>
  <c r="Q58" i="1"/>
  <c r="Q55" i="1"/>
  <c r="Q41" i="1"/>
  <c r="Q21" i="1"/>
  <c r="Q18" i="1"/>
  <c r="Q15" i="1"/>
  <c r="Q49" i="1"/>
  <c r="Q43" i="1"/>
  <c r="Q69" i="1"/>
  <c r="Q67" i="1"/>
  <c r="Q63" i="1"/>
  <c r="Q51" i="1"/>
  <c r="Q32" i="1"/>
  <c r="Q28" i="1"/>
  <c r="Q22" i="1"/>
  <c r="Q10" i="1"/>
  <c r="Q29" i="1"/>
  <c r="Q65" i="1"/>
  <c r="Q52" i="1"/>
  <c r="Q36" i="1"/>
  <c r="Q12" i="1"/>
  <c r="Q53" i="1"/>
  <c r="Q37" i="1"/>
  <c r="Q13" i="1"/>
  <c r="Q57" i="1"/>
  <c r="Q42" i="1"/>
  <c r="Q39" i="1"/>
  <c r="Q19" i="1"/>
  <c r="Q17" i="1"/>
  <c r="Q50" i="1"/>
  <c r="Q47" i="1"/>
  <c r="Q68" i="1"/>
  <c r="Q66" i="1"/>
  <c r="Q59" i="1"/>
  <c r="Q33" i="1"/>
  <c r="Q31" i="1"/>
  <c r="Q11" i="1"/>
  <c r="B69" i="11"/>
  <c r="C69" i="7"/>
  <c r="F68" i="7"/>
  <c r="B68" i="11"/>
  <c r="R67" i="7"/>
  <c r="P67" i="7"/>
  <c r="L67" i="7"/>
  <c r="J67" i="7"/>
  <c r="H67" i="7"/>
  <c r="E67" i="7"/>
  <c r="C67" i="7"/>
  <c r="C67" i="11"/>
  <c r="F66" i="7"/>
  <c r="B66" i="11"/>
  <c r="B64" i="11"/>
  <c r="R65" i="7"/>
  <c r="P65" i="7"/>
  <c r="F65" i="7"/>
  <c r="E65" i="11"/>
  <c r="C65" i="11"/>
  <c r="C64" i="7"/>
  <c r="F63" i="7"/>
  <c r="B63" i="11"/>
  <c r="F62" i="11"/>
  <c r="G62" i="7"/>
  <c r="N62" i="7"/>
  <c r="E62" i="11"/>
  <c r="D62" i="11"/>
  <c r="B62" i="7"/>
  <c r="C62" i="11"/>
  <c r="D62" i="7"/>
  <c r="E62" i="7"/>
  <c r="J62" i="7"/>
  <c r="L62" i="7"/>
  <c r="Q62" i="7"/>
  <c r="G59" i="7"/>
  <c r="N58" i="7"/>
  <c r="G57" i="7"/>
  <c r="N56" i="7"/>
  <c r="G55" i="7"/>
  <c r="N54" i="7"/>
  <c r="F54" i="11"/>
  <c r="G53" i="7"/>
  <c r="N52" i="7"/>
  <c r="G51" i="7"/>
  <c r="G49" i="7"/>
  <c r="N48" i="7"/>
  <c r="G47" i="7"/>
  <c r="N46" i="7"/>
  <c r="N44" i="7"/>
  <c r="F44" i="11"/>
  <c r="G43" i="7"/>
  <c r="N42" i="7"/>
  <c r="G41" i="7"/>
  <c r="N40" i="7"/>
  <c r="F40" i="11"/>
  <c r="G39" i="7"/>
  <c r="N38" i="7"/>
  <c r="F38" i="11"/>
  <c r="G37" i="7"/>
  <c r="F36" i="11"/>
  <c r="G35" i="7"/>
  <c r="N34" i="7"/>
  <c r="G33" i="7"/>
  <c r="N32" i="7"/>
  <c r="G31" i="7"/>
  <c r="N30" i="7"/>
  <c r="F30" i="11"/>
  <c r="G29" i="7"/>
  <c r="N28" i="7"/>
  <c r="F28" i="11"/>
  <c r="G27" i="7"/>
  <c r="F26" i="11"/>
  <c r="N24" i="7"/>
  <c r="G23" i="7"/>
  <c r="N20" i="7"/>
  <c r="G19" i="7"/>
  <c r="N18" i="7"/>
  <c r="G17" i="7"/>
  <c r="N16" i="7"/>
  <c r="G15" i="7"/>
  <c r="N14" i="7"/>
  <c r="G13" i="7"/>
  <c r="N12" i="7"/>
  <c r="G11" i="7"/>
  <c r="N10" i="7"/>
  <c r="G9" i="7"/>
  <c r="F9" i="5"/>
  <c r="E57" i="11"/>
  <c r="E45" i="11"/>
  <c r="E41" i="11"/>
  <c r="E33" i="11"/>
  <c r="E21" i="11"/>
  <c r="E13" i="11"/>
  <c r="F9" i="4"/>
  <c r="D58" i="11"/>
  <c r="D54" i="11"/>
  <c r="D47" i="11"/>
  <c r="D44" i="11"/>
  <c r="D43" i="11"/>
  <c r="D40" i="11"/>
  <c r="D39" i="11"/>
  <c r="D38" i="11"/>
  <c r="D37" i="11"/>
  <c r="D36" i="11"/>
  <c r="D32" i="11"/>
  <c r="D31" i="11"/>
  <c r="D30" i="11"/>
  <c r="D28" i="11"/>
  <c r="D27" i="11"/>
  <c r="D26" i="11"/>
  <c r="D23" i="11"/>
  <c r="D9" i="11"/>
  <c r="K59" i="7"/>
  <c r="H59" i="7"/>
  <c r="D59" i="7"/>
  <c r="Q58" i="7"/>
  <c r="L58" i="7"/>
  <c r="J58" i="7"/>
  <c r="C58" i="7"/>
  <c r="R57" i="7"/>
  <c r="P57" i="7"/>
  <c r="K57" i="7"/>
  <c r="H57" i="7"/>
  <c r="D57" i="7"/>
  <c r="B57" i="7"/>
  <c r="L56" i="7"/>
  <c r="E56" i="7"/>
  <c r="C56" i="11"/>
  <c r="R55" i="7"/>
  <c r="P55" i="7"/>
  <c r="K55" i="7"/>
  <c r="H55" i="7"/>
  <c r="D55" i="7"/>
  <c r="B55" i="7"/>
  <c r="Q54" i="7"/>
  <c r="L54" i="7"/>
  <c r="J54" i="7"/>
  <c r="E54" i="7"/>
  <c r="C54" i="7"/>
  <c r="R53" i="7"/>
  <c r="P53" i="7"/>
  <c r="K53" i="7"/>
  <c r="H53" i="7"/>
  <c r="D53" i="7"/>
  <c r="Q52" i="7"/>
  <c r="L52" i="7"/>
  <c r="J52" i="7"/>
  <c r="E52" i="7"/>
  <c r="C52" i="7"/>
  <c r="R51" i="7"/>
  <c r="P51" i="7"/>
  <c r="K51" i="7"/>
  <c r="H51" i="7"/>
  <c r="D51" i="7"/>
  <c r="B51" i="7"/>
  <c r="Q50" i="7"/>
  <c r="L50" i="7"/>
  <c r="J50" i="7"/>
  <c r="E50" i="7"/>
  <c r="C50" i="7"/>
  <c r="R49" i="7"/>
  <c r="P49" i="7"/>
  <c r="K49" i="7"/>
  <c r="D49" i="7"/>
  <c r="B49" i="7"/>
  <c r="Q48" i="7"/>
  <c r="L48" i="7"/>
  <c r="J48" i="7"/>
  <c r="E48" i="7"/>
  <c r="C48" i="7"/>
  <c r="R47" i="7"/>
  <c r="P47" i="7"/>
  <c r="K47" i="7"/>
  <c r="H47" i="7"/>
  <c r="D47" i="7"/>
  <c r="B47" i="7"/>
  <c r="Q46" i="7"/>
  <c r="L46" i="7"/>
  <c r="J46" i="7"/>
  <c r="E46" i="7"/>
  <c r="C46" i="7"/>
  <c r="R45" i="7"/>
  <c r="P45" i="7"/>
  <c r="K45" i="7"/>
  <c r="H45" i="7"/>
  <c r="D45" i="7"/>
  <c r="Q44" i="7"/>
  <c r="L44" i="7"/>
  <c r="J44" i="7"/>
  <c r="E44" i="7"/>
  <c r="R43" i="7"/>
  <c r="P43" i="7"/>
  <c r="K43" i="7"/>
  <c r="D43" i="7"/>
  <c r="B43" i="7"/>
  <c r="Q42" i="7"/>
  <c r="L42" i="7"/>
  <c r="J42" i="7"/>
  <c r="E42" i="7"/>
  <c r="C42" i="7"/>
  <c r="R41" i="7"/>
  <c r="K41" i="7"/>
  <c r="H41" i="7"/>
  <c r="D41" i="7"/>
  <c r="B41" i="7"/>
  <c r="Q40" i="7"/>
  <c r="L40" i="7"/>
  <c r="J40" i="7"/>
  <c r="E40" i="7"/>
  <c r="C40" i="7"/>
  <c r="P39" i="7"/>
  <c r="H39" i="7"/>
  <c r="D39" i="7"/>
  <c r="B39" i="7"/>
  <c r="Q38" i="7"/>
  <c r="L38" i="7"/>
  <c r="C38" i="11"/>
  <c r="R37" i="7"/>
  <c r="P37" i="7"/>
  <c r="K37" i="7"/>
  <c r="D37" i="7"/>
  <c r="B37" i="7"/>
  <c r="Q36" i="7"/>
  <c r="L36" i="7"/>
  <c r="J36" i="7"/>
  <c r="E36" i="7"/>
  <c r="C36" i="7"/>
  <c r="R35" i="7"/>
  <c r="P35" i="7"/>
  <c r="K35" i="7"/>
  <c r="H35" i="7"/>
  <c r="D35" i="7"/>
  <c r="B35" i="7"/>
  <c r="Q34" i="7"/>
  <c r="L34" i="7"/>
  <c r="J34" i="7"/>
  <c r="E34" i="7"/>
  <c r="C34" i="11"/>
  <c r="P33" i="7"/>
  <c r="K33" i="7"/>
  <c r="H33" i="7"/>
  <c r="D33" i="7"/>
  <c r="Q32" i="7"/>
  <c r="L32" i="7"/>
  <c r="J32" i="7"/>
  <c r="E32" i="7"/>
  <c r="R31" i="7"/>
  <c r="P31" i="7"/>
  <c r="K31" i="7"/>
  <c r="H31" i="7"/>
  <c r="D31" i="7"/>
  <c r="B31" i="7"/>
  <c r="L30" i="7"/>
  <c r="J30" i="7"/>
  <c r="E30" i="7"/>
  <c r="C30" i="11"/>
  <c r="R29" i="7"/>
  <c r="P29" i="7"/>
  <c r="K29" i="7"/>
  <c r="H29" i="7"/>
  <c r="B29" i="7"/>
  <c r="Q28" i="7"/>
  <c r="L28" i="7"/>
  <c r="J28" i="7"/>
  <c r="E28" i="7"/>
  <c r="R27" i="7"/>
  <c r="P27" i="7"/>
  <c r="K27" i="7"/>
  <c r="H27" i="7"/>
  <c r="D27" i="7"/>
  <c r="B27" i="7"/>
  <c r="Q26" i="7"/>
  <c r="L26" i="7"/>
  <c r="J26" i="7"/>
  <c r="E26" i="7"/>
  <c r="C26" i="11"/>
  <c r="R25" i="7"/>
  <c r="P25" i="7"/>
  <c r="K25" i="7"/>
  <c r="H25" i="7"/>
  <c r="D25" i="7"/>
  <c r="Q24" i="7"/>
  <c r="L24" i="7"/>
  <c r="J24" i="7"/>
  <c r="E24" i="7"/>
  <c r="R23" i="7"/>
  <c r="P23" i="7"/>
  <c r="H23" i="7"/>
  <c r="D23" i="7"/>
  <c r="Q22" i="7"/>
  <c r="L22" i="7"/>
  <c r="J22" i="7"/>
  <c r="E22" i="7"/>
  <c r="R21" i="7"/>
  <c r="P21" i="7"/>
  <c r="K21" i="7"/>
  <c r="H21" i="7"/>
  <c r="D21" i="7"/>
  <c r="Q20" i="7"/>
  <c r="L20" i="7"/>
  <c r="J20" i="7"/>
  <c r="E20" i="7"/>
  <c r="C20" i="7"/>
  <c r="P19" i="7"/>
  <c r="K19" i="7"/>
  <c r="D19" i="7"/>
  <c r="B19" i="7"/>
  <c r="Q18" i="7"/>
  <c r="L18" i="7"/>
  <c r="E18" i="7"/>
  <c r="C18" i="11"/>
  <c r="R17" i="7"/>
  <c r="P17" i="7"/>
  <c r="H17" i="7"/>
  <c r="Q16" i="7"/>
  <c r="J16" i="7"/>
  <c r="E16" i="7"/>
  <c r="C16" i="7"/>
  <c r="R15" i="7"/>
  <c r="P15" i="7"/>
  <c r="H15" i="7"/>
  <c r="D15" i="7"/>
  <c r="Q14" i="7"/>
  <c r="L14" i="7"/>
  <c r="J14" i="7"/>
  <c r="E14" i="7"/>
  <c r="C14" i="7"/>
  <c r="R13" i="7"/>
  <c r="P13" i="7"/>
  <c r="K13" i="7"/>
  <c r="D13" i="7"/>
  <c r="B13" i="7"/>
  <c r="L12" i="7"/>
  <c r="J12" i="7"/>
  <c r="E12" i="7"/>
  <c r="R11" i="7"/>
  <c r="P11" i="7"/>
  <c r="H11" i="7"/>
  <c r="Q10" i="7"/>
  <c r="J10" i="7"/>
  <c r="E10" i="7"/>
  <c r="C10" i="7"/>
  <c r="R9" i="7"/>
  <c r="P9" i="7"/>
  <c r="K9" i="7"/>
  <c r="D9" i="7"/>
  <c r="D9" i="6"/>
  <c r="C59" i="11"/>
  <c r="E59" i="11"/>
  <c r="F59" i="11"/>
  <c r="B59" i="7"/>
  <c r="L59" i="7"/>
  <c r="N59" i="7"/>
  <c r="P59" i="7"/>
  <c r="Q59" i="7"/>
  <c r="R59" i="7"/>
  <c r="Q55" i="7"/>
  <c r="Q53" i="7"/>
  <c r="P52" i="7"/>
  <c r="D50" i="7"/>
  <c r="B50" i="7"/>
  <c r="D48" i="7"/>
  <c r="Q45" i="7"/>
  <c r="D44" i="7"/>
  <c r="B44" i="7"/>
  <c r="R42" i="7"/>
  <c r="D42" i="7"/>
  <c r="Q41" i="7"/>
  <c r="Q39" i="7"/>
  <c r="Q37" i="7"/>
  <c r="R33" i="7"/>
  <c r="Q30" i="7"/>
  <c r="K23" i="7"/>
  <c r="R19" i="7"/>
  <c r="D17" i="7"/>
  <c r="E13" i="7"/>
  <c r="F57" i="11"/>
  <c r="N57" i="7"/>
  <c r="Q57" i="7"/>
  <c r="B54" i="7"/>
  <c r="B56" i="7"/>
  <c r="D54" i="7"/>
  <c r="D56" i="7"/>
  <c r="G54" i="7"/>
  <c r="G56" i="7"/>
  <c r="J56" i="7"/>
  <c r="N53" i="7"/>
  <c r="N55" i="7"/>
  <c r="Q56" i="7"/>
  <c r="F53" i="11"/>
  <c r="E54" i="11"/>
  <c r="F55" i="11"/>
  <c r="E56" i="11"/>
  <c r="B52" i="7"/>
  <c r="D52" i="7"/>
  <c r="G52" i="7"/>
  <c r="K52" i="7"/>
  <c r="E52" i="11"/>
  <c r="N51" i="7"/>
  <c r="Q51" i="7"/>
  <c r="C51" i="11"/>
  <c r="F51" i="11"/>
  <c r="G50" i="7"/>
  <c r="N50" i="7"/>
  <c r="E50" i="11"/>
  <c r="H49" i="7"/>
  <c r="N49" i="7"/>
  <c r="Q49" i="7"/>
  <c r="C49" i="11"/>
  <c r="E49" i="11"/>
  <c r="F49" i="11"/>
  <c r="G48" i="7"/>
  <c r="C48" i="11"/>
  <c r="E48" i="11"/>
  <c r="N47" i="7"/>
  <c r="Q47" i="7"/>
  <c r="C47" i="11"/>
  <c r="F47" i="11"/>
  <c r="B46" i="7"/>
  <c r="D46" i="7"/>
  <c r="G46" i="7"/>
  <c r="E46" i="11"/>
  <c r="G45" i="7"/>
  <c r="N45" i="7"/>
  <c r="F45" i="11"/>
  <c r="G44" i="7"/>
  <c r="C44" i="11"/>
  <c r="E44" i="11"/>
  <c r="N43" i="7"/>
  <c r="Q43" i="7"/>
  <c r="C43" i="11"/>
  <c r="F43" i="11"/>
  <c r="G42" i="7"/>
  <c r="K42" i="7"/>
  <c r="E42" i="11"/>
  <c r="L41" i="7"/>
  <c r="N41" i="7"/>
  <c r="P41" i="7"/>
  <c r="F41" i="11"/>
  <c r="B40" i="7"/>
  <c r="D40" i="7"/>
  <c r="G40" i="7"/>
  <c r="C40" i="11"/>
  <c r="E40" i="11"/>
  <c r="K39" i="7"/>
  <c r="N39" i="7"/>
  <c r="R39" i="7"/>
  <c r="F39" i="11"/>
  <c r="B38" i="7"/>
  <c r="C38" i="7"/>
  <c r="D38" i="7"/>
  <c r="E38" i="7"/>
  <c r="G38" i="7"/>
  <c r="J38" i="7"/>
  <c r="E38" i="11"/>
  <c r="H37" i="7"/>
  <c r="N37" i="7"/>
  <c r="E37" i="11"/>
  <c r="F37" i="11"/>
  <c r="B36" i="7"/>
  <c r="D36" i="7"/>
  <c r="G36" i="7"/>
  <c r="N36" i="7"/>
  <c r="E36" i="11"/>
  <c r="C35" i="7"/>
  <c r="N35" i="7"/>
  <c r="Q35" i="7"/>
  <c r="C35" i="11"/>
  <c r="F35" i="11"/>
  <c r="B34" i="7"/>
  <c r="D34" i="7"/>
  <c r="G34" i="7"/>
  <c r="P34" i="7"/>
  <c r="E34" i="11"/>
  <c r="L33" i="7"/>
  <c r="N33" i="7"/>
  <c r="Q33" i="7"/>
  <c r="C33" i="11"/>
  <c r="D33" i="11"/>
  <c r="F33" i="11"/>
  <c r="B32" i="7"/>
  <c r="D32" i="7"/>
  <c r="G32" i="7"/>
  <c r="K32" i="7"/>
  <c r="R32" i="7"/>
  <c r="E32" i="11"/>
  <c r="C31" i="7"/>
  <c r="J31" i="7"/>
  <c r="N31" i="7"/>
  <c r="Q31" i="7"/>
  <c r="C31" i="11"/>
  <c r="E31" i="11"/>
  <c r="F31" i="11"/>
  <c r="B30" i="7"/>
  <c r="D30" i="7"/>
  <c r="G30" i="7"/>
  <c r="K30" i="7"/>
  <c r="R30" i="7"/>
  <c r="E30" i="11"/>
  <c r="D29" i="7"/>
  <c r="L29" i="7"/>
  <c r="N29" i="7"/>
  <c r="Q29" i="7"/>
  <c r="C29" i="11"/>
  <c r="D29" i="11"/>
  <c r="F29" i="11"/>
  <c r="B28" i="7"/>
  <c r="D28" i="7"/>
  <c r="G28" i="7"/>
  <c r="P28" i="7"/>
  <c r="E28" i="11"/>
  <c r="E27" i="7"/>
  <c r="N27" i="7"/>
  <c r="Q27" i="7"/>
  <c r="C27" i="11"/>
  <c r="F27" i="11"/>
  <c r="B26" i="7"/>
  <c r="D26" i="7"/>
  <c r="G26" i="7"/>
  <c r="H26" i="7"/>
  <c r="N26" i="7"/>
  <c r="E26" i="11"/>
  <c r="G25" i="7"/>
  <c r="L25" i="7"/>
  <c r="N25" i="7"/>
  <c r="Q25" i="7"/>
  <c r="C25" i="11"/>
  <c r="D25" i="11"/>
  <c r="F25" i="11"/>
  <c r="B24" i="7"/>
  <c r="D24" i="7"/>
  <c r="G24" i="7"/>
  <c r="P24" i="7"/>
  <c r="D24" i="11"/>
  <c r="E24" i="11"/>
  <c r="F24" i="11"/>
  <c r="E23" i="7"/>
  <c r="N23" i="7"/>
  <c r="Q23" i="7"/>
  <c r="C23" i="11"/>
  <c r="F23" i="11"/>
  <c r="B22" i="7"/>
  <c r="D22" i="7"/>
  <c r="G22" i="7"/>
  <c r="N22" i="7"/>
  <c r="C22" i="11"/>
  <c r="E22" i="11"/>
  <c r="B21" i="7"/>
  <c r="G21" i="7"/>
  <c r="N21" i="7"/>
  <c r="Q21" i="7"/>
  <c r="C21" i="11"/>
  <c r="F21" i="11"/>
  <c r="B20" i="7"/>
  <c r="D20" i="7"/>
  <c r="G20" i="7"/>
  <c r="P20" i="7"/>
  <c r="D20" i="11"/>
  <c r="E20" i="11"/>
  <c r="F20" i="11"/>
  <c r="H19" i="7"/>
  <c r="N19" i="7"/>
  <c r="Q19" i="7"/>
  <c r="C19" i="11"/>
  <c r="F19" i="11"/>
  <c r="B18" i="7"/>
  <c r="D18" i="7"/>
  <c r="G18" i="7"/>
  <c r="J18" i="7"/>
  <c r="P18" i="7"/>
  <c r="E18" i="11"/>
  <c r="E17" i="7"/>
  <c r="K17" i="7"/>
  <c r="N17" i="7"/>
  <c r="Q17" i="7"/>
  <c r="C17" i="11"/>
  <c r="E17" i="11"/>
  <c r="F17" i="11"/>
  <c r="B16" i="7"/>
  <c r="D16" i="7"/>
  <c r="G16" i="7"/>
  <c r="L16" i="7"/>
  <c r="D16" i="11"/>
  <c r="E16" i="11"/>
  <c r="F16" i="11"/>
  <c r="B15" i="7"/>
  <c r="K15" i="7"/>
  <c r="N15" i="7"/>
  <c r="Q15" i="7"/>
  <c r="C15" i="11"/>
  <c r="E15" i="11"/>
  <c r="F15" i="11"/>
  <c r="B14" i="7"/>
  <c r="D14" i="7"/>
  <c r="G14" i="7"/>
  <c r="P14" i="7"/>
  <c r="D14" i="11"/>
  <c r="E14" i="11"/>
  <c r="F14" i="11"/>
  <c r="H13" i="7"/>
  <c r="N13" i="7"/>
  <c r="Q13" i="7"/>
  <c r="D13" i="11"/>
  <c r="F13" i="11"/>
  <c r="B12" i="7"/>
  <c r="D12" i="7"/>
  <c r="G12" i="7"/>
  <c r="K12" i="7"/>
  <c r="Q12" i="7"/>
  <c r="E12" i="11"/>
  <c r="D11" i="7"/>
  <c r="K11" i="7"/>
  <c r="N11" i="7"/>
  <c r="Q11" i="7"/>
  <c r="C11" i="11"/>
  <c r="E11" i="11"/>
  <c r="F11" i="11"/>
  <c r="B10" i="7"/>
  <c r="D10" i="7"/>
  <c r="G10" i="7"/>
  <c r="L10" i="7"/>
  <c r="R10" i="7"/>
  <c r="E10" i="11"/>
  <c r="F9" i="3"/>
  <c r="C9" i="7"/>
  <c r="H9" i="7"/>
  <c r="N9" i="7"/>
  <c r="Q9" i="7"/>
  <c r="C9" i="11"/>
  <c r="F9" i="11"/>
  <c r="E58" i="11"/>
  <c r="C58" i="11"/>
  <c r="E58" i="7"/>
  <c r="P58" i="7"/>
  <c r="D58" i="7"/>
  <c r="B58" i="7"/>
  <c r="G58" i="7"/>
  <c r="H43" i="7"/>
  <c r="H28" i="7"/>
  <c r="H46" i="7"/>
  <c r="H48" i="7"/>
  <c r="L53" i="7"/>
  <c r="H54" i="7"/>
  <c r="C13" i="11"/>
  <c r="C15" i="7"/>
  <c r="B17" i="7"/>
  <c r="B25" i="7"/>
  <c r="C28" i="11"/>
  <c r="C30" i="7"/>
  <c r="B33" i="7"/>
  <c r="C37" i="11"/>
  <c r="C39" i="11"/>
  <c r="C41" i="11"/>
  <c r="B42" i="7"/>
  <c r="C43" i="7"/>
  <c r="C45" i="11"/>
  <c r="C47" i="7"/>
  <c r="B48" i="7"/>
  <c r="C55" i="11"/>
  <c r="C53" i="11"/>
  <c r="C53" i="7"/>
  <c r="C57" i="11"/>
  <c r="H63" i="11" l="1"/>
  <c r="F64" i="7"/>
  <c r="H64" i="11"/>
  <c r="I66" i="7"/>
  <c r="I68" i="7"/>
  <c r="H69" i="11"/>
  <c r="I63" i="7"/>
  <c r="I65" i="7"/>
  <c r="H66" i="11"/>
  <c r="B67" i="11"/>
  <c r="H68" i="11"/>
  <c r="F69" i="7"/>
  <c r="F67" i="7"/>
  <c r="F14" i="7"/>
  <c r="B65" i="11"/>
  <c r="B62" i="11"/>
  <c r="B33" i="11"/>
  <c r="F38" i="7"/>
  <c r="B40" i="11"/>
  <c r="B44" i="11"/>
  <c r="F46" i="7"/>
  <c r="F54" i="7"/>
  <c r="E9" i="7"/>
  <c r="J9" i="7"/>
  <c r="L9" i="7"/>
  <c r="P10" i="7"/>
  <c r="E11" i="7"/>
  <c r="J11" i="7"/>
  <c r="L11" i="7"/>
  <c r="P12" i="7"/>
  <c r="R12" i="7"/>
  <c r="J13" i="7"/>
  <c r="L13" i="7"/>
  <c r="R14" i="7"/>
  <c r="E15" i="7"/>
  <c r="J15" i="7"/>
  <c r="L15" i="7"/>
  <c r="P16" i="7"/>
  <c r="R16" i="7"/>
  <c r="J17" i="7"/>
  <c r="L17" i="7"/>
  <c r="R18" i="7"/>
  <c r="C19" i="7"/>
  <c r="E19" i="7"/>
  <c r="J19" i="7"/>
  <c r="L19" i="7"/>
  <c r="R20" i="7"/>
  <c r="E21" i="7"/>
  <c r="J21" i="7"/>
  <c r="L21" i="7"/>
  <c r="P22" i="7"/>
  <c r="R22" i="7"/>
  <c r="J23" i="7"/>
  <c r="L23" i="7"/>
  <c r="R24" i="7"/>
  <c r="E25" i="7"/>
  <c r="J25" i="7"/>
  <c r="P26" i="7"/>
  <c r="R26" i="7"/>
  <c r="J27" i="7"/>
  <c r="L27" i="7"/>
  <c r="R28" i="7"/>
  <c r="C29" i="7"/>
  <c r="E29" i="7"/>
  <c r="J29" i="7"/>
  <c r="P30" i="7"/>
  <c r="E31" i="7"/>
  <c r="L31" i="7"/>
  <c r="P32" i="7"/>
  <c r="E33" i="7"/>
  <c r="J33" i="7"/>
  <c r="R34" i="7"/>
  <c r="E35" i="7"/>
  <c r="J35" i="7"/>
  <c r="L35" i="7"/>
  <c r="P36" i="7"/>
  <c r="R36" i="7"/>
  <c r="E37" i="7"/>
  <c r="J37" i="7"/>
  <c r="L37" i="7"/>
  <c r="P38" i="7"/>
  <c r="R38" i="7"/>
  <c r="E39" i="7"/>
  <c r="J39" i="7"/>
  <c r="L39" i="7"/>
  <c r="P40" i="7"/>
  <c r="R40" i="7"/>
  <c r="E41" i="7"/>
  <c r="J41" i="7"/>
  <c r="P42" i="7"/>
  <c r="E43" i="7"/>
  <c r="J43" i="7"/>
  <c r="L43" i="7"/>
  <c r="P44" i="7"/>
  <c r="R44" i="7"/>
  <c r="E45" i="7"/>
  <c r="J45" i="7"/>
  <c r="L45" i="7"/>
  <c r="P46" i="7"/>
  <c r="R46" i="7"/>
  <c r="E47" i="7"/>
  <c r="J47" i="7"/>
  <c r="L47" i="7"/>
  <c r="P48" i="7"/>
  <c r="R48" i="7"/>
  <c r="C49" i="7"/>
  <c r="E49" i="7"/>
  <c r="J49" i="7"/>
  <c r="L49" i="7"/>
  <c r="P50" i="7"/>
  <c r="R50" i="7"/>
  <c r="E51" i="7"/>
  <c r="J51" i="7"/>
  <c r="L51" i="7"/>
  <c r="R52" i="7"/>
  <c r="E53" i="7"/>
  <c r="J53" i="7"/>
  <c r="P54" i="7"/>
  <c r="R54" i="7"/>
  <c r="E55" i="7"/>
  <c r="J55" i="7"/>
  <c r="L55" i="7"/>
  <c r="P56" i="7"/>
  <c r="R56" i="7"/>
  <c r="E57" i="7"/>
  <c r="J57" i="7"/>
  <c r="L57" i="7"/>
  <c r="R58" i="7"/>
  <c r="E59" i="7"/>
  <c r="J59" i="7"/>
  <c r="H10" i="7"/>
  <c r="K10" i="7"/>
  <c r="H12" i="7"/>
  <c r="H14" i="7"/>
  <c r="K14" i="7"/>
  <c r="H16" i="7"/>
  <c r="K16" i="7"/>
  <c r="H18" i="7"/>
  <c r="K18" i="7"/>
  <c r="H20" i="7"/>
  <c r="K20" i="7"/>
  <c r="H22" i="7"/>
  <c r="K22" i="7"/>
  <c r="H24" i="7"/>
  <c r="K24" i="7"/>
  <c r="K26" i="7"/>
  <c r="K28" i="7"/>
  <c r="H30" i="7"/>
  <c r="H32" i="7"/>
  <c r="H34" i="7"/>
  <c r="K34" i="7"/>
  <c r="H36" i="7"/>
  <c r="K36" i="7"/>
  <c r="H38" i="7"/>
  <c r="K38" i="7"/>
  <c r="H40" i="7"/>
  <c r="K40" i="7"/>
  <c r="H42" i="7"/>
  <c r="H44" i="7"/>
  <c r="K44" i="7"/>
  <c r="K46" i="7"/>
  <c r="K48" i="7"/>
  <c r="H50" i="7"/>
  <c r="K50" i="7"/>
  <c r="H52" i="7"/>
  <c r="K54" i="7"/>
  <c r="H56" i="7"/>
  <c r="K56" i="7"/>
  <c r="H58" i="7"/>
  <c r="K58" i="7"/>
  <c r="F20" i="7"/>
  <c r="F36" i="7"/>
  <c r="B38" i="11"/>
  <c r="F40" i="7"/>
  <c r="F52" i="7"/>
  <c r="F58" i="7"/>
  <c r="B31" i="11"/>
  <c r="C39" i="7"/>
  <c r="C34" i="7"/>
  <c r="C32" i="11"/>
  <c r="C26" i="7"/>
  <c r="C18" i="7"/>
  <c r="C16" i="11"/>
  <c r="C13" i="7"/>
  <c r="F58" i="11"/>
  <c r="E9" i="11"/>
  <c r="F10" i="11"/>
  <c r="D10" i="11"/>
  <c r="B11" i="7"/>
  <c r="C12" i="11"/>
  <c r="C12" i="7"/>
  <c r="F18" i="11"/>
  <c r="D18" i="11"/>
  <c r="E19" i="11"/>
  <c r="D21" i="11"/>
  <c r="C22" i="7"/>
  <c r="E23" i="11"/>
  <c r="C23" i="7"/>
  <c r="C25" i="7"/>
  <c r="E27" i="11"/>
  <c r="C27" i="7"/>
  <c r="D35" i="11"/>
  <c r="C36" i="11"/>
  <c r="C42" i="11"/>
  <c r="C52" i="11"/>
  <c r="F50" i="7"/>
  <c r="C44" i="7"/>
  <c r="B53" i="7"/>
  <c r="D42" i="11"/>
  <c r="D46" i="11"/>
  <c r="D48" i="11"/>
  <c r="D49" i="11"/>
  <c r="D50" i="11"/>
  <c r="D51" i="11"/>
  <c r="D52" i="11"/>
  <c r="D53" i="11"/>
  <c r="D57" i="11"/>
  <c r="C57" i="7"/>
  <c r="D59" i="11"/>
  <c r="C59" i="7"/>
  <c r="E35" i="11"/>
  <c r="E43" i="11"/>
  <c r="E47" i="11"/>
  <c r="E55" i="11"/>
  <c r="F42" i="11"/>
  <c r="F46" i="11"/>
  <c r="F48" i="11"/>
  <c r="F50" i="11"/>
  <c r="F52" i="11"/>
  <c r="C55" i="7"/>
  <c r="C45" i="7"/>
  <c r="C37" i="7"/>
  <c r="C32" i="7"/>
  <c r="B9" i="7"/>
  <c r="C10" i="11"/>
  <c r="D11" i="11"/>
  <c r="C11" i="7"/>
  <c r="F12" i="11"/>
  <c r="D12" i="11"/>
  <c r="C14" i="11"/>
  <c r="D15" i="11"/>
  <c r="D17" i="11"/>
  <c r="C17" i="7"/>
  <c r="D19" i="11"/>
  <c r="C20" i="11"/>
  <c r="C21" i="7"/>
  <c r="F22" i="11"/>
  <c r="D22" i="11"/>
  <c r="B23" i="7"/>
  <c r="C24" i="11"/>
  <c r="C24" i="7"/>
  <c r="E25" i="11"/>
  <c r="C28" i="7"/>
  <c r="E29" i="11"/>
  <c r="F32" i="11"/>
  <c r="C33" i="7"/>
  <c r="F34" i="11"/>
  <c r="D34" i="11"/>
  <c r="E39" i="11"/>
  <c r="D41" i="11"/>
  <c r="C41" i="7"/>
  <c r="D45" i="11"/>
  <c r="B45" i="7"/>
  <c r="C46" i="11"/>
  <c r="C50" i="11"/>
  <c r="E51" i="11"/>
  <c r="C51" i="7"/>
  <c r="F56" i="11"/>
  <c r="D56" i="11"/>
  <c r="D55" i="11"/>
  <c r="C54" i="11"/>
  <c r="E53" i="11"/>
  <c r="C56" i="7"/>
  <c r="R62" i="7"/>
  <c r="P62" i="7"/>
  <c r="K62" i="7"/>
  <c r="H62" i="7"/>
  <c r="C62" i="7"/>
  <c r="F10" i="7"/>
  <c r="Q61" i="7"/>
  <c r="L61" i="7"/>
  <c r="J61" i="7"/>
  <c r="E61" i="7"/>
  <c r="N61" i="7"/>
  <c r="R61" i="7"/>
  <c r="P61" i="7"/>
  <c r="K61" i="7"/>
  <c r="H61" i="7"/>
  <c r="D61" i="7"/>
  <c r="B61" i="7"/>
  <c r="G61" i="7"/>
  <c r="C61" i="7"/>
  <c r="F61" i="11"/>
  <c r="D61" i="11"/>
  <c r="E61" i="11"/>
  <c r="C61" i="11"/>
  <c r="F16" i="7"/>
  <c r="Q60" i="7"/>
  <c r="L60" i="7"/>
  <c r="J60" i="7"/>
  <c r="E60" i="7"/>
  <c r="N60" i="7"/>
  <c r="I9" i="5"/>
  <c r="K60" i="7"/>
  <c r="H60" i="7"/>
  <c r="D60" i="7"/>
  <c r="B60" i="7"/>
  <c r="G60" i="7"/>
  <c r="C60" i="7"/>
  <c r="D60" i="11"/>
  <c r="F60" i="11"/>
  <c r="E60" i="11"/>
  <c r="R60" i="7"/>
  <c r="P60" i="7"/>
  <c r="C60" i="11"/>
  <c r="F30" i="7"/>
  <c r="F48" i="7"/>
  <c r="J9" i="4"/>
  <c r="B26" i="11"/>
  <c r="L9" i="6"/>
  <c r="F42" i="7"/>
  <c r="B37" i="11"/>
  <c r="B30" i="11"/>
  <c r="G9" i="1"/>
  <c r="H9" i="2"/>
  <c r="B28" i="11"/>
  <c r="B13" i="11"/>
  <c r="H9" i="3"/>
  <c r="F18" i="7" l="1"/>
  <c r="B39" i="11"/>
  <c r="B57" i="11"/>
  <c r="H33" i="11"/>
  <c r="M65" i="7"/>
  <c r="M66" i="7"/>
  <c r="M63" i="7"/>
  <c r="M68" i="7"/>
  <c r="F13" i="7"/>
  <c r="I14" i="7"/>
  <c r="I10" i="7"/>
  <c r="F17" i="7"/>
  <c r="H31" i="11"/>
  <c r="I52" i="7"/>
  <c r="F43" i="7"/>
  <c r="F35" i="7"/>
  <c r="F31" i="7"/>
  <c r="F15" i="7"/>
  <c r="H40" i="11"/>
  <c r="B18" i="11"/>
  <c r="B32" i="11"/>
  <c r="F39" i="7"/>
  <c r="F49" i="7"/>
  <c r="F29" i="7"/>
  <c r="I50" i="7"/>
  <c r="F19" i="7"/>
  <c r="N9" i="4"/>
  <c r="B55" i="11"/>
  <c r="B41" i="11"/>
  <c r="B25" i="11"/>
  <c r="B19" i="11"/>
  <c r="B17" i="11"/>
  <c r="B14" i="11"/>
  <c r="B11" i="11"/>
  <c r="F37" i="7"/>
  <c r="F59" i="7"/>
  <c r="B49" i="11"/>
  <c r="F53" i="7"/>
  <c r="B36" i="11"/>
  <c r="F25" i="7"/>
  <c r="B23" i="11"/>
  <c r="B21" i="11"/>
  <c r="F12" i="7"/>
  <c r="F26" i="7"/>
  <c r="H26" i="11"/>
  <c r="M9" i="5"/>
  <c r="I16" i="7"/>
  <c r="F56" i="7"/>
  <c r="B54" i="11"/>
  <c r="F28" i="7"/>
  <c r="F24" i="7"/>
  <c r="F23" i="7"/>
  <c r="B20" i="11"/>
  <c r="B15" i="11"/>
  <c r="F32" i="7"/>
  <c r="B47" i="11"/>
  <c r="B35" i="11"/>
  <c r="B59" i="11"/>
  <c r="F44" i="7"/>
  <c r="B27" i="11"/>
  <c r="F22" i="7"/>
  <c r="B9" i="11"/>
  <c r="F47" i="7"/>
  <c r="I46" i="7"/>
  <c r="H65" i="11"/>
  <c r="J69" i="11"/>
  <c r="J64" i="11"/>
  <c r="I64" i="7"/>
  <c r="J63" i="11"/>
  <c r="H38" i="11"/>
  <c r="F62" i="7"/>
  <c r="B45" i="11"/>
  <c r="B29" i="11"/>
  <c r="B24" i="11"/>
  <c r="F9" i="7"/>
  <c r="B43" i="11"/>
  <c r="F57" i="7"/>
  <c r="F27" i="7"/>
  <c r="B58" i="11"/>
  <c r="B16" i="11"/>
  <c r="F34" i="7"/>
  <c r="I58" i="7"/>
  <c r="I38" i="7"/>
  <c r="I54" i="7"/>
  <c r="H44" i="11"/>
  <c r="H62" i="11"/>
  <c r="I67" i="7"/>
  <c r="I69" i="7"/>
  <c r="J68" i="11"/>
  <c r="H67" i="11"/>
  <c r="J66" i="11"/>
  <c r="F51" i="7"/>
  <c r="F45" i="7"/>
  <c r="F41" i="7"/>
  <c r="F11" i="7"/>
  <c r="B34" i="11"/>
  <c r="I40" i="7"/>
  <c r="B53" i="11"/>
  <c r="B10" i="11"/>
  <c r="I36" i="7"/>
  <c r="I30" i="7"/>
  <c r="I20" i="7"/>
  <c r="F55" i="7"/>
  <c r="F33" i="7"/>
  <c r="B50" i="11"/>
  <c r="B46" i="11"/>
  <c r="F21" i="7"/>
  <c r="B56" i="11"/>
  <c r="B51" i="11"/>
  <c r="B48" i="11"/>
  <c r="B52" i="11"/>
  <c r="B42" i="11"/>
  <c r="B22" i="11"/>
  <c r="B12" i="11"/>
  <c r="F61" i="7"/>
  <c r="B61" i="11"/>
  <c r="F60" i="7"/>
  <c r="B60" i="11"/>
  <c r="I48" i="7"/>
  <c r="L9" i="3"/>
  <c r="J31" i="11"/>
  <c r="H13" i="11"/>
  <c r="H28" i="11"/>
  <c r="L9" i="2"/>
  <c r="J9" i="1"/>
  <c r="H30" i="11"/>
  <c r="H37" i="11"/>
  <c r="H39" i="11"/>
  <c r="I42" i="7"/>
  <c r="O9" i="6"/>
  <c r="I59" i="7" l="1"/>
  <c r="I18" i="7"/>
  <c r="H57" i="11"/>
  <c r="J33" i="11"/>
  <c r="I15" i="7"/>
  <c r="I19" i="7"/>
  <c r="I34" i="7"/>
  <c r="P9" i="5"/>
  <c r="P9" i="4"/>
  <c r="H32" i="11"/>
  <c r="I43" i="7"/>
  <c r="I13" i="7"/>
  <c r="I29" i="7"/>
  <c r="I17" i="7"/>
  <c r="R9" i="5"/>
  <c r="H18" i="11"/>
  <c r="M30" i="7"/>
  <c r="M40" i="7"/>
  <c r="M67" i="7"/>
  <c r="M38" i="7"/>
  <c r="M64" i="7"/>
  <c r="M46" i="7"/>
  <c r="M52" i="7"/>
  <c r="M14" i="7"/>
  <c r="M42" i="7"/>
  <c r="M48" i="7"/>
  <c r="M20" i="7"/>
  <c r="M36" i="7"/>
  <c r="M69" i="7"/>
  <c r="M54" i="7"/>
  <c r="M58" i="7"/>
  <c r="I22" i="7"/>
  <c r="M16" i="7"/>
  <c r="M50" i="7"/>
  <c r="J40" i="11"/>
  <c r="I31" i="7"/>
  <c r="M10" i="7"/>
  <c r="I33" i="7"/>
  <c r="H55" i="11"/>
  <c r="I39" i="7"/>
  <c r="I35" i="7"/>
  <c r="L9" i="1"/>
  <c r="J44" i="11"/>
  <c r="H16" i="11"/>
  <c r="H45" i="11"/>
  <c r="J38" i="11"/>
  <c r="J26" i="11"/>
  <c r="I37" i="7"/>
  <c r="H41" i="11"/>
  <c r="R9" i="4"/>
  <c r="I49" i="7"/>
  <c r="I62" i="7"/>
  <c r="H22" i="11"/>
  <c r="H52" i="11"/>
  <c r="H51" i="11"/>
  <c r="I21" i="7"/>
  <c r="H50" i="11"/>
  <c r="I55" i="7"/>
  <c r="H10" i="11"/>
  <c r="I11" i="7"/>
  <c r="I45" i="7"/>
  <c r="O63" i="7"/>
  <c r="O65" i="7"/>
  <c r="L66" i="11"/>
  <c r="J67" i="11"/>
  <c r="L68" i="11"/>
  <c r="J62" i="11"/>
  <c r="H58" i="11"/>
  <c r="I27" i="7"/>
  <c r="I57" i="7"/>
  <c r="H43" i="11"/>
  <c r="I9" i="7"/>
  <c r="H24" i="11"/>
  <c r="H29" i="11"/>
  <c r="H12" i="11"/>
  <c r="H42" i="11"/>
  <c r="H48" i="11"/>
  <c r="H56" i="11"/>
  <c r="H46" i="11"/>
  <c r="H53" i="11"/>
  <c r="H34" i="11"/>
  <c r="I41" i="7"/>
  <c r="I51" i="7"/>
  <c r="L63" i="11"/>
  <c r="L64" i="11"/>
  <c r="O66" i="7"/>
  <c r="O68" i="7"/>
  <c r="L69" i="11"/>
  <c r="J65" i="11"/>
  <c r="I47" i="7"/>
  <c r="H9" i="11"/>
  <c r="H27" i="11"/>
  <c r="I44" i="7"/>
  <c r="H59" i="11"/>
  <c r="H35" i="11"/>
  <c r="H47" i="11"/>
  <c r="I32" i="7"/>
  <c r="H15" i="11"/>
  <c r="H20" i="11"/>
  <c r="I23" i="7"/>
  <c r="I24" i="7"/>
  <c r="I28" i="7"/>
  <c r="H54" i="11"/>
  <c r="I56" i="7"/>
  <c r="I26" i="7"/>
  <c r="I12" i="7"/>
  <c r="H21" i="11"/>
  <c r="H23" i="11"/>
  <c r="I25" i="7"/>
  <c r="H36" i="11"/>
  <c r="I53" i="7"/>
  <c r="H49" i="11"/>
  <c r="H11" i="11"/>
  <c r="H14" i="11"/>
  <c r="H17" i="11"/>
  <c r="H19" i="11"/>
  <c r="H25" i="11"/>
  <c r="H61" i="11"/>
  <c r="I61" i="7"/>
  <c r="I60" i="7"/>
  <c r="H60" i="11"/>
  <c r="P9" i="2"/>
  <c r="J28" i="11"/>
  <c r="J13" i="11"/>
  <c r="J39" i="11"/>
  <c r="J37" i="11"/>
  <c r="J30" i="11"/>
  <c r="L31" i="11"/>
  <c r="N9" i="3"/>
  <c r="L33" i="11" l="1"/>
  <c r="M59" i="7"/>
  <c r="M18" i="7"/>
  <c r="M34" i="7"/>
  <c r="J57" i="11"/>
  <c r="M15" i="7"/>
  <c r="J32" i="11"/>
  <c r="M19" i="7"/>
  <c r="L44" i="11"/>
  <c r="M43" i="7"/>
  <c r="L40" i="11"/>
  <c r="O52" i="7"/>
  <c r="O40" i="7"/>
  <c r="L38" i="11"/>
  <c r="J34" i="11"/>
  <c r="J45" i="11"/>
  <c r="J55" i="11"/>
  <c r="O16" i="7"/>
  <c r="O20" i="7"/>
  <c r="J18" i="11"/>
  <c r="V9" i="4"/>
  <c r="J16" i="11"/>
  <c r="V9" i="5"/>
  <c r="O10" i="7"/>
  <c r="O58" i="7"/>
  <c r="O38" i="7"/>
  <c r="M17" i="7"/>
  <c r="O54" i="7"/>
  <c r="O14" i="7"/>
  <c r="M13" i="7"/>
  <c r="M29" i="7"/>
  <c r="J41" i="11"/>
  <c r="J53" i="11"/>
  <c r="O30" i="7"/>
  <c r="O50" i="7"/>
  <c r="L26" i="11"/>
  <c r="O36" i="7"/>
  <c r="M61" i="7"/>
  <c r="M53" i="7"/>
  <c r="M25" i="7"/>
  <c r="M26" i="7"/>
  <c r="M24" i="7"/>
  <c r="M32" i="7"/>
  <c r="M44" i="7"/>
  <c r="M51" i="7"/>
  <c r="M9" i="7"/>
  <c r="M57" i="7"/>
  <c r="M11" i="7"/>
  <c r="M55" i="7"/>
  <c r="M21" i="7"/>
  <c r="M62" i="7"/>
  <c r="M37" i="7"/>
  <c r="M39" i="7"/>
  <c r="M33" i="7"/>
  <c r="M60" i="7"/>
  <c r="M12" i="7"/>
  <c r="M56" i="7"/>
  <c r="M28" i="7"/>
  <c r="M23" i="7"/>
  <c r="M47" i="7"/>
  <c r="M41" i="7"/>
  <c r="M27" i="7"/>
  <c r="M45" i="7"/>
  <c r="M49" i="7"/>
  <c r="M35" i="7"/>
  <c r="M31" i="7"/>
  <c r="M22" i="7"/>
  <c r="O48" i="7"/>
  <c r="J25" i="11"/>
  <c r="J19" i="11"/>
  <c r="J17" i="11"/>
  <c r="J14" i="11"/>
  <c r="J11" i="11"/>
  <c r="J49" i="11"/>
  <c r="J23" i="11"/>
  <c r="J21" i="11"/>
  <c r="J15" i="11"/>
  <c r="J47" i="11"/>
  <c r="J35" i="11"/>
  <c r="J27" i="11"/>
  <c r="J9" i="11"/>
  <c r="L65" i="11"/>
  <c r="S68" i="7"/>
  <c r="S66" i="7"/>
  <c r="O64" i="7"/>
  <c r="J46" i="11"/>
  <c r="J56" i="11"/>
  <c r="J48" i="11"/>
  <c r="J42" i="11"/>
  <c r="J12" i="11"/>
  <c r="J29" i="11"/>
  <c r="J24" i="11"/>
  <c r="J43" i="11"/>
  <c r="J58" i="11"/>
  <c r="L62" i="11"/>
  <c r="O67" i="7"/>
  <c r="O69" i="7"/>
  <c r="L67" i="11"/>
  <c r="S65" i="7"/>
  <c r="S63" i="7"/>
  <c r="J10" i="11"/>
  <c r="J50" i="11"/>
  <c r="J51" i="11"/>
  <c r="J52" i="11"/>
  <c r="J22" i="11"/>
  <c r="J36" i="11"/>
  <c r="J54" i="11"/>
  <c r="J20" i="11"/>
  <c r="J59" i="11"/>
  <c r="O46" i="7"/>
  <c r="J61" i="11"/>
  <c r="J60" i="11"/>
  <c r="R9" i="3"/>
  <c r="Q9" i="1"/>
  <c r="L30" i="11"/>
  <c r="L37" i="11"/>
  <c r="L39" i="11"/>
  <c r="O42" i="7"/>
  <c r="L55" i="11"/>
  <c r="L13" i="11"/>
  <c r="L28" i="11"/>
  <c r="L57" i="11" l="1"/>
  <c r="O34" i="7"/>
  <c r="O59" i="7"/>
  <c r="O18" i="7"/>
  <c r="S36" i="7"/>
  <c r="S58" i="7"/>
  <c r="O15" i="7"/>
  <c r="L32" i="11"/>
  <c r="L18" i="11"/>
  <c r="O19" i="7"/>
  <c r="O29" i="7"/>
  <c r="S14" i="7"/>
  <c r="S52" i="7"/>
  <c r="O13" i="7"/>
  <c r="S10" i="7"/>
  <c r="S20" i="7"/>
  <c r="S40" i="7"/>
  <c r="L16" i="11"/>
  <c r="L45" i="11"/>
  <c r="O17" i="7"/>
  <c r="O43" i="7"/>
  <c r="L41" i="11"/>
  <c r="L34" i="11"/>
  <c r="O37" i="7"/>
  <c r="S50" i="7"/>
  <c r="S16" i="7"/>
  <c r="L53" i="11"/>
  <c r="S30" i="7"/>
  <c r="S38" i="7"/>
  <c r="O33" i="7"/>
  <c r="S54" i="7"/>
  <c r="S48" i="7"/>
  <c r="O22" i="7"/>
  <c r="O31" i="7"/>
  <c r="O60" i="7"/>
  <c r="O49" i="7"/>
  <c r="O39" i="7"/>
  <c r="O35" i="7"/>
  <c r="O62" i="7"/>
  <c r="L52" i="11"/>
  <c r="O21" i="7"/>
  <c r="O55" i="7"/>
  <c r="L10" i="11"/>
  <c r="S69" i="7"/>
  <c r="S67" i="7"/>
  <c r="L42" i="11"/>
  <c r="L48" i="11"/>
  <c r="L56" i="11"/>
  <c r="L46" i="11"/>
  <c r="O41" i="7"/>
  <c r="O47" i="7"/>
  <c r="L9" i="11"/>
  <c r="L27" i="11"/>
  <c r="O44" i="7"/>
  <c r="L35" i="11"/>
  <c r="L47" i="11"/>
  <c r="L15" i="11"/>
  <c r="O23" i="7"/>
  <c r="O28" i="7"/>
  <c r="O56" i="7"/>
  <c r="O26" i="7"/>
  <c r="O12" i="7"/>
  <c r="L21" i="11"/>
  <c r="L23" i="11"/>
  <c r="O25" i="7"/>
  <c r="O53" i="7"/>
  <c r="S46" i="7"/>
  <c r="L59" i="11"/>
  <c r="O32" i="7"/>
  <c r="L20" i="11"/>
  <c r="O24" i="7"/>
  <c r="L54" i="11"/>
  <c r="L36" i="11"/>
  <c r="L22" i="11"/>
  <c r="L51" i="11"/>
  <c r="L50" i="11"/>
  <c r="O11" i="7"/>
  <c r="O45" i="7"/>
  <c r="L58" i="11"/>
  <c r="O27" i="7"/>
  <c r="O57" i="7"/>
  <c r="L43" i="11"/>
  <c r="O9" i="7"/>
  <c r="L24" i="11"/>
  <c r="L29" i="11"/>
  <c r="L12" i="11"/>
  <c r="O51" i="7"/>
  <c r="S64" i="7"/>
  <c r="L49" i="11"/>
  <c r="L11" i="11"/>
  <c r="L14" i="11"/>
  <c r="L17" i="11"/>
  <c r="L19" i="11"/>
  <c r="L25" i="11"/>
  <c r="O61" i="7"/>
  <c r="L61" i="11"/>
  <c r="L60" i="11"/>
  <c r="S42" i="7"/>
  <c r="S59" i="7" l="1"/>
  <c r="S34" i="7"/>
  <c r="S37" i="7"/>
  <c r="S18" i="7"/>
  <c r="S15" i="7"/>
  <c r="S29" i="7"/>
  <c r="S17" i="7"/>
  <c r="S19" i="7"/>
  <c r="S43" i="7"/>
  <c r="S13" i="7"/>
  <c r="S33" i="7"/>
  <c r="S60" i="7"/>
  <c r="S31" i="7"/>
  <c r="S22" i="7"/>
  <c r="S62" i="7"/>
  <c r="S35" i="7"/>
  <c r="S39" i="7"/>
  <c r="S49" i="7"/>
  <c r="S11" i="7"/>
  <c r="S24" i="7"/>
  <c r="S32" i="7"/>
  <c r="S53" i="7"/>
  <c r="S47" i="7"/>
  <c r="S41" i="7"/>
  <c r="S51" i="7"/>
  <c r="S9" i="7"/>
  <c r="S57" i="7"/>
  <c r="S27" i="7"/>
  <c r="S45" i="7"/>
  <c r="S25" i="7"/>
  <c r="S12" i="7"/>
  <c r="S26" i="7"/>
  <c r="S56" i="7"/>
  <c r="S28" i="7"/>
  <c r="S23" i="7"/>
  <c r="S44" i="7"/>
  <c r="S55" i="7"/>
  <c r="S21" i="7"/>
  <c r="S61" i="7"/>
</calcChain>
</file>

<file path=xl/sharedStrings.xml><?xml version="1.0" encoding="utf-8"?>
<sst xmlns="http://schemas.openxmlformats.org/spreadsheetml/2006/main" count="1106" uniqueCount="214">
  <si>
    <t>B.1g/B.1g</t>
  </si>
  <si>
    <t>D.21-D.31</t>
  </si>
  <si>
    <t>D.1+D.2+D.3+D.4</t>
  </si>
  <si>
    <t>B.5g</t>
  </si>
  <si>
    <t>D.5+D.6+D.7</t>
  </si>
  <si>
    <t>B.6g</t>
  </si>
  <si>
    <t>P.3</t>
  </si>
  <si>
    <t>B.8g</t>
  </si>
  <si>
    <t>D.9</t>
  </si>
  <si>
    <t>P.5</t>
  </si>
  <si>
    <t>B.9</t>
  </si>
  <si>
    <t>B.1g</t>
  </si>
  <si>
    <t>D.1</t>
  </si>
  <si>
    <t>D.2</t>
  </si>
  <si>
    <t>D.3</t>
  </si>
  <si>
    <t>B.2g</t>
  </si>
  <si>
    <t>D.4</t>
  </si>
  <si>
    <t>D.5</t>
  </si>
  <si>
    <t>D.6</t>
  </si>
  <si>
    <t>D.7</t>
  </si>
  <si>
    <t>B.6g / B.8g</t>
  </si>
  <si>
    <t xml:space="preserve">B.6g </t>
  </si>
  <si>
    <t>D.8</t>
  </si>
  <si>
    <t>D.63</t>
  </si>
  <si>
    <t>B.7g</t>
  </si>
  <si>
    <t>B.2g+B.3g</t>
  </si>
  <si>
    <t>P.7</t>
  </si>
  <si>
    <t>P.6</t>
  </si>
  <si>
    <t>B.11</t>
  </si>
  <si>
    <t>B.12</t>
  </si>
  <si>
    <t>TOTAL</t>
  </si>
  <si>
    <t xml:space="preserve">Período: </t>
  </si>
  <si>
    <t>NP</t>
  </si>
  <si>
    <r>
      <t xml:space="preserve">Valor acrescentado bruto
</t>
    </r>
    <r>
      <rPr>
        <i/>
        <sz val="8"/>
        <color indexed="59"/>
        <rFont val="Arial"/>
        <family val="2"/>
      </rPr>
      <t>Gross Value Added</t>
    </r>
  </si>
  <si>
    <r>
      <t xml:space="preserve">Contas Trimestrais por Setor Institucional / </t>
    </r>
    <r>
      <rPr>
        <b/>
        <i/>
        <sz val="10"/>
        <color indexed="60"/>
        <rFont val="Arial"/>
        <family val="2"/>
      </rPr>
      <t>Quarterly Sector Accounts</t>
    </r>
  </si>
  <si>
    <r>
      <t xml:space="preserve">Operações e saldos / </t>
    </r>
    <r>
      <rPr>
        <b/>
        <i/>
        <sz val="10"/>
        <color indexed="60"/>
        <rFont val="Arial"/>
        <family val="2"/>
      </rPr>
      <t>Transactions and balances</t>
    </r>
  </si>
  <si>
    <r>
      <t xml:space="preserve">S.1 - Total da Economia / </t>
    </r>
    <r>
      <rPr>
        <b/>
        <i/>
        <sz val="10"/>
        <color indexed="60"/>
        <rFont val="Arial"/>
        <family val="2"/>
      </rPr>
      <t>Total Economy</t>
    </r>
  </si>
  <si>
    <r>
      <t xml:space="preserve">Unidade / </t>
    </r>
    <r>
      <rPr>
        <b/>
        <i/>
        <sz val="10"/>
        <color indexed="60"/>
        <rFont val="Arial"/>
        <family val="2"/>
      </rPr>
      <t>Unit</t>
    </r>
    <r>
      <rPr>
        <b/>
        <sz val="10"/>
        <color indexed="60"/>
        <rFont val="Arial"/>
        <family val="2"/>
      </rPr>
      <t xml:space="preserve"> : 10</t>
    </r>
    <r>
      <rPr>
        <b/>
        <vertAlign val="superscript"/>
        <sz val="10"/>
        <color indexed="60"/>
        <rFont val="Arial"/>
        <family val="2"/>
      </rPr>
      <t>6</t>
    </r>
    <r>
      <rPr>
        <b/>
        <sz val="10"/>
        <color indexed="60"/>
        <rFont val="Arial"/>
        <family val="2"/>
      </rPr>
      <t xml:space="preserve"> Euros</t>
    </r>
  </si>
  <si>
    <r>
      <t>Operações e saldos</t>
    </r>
    <r>
      <rPr>
        <b/>
        <i/>
        <sz val="10"/>
        <color indexed="60"/>
        <rFont val="Arial"/>
        <family val="2"/>
      </rPr>
      <t xml:space="preserve"> / Transactions and balances</t>
    </r>
  </si>
  <si>
    <r>
      <t xml:space="preserve">S.11 - Sociedades Não Financeiras </t>
    </r>
    <r>
      <rPr>
        <b/>
        <i/>
        <sz val="10"/>
        <color indexed="60"/>
        <rFont val="Arial"/>
        <family val="2"/>
      </rPr>
      <t>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Non-financial Corporations</t>
    </r>
  </si>
  <si>
    <r>
      <t>Unidade</t>
    </r>
    <r>
      <rPr>
        <b/>
        <i/>
        <sz val="10"/>
        <color indexed="60"/>
        <rFont val="Arial"/>
        <family val="2"/>
      </rPr>
      <t xml:space="preserve"> 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Unit</t>
    </r>
    <r>
      <rPr>
        <b/>
        <sz val="10"/>
        <color indexed="60"/>
        <rFont val="Arial"/>
        <family val="2"/>
      </rPr>
      <t xml:space="preserve"> : 10</t>
    </r>
    <r>
      <rPr>
        <b/>
        <vertAlign val="superscript"/>
        <sz val="10"/>
        <color indexed="60"/>
        <rFont val="Arial"/>
        <family val="2"/>
      </rPr>
      <t>6</t>
    </r>
    <r>
      <rPr>
        <b/>
        <sz val="10"/>
        <color indexed="60"/>
        <rFont val="Arial"/>
        <family val="2"/>
      </rPr>
      <t xml:space="preserve"> Euros</t>
    </r>
  </si>
  <si>
    <r>
      <t xml:space="preserve">Operações e saldos </t>
    </r>
    <r>
      <rPr>
        <b/>
        <i/>
        <sz val="10"/>
        <color indexed="60"/>
        <rFont val="Arial"/>
        <family val="2"/>
      </rPr>
      <t>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Transactions and balances</t>
    </r>
  </si>
  <si>
    <r>
      <t xml:space="preserve">S.12 - Sociedades Financeiras </t>
    </r>
    <r>
      <rPr>
        <b/>
        <i/>
        <sz val="10"/>
        <color indexed="60"/>
        <rFont val="Arial"/>
        <family val="2"/>
      </rPr>
      <t>/ Financial Corporations</t>
    </r>
  </si>
  <si>
    <r>
      <t xml:space="preserve">Unidade </t>
    </r>
    <r>
      <rPr>
        <b/>
        <i/>
        <sz val="10"/>
        <color indexed="60"/>
        <rFont val="Arial"/>
        <family val="2"/>
      </rPr>
      <t>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Unit</t>
    </r>
    <r>
      <rPr>
        <b/>
        <sz val="10"/>
        <color indexed="60"/>
        <rFont val="Arial"/>
        <family val="2"/>
      </rPr>
      <t xml:space="preserve"> : 10</t>
    </r>
    <r>
      <rPr>
        <b/>
        <vertAlign val="superscript"/>
        <sz val="10"/>
        <color indexed="60"/>
        <rFont val="Arial"/>
        <family val="2"/>
      </rPr>
      <t>6</t>
    </r>
    <r>
      <rPr>
        <b/>
        <sz val="10"/>
        <color indexed="60"/>
        <rFont val="Arial"/>
        <family val="2"/>
      </rPr>
      <t xml:space="preserve"> Euros</t>
    </r>
  </si>
  <si>
    <r>
      <t xml:space="preserve">S.13 - Administrações Públicas </t>
    </r>
    <r>
      <rPr>
        <b/>
        <i/>
        <sz val="10"/>
        <color indexed="60"/>
        <rFont val="Arial"/>
        <family val="2"/>
      </rPr>
      <t>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General Government</t>
    </r>
  </si>
  <si>
    <r>
      <t xml:space="preserve">Contas Trimestrais por Setor Institucional </t>
    </r>
    <r>
      <rPr>
        <b/>
        <i/>
        <sz val="10"/>
        <color indexed="60"/>
        <rFont val="Arial"/>
        <family val="2"/>
      </rPr>
      <t>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Quarterly Sector Accounts</t>
    </r>
  </si>
  <si>
    <r>
      <t>Contas Trimestrais por Setor Institucional</t>
    </r>
    <r>
      <rPr>
        <b/>
        <i/>
        <sz val="10"/>
        <color indexed="60"/>
        <rFont val="Arial"/>
        <family val="2"/>
      </rPr>
      <t xml:space="preserve"> 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Quarterly Sector Accounts</t>
    </r>
  </si>
  <si>
    <r>
      <t>Operações e saldos</t>
    </r>
    <r>
      <rPr>
        <b/>
        <i/>
        <sz val="10"/>
        <color indexed="60"/>
        <rFont val="Arial"/>
        <family val="2"/>
      </rPr>
      <t xml:space="preserve"> 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Transactions and balances</t>
    </r>
  </si>
  <si>
    <r>
      <t xml:space="preserve">S.1M - Famílias e Instituições Sem Fim Lucrativo ao Serviço das Famílias </t>
    </r>
    <r>
      <rPr>
        <b/>
        <i/>
        <sz val="10"/>
        <color indexed="60"/>
        <rFont val="Arial"/>
        <family val="2"/>
      </rPr>
      <t>/</t>
    </r>
    <r>
      <rPr>
        <b/>
        <sz val="10"/>
        <color indexed="60"/>
        <rFont val="Arial"/>
        <family val="2"/>
      </rPr>
      <t xml:space="preserve"> </t>
    </r>
    <r>
      <rPr>
        <b/>
        <i/>
        <sz val="10"/>
        <color indexed="60"/>
        <rFont val="Arial"/>
        <family val="2"/>
      </rPr>
      <t>Households and Non Profit Institutions Serving Households</t>
    </r>
  </si>
  <si>
    <r>
      <t xml:space="preserve">S.2 - Resto do Mundo </t>
    </r>
    <r>
      <rPr>
        <b/>
        <i/>
        <sz val="10"/>
        <color indexed="60"/>
        <rFont val="Arial"/>
        <family val="2"/>
      </rPr>
      <t>/ Rest of the World</t>
    </r>
  </si>
  <si>
    <r>
      <t xml:space="preserve">S11+S12+S1M - Sociedades e Particulares </t>
    </r>
    <r>
      <rPr>
        <b/>
        <i/>
        <sz val="10"/>
        <color indexed="60"/>
        <rFont val="Arial"/>
        <family val="2"/>
      </rPr>
      <t>/ Corporations and Households</t>
    </r>
  </si>
  <si>
    <r>
      <t xml:space="preserve">Remunerações / </t>
    </r>
    <r>
      <rPr>
        <b/>
        <i/>
        <sz val="8"/>
        <color indexed="60"/>
        <rFont val="Arial"/>
        <family val="2"/>
      </rPr>
      <t>Compensation of employees</t>
    </r>
  </si>
  <si>
    <r>
      <t xml:space="preserve">Impostos menos subsídios aos produtos
</t>
    </r>
    <r>
      <rPr>
        <i/>
        <sz val="8"/>
        <color indexed="59"/>
        <rFont val="Arial"/>
        <family val="2"/>
      </rPr>
      <t>Taxes less subsidies on products</t>
    </r>
  </si>
  <si>
    <r>
      <t xml:space="preserve">Produto interno bruto 
</t>
    </r>
    <r>
      <rPr>
        <i/>
        <sz val="8"/>
        <color indexed="59"/>
        <rFont val="Arial"/>
        <family val="2"/>
      </rPr>
      <t>Gross domestic product</t>
    </r>
  </si>
  <si>
    <r>
      <t xml:space="preserve">Rendim. primários pagos ao R.M. 
</t>
    </r>
    <r>
      <rPr>
        <i/>
        <sz val="8"/>
        <color indexed="59"/>
        <rFont val="Arial"/>
        <family val="2"/>
      </rPr>
      <t>Primary Income Paid to the Rest of the World</t>
    </r>
  </si>
  <si>
    <r>
      <t xml:space="preserve">Rendim. primários recebidos do R.M. 
</t>
    </r>
    <r>
      <rPr>
        <i/>
        <sz val="8"/>
        <color indexed="59"/>
        <rFont val="Arial"/>
        <family val="2"/>
      </rPr>
      <t>Primary Income Received from the Rest of the World</t>
    </r>
  </si>
  <si>
    <r>
      <t xml:space="preserve">Rendimento nacional bruto (RNB) 
</t>
    </r>
    <r>
      <rPr>
        <i/>
        <sz val="8"/>
        <color indexed="59"/>
        <rFont val="Arial"/>
        <family val="2"/>
      </rPr>
      <t>National income, gross (GNI)</t>
    </r>
  </si>
  <si>
    <r>
      <t>Despesa de consumo final</t>
    </r>
    <r>
      <rPr>
        <i/>
        <sz val="8"/>
        <color indexed="59"/>
        <rFont val="Arial"/>
        <family val="2"/>
      </rPr>
      <t xml:space="preserve"> 
Final consumption expenditure</t>
    </r>
  </si>
  <si>
    <r>
      <t xml:space="preserve">Aquisições líquidas de cessões de ativos não-financeiros não produzidos 
</t>
    </r>
    <r>
      <rPr>
        <i/>
        <sz val="8"/>
        <color indexed="59"/>
        <rFont val="Arial"/>
        <family val="2"/>
      </rPr>
      <t>Acquisitions less disposals of non-produced non financial assets</t>
    </r>
  </si>
  <si>
    <r>
      <t xml:space="preserve">Transf. capital recebidas do R.M 
</t>
    </r>
    <r>
      <rPr>
        <i/>
        <sz val="8"/>
        <color indexed="59"/>
        <rFont val="Arial"/>
        <family val="2"/>
      </rPr>
      <t>Capital Transfers Received from the Rest of the World</t>
    </r>
  </si>
  <si>
    <r>
      <t xml:space="preserve">Transf. capital pagas ao R.M 
</t>
    </r>
    <r>
      <rPr>
        <i/>
        <sz val="8"/>
        <color indexed="59"/>
        <rFont val="Arial"/>
        <family val="2"/>
      </rPr>
      <t>Capital Transfers Paid to the Rest of the World</t>
    </r>
  </si>
  <si>
    <r>
      <t xml:space="preserve">Transf. correntes recebidas do R.M 
</t>
    </r>
    <r>
      <rPr>
        <i/>
        <sz val="8"/>
        <color indexed="59"/>
        <rFont val="Arial"/>
        <family val="2"/>
      </rPr>
      <t>Current Transfers Received from the Rest of the World</t>
    </r>
  </si>
  <si>
    <r>
      <t xml:space="preserve">Transf. correntes pagas ao R.M 
</t>
    </r>
    <r>
      <rPr>
        <i/>
        <sz val="8"/>
        <color indexed="59"/>
        <rFont val="Arial"/>
        <family val="2"/>
      </rPr>
      <t>Current Transfers Paid to the Rest of the World</t>
    </r>
  </si>
  <si>
    <r>
      <t xml:space="preserve">Rendimento disponível bruto 
</t>
    </r>
    <r>
      <rPr>
        <i/>
        <sz val="8"/>
        <color indexed="59"/>
        <rFont val="Arial"/>
        <family val="2"/>
      </rPr>
      <t>Disposable income, gross</t>
    </r>
  </si>
  <si>
    <r>
      <t xml:space="preserve">Remunerações dos empregados 
</t>
    </r>
    <r>
      <rPr>
        <i/>
        <sz val="8"/>
        <color indexed="59"/>
        <rFont val="Arial"/>
        <family val="2"/>
      </rPr>
      <t>Compensation of employees</t>
    </r>
  </si>
  <si>
    <r>
      <t xml:space="preserve">Impostos sobre a produção e a importação 
</t>
    </r>
    <r>
      <rPr>
        <i/>
        <sz val="8"/>
        <color indexed="59"/>
        <rFont val="Arial"/>
        <family val="2"/>
      </rPr>
      <t>Taxes on production and imports</t>
    </r>
  </si>
  <si>
    <r>
      <t xml:space="preserve">Subsídios 
</t>
    </r>
    <r>
      <rPr>
        <i/>
        <sz val="8"/>
        <color indexed="59"/>
        <rFont val="Arial"/>
        <family val="2"/>
      </rPr>
      <t>Subsidies</t>
    </r>
  </si>
  <si>
    <r>
      <t xml:space="preserve">Excedente bruto de exploração 
</t>
    </r>
    <r>
      <rPr>
        <i/>
        <sz val="8"/>
        <color indexed="59"/>
        <rFont val="Arial"/>
        <family val="2"/>
      </rPr>
      <t>Operating surplus</t>
    </r>
  </si>
  <si>
    <r>
      <t xml:space="preserve">Saldo dos rendimentos de propriedade 
</t>
    </r>
    <r>
      <rPr>
        <i/>
        <sz val="8"/>
        <color indexed="59"/>
        <rFont val="Arial"/>
        <family val="2"/>
      </rPr>
      <t>Balance of Property income</t>
    </r>
  </si>
  <si>
    <r>
      <t xml:space="preserve">Saldo dos rendimentos primários, bruto 
</t>
    </r>
    <r>
      <rPr>
        <i/>
        <sz val="8"/>
        <color indexed="59"/>
        <rFont val="Arial"/>
        <family val="2"/>
      </rPr>
      <t>Balance of Primary Income (Gross)</t>
    </r>
  </si>
  <si>
    <r>
      <t xml:space="preserve">Impostos correntes sobre o rendimento, património, etc. 
</t>
    </r>
    <r>
      <rPr>
        <i/>
        <sz val="8"/>
        <color indexed="59"/>
        <rFont val="Arial"/>
        <family val="2"/>
      </rPr>
      <t>Current taxes on income, wealth, etc.</t>
    </r>
  </si>
  <si>
    <r>
      <t xml:space="preserve">Contribuições e prestações sociais 
</t>
    </r>
    <r>
      <rPr>
        <i/>
        <sz val="8"/>
        <color indexed="59"/>
        <rFont val="Arial"/>
        <family val="2"/>
      </rPr>
      <t>Social Contributions and Benefits</t>
    </r>
  </si>
  <si>
    <r>
      <t xml:space="preserve">Saldo de outras transferências correntes 
</t>
    </r>
    <r>
      <rPr>
        <i/>
        <sz val="8"/>
        <color indexed="59"/>
        <rFont val="Arial"/>
        <family val="2"/>
      </rPr>
      <t>Balance of Other Current Transfers</t>
    </r>
  </si>
  <si>
    <r>
      <t xml:space="preserve">Poupança bruta
</t>
    </r>
    <r>
      <rPr>
        <i/>
        <sz val="8"/>
        <color indexed="59"/>
        <rFont val="Arial"/>
        <family val="2"/>
      </rPr>
      <t>Gross saving</t>
    </r>
  </si>
  <si>
    <r>
      <t xml:space="preserve">Rendimento disponível bruto / Poupança bruta
</t>
    </r>
    <r>
      <rPr>
        <i/>
        <sz val="8"/>
        <color indexed="59"/>
        <rFont val="Arial"/>
        <family val="2"/>
      </rPr>
      <t>Disposable income, gross / Gross saving</t>
    </r>
  </si>
  <si>
    <r>
      <t xml:space="preserve">Saldo das transferências de capital 
</t>
    </r>
    <r>
      <rPr>
        <i/>
        <sz val="8"/>
        <color indexed="59"/>
        <rFont val="Arial"/>
        <family val="2"/>
      </rPr>
      <t>Balance of Capital Transfers</t>
    </r>
  </si>
  <si>
    <r>
      <rPr>
        <i/>
        <sz val="8"/>
        <color indexed="59"/>
        <rFont val="Arial"/>
        <family val="2"/>
      </rPr>
      <t xml:space="preserve">Aquisições líquidas de cessões de ativos não-financeiros não produzidos 
</t>
    </r>
    <r>
      <rPr>
        <sz val="8"/>
        <color indexed="59"/>
        <rFont val="Arial"/>
        <family val="2"/>
      </rPr>
      <t>Acquisitions less disposals of non-produced non financial assets</t>
    </r>
  </si>
  <si>
    <r>
      <t xml:space="preserve">Rendimento disponível bruto 
</t>
    </r>
    <r>
      <rPr>
        <i/>
        <sz val="8"/>
        <color indexed="59"/>
        <rFont val="Arial"/>
        <family val="2"/>
      </rPr>
      <t>Disposable income, gross</t>
    </r>
    <r>
      <rPr>
        <sz val="8"/>
        <color indexed="59"/>
        <rFont val="Arial"/>
        <family val="2"/>
      </rPr>
      <t xml:space="preserve"> </t>
    </r>
  </si>
  <si>
    <r>
      <t xml:space="preserve">Poupança bruta 
</t>
    </r>
    <r>
      <rPr>
        <i/>
        <sz val="8"/>
        <color indexed="59"/>
        <rFont val="Arial"/>
        <family val="2"/>
      </rPr>
      <t>Gross saving</t>
    </r>
  </si>
  <si>
    <r>
      <t xml:space="preserve">Ajustamento pela  variação da participação líquida das famílias nos fundos de pensões 
</t>
    </r>
    <r>
      <rPr>
        <i/>
        <sz val="8"/>
        <color indexed="59"/>
        <rFont val="Arial"/>
        <family val="2"/>
      </rPr>
      <t>Adjustment for the change in pension entitlements</t>
    </r>
  </si>
  <si>
    <r>
      <t xml:space="preserve">Transferências sociais em espécie 
</t>
    </r>
    <r>
      <rPr>
        <i/>
        <sz val="8"/>
        <color indexed="59"/>
        <rFont val="Arial"/>
        <family val="2"/>
      </rPr>
      <t>Social transfers in kind</t>
    </r>
  </si>
  <si>
    <r>
      <t xml:space="preserve">Rendimento disponível ajustado, bruto 
</t>
    </r>
    <r>
      <rPr>
        <i/>
        <sz val="8"/>
        <color indexed="59"/>
        <rFont val="Arial"/>
        <family val="2"/>
      </rPr>
      <t>Adjusted disposable income, gross</t>
    </r>
  </si>
  <si>
    <r>
      <t xml:space="preserve">Excedente de exploração + Rendimento misto (bruto) 
</t>
    </r>
    <r>
      <rPr>
        <i/>
        <sz val="8"/>
        <color indexed="43"/>
        <rFont val="Arial"/>
        <family val="2"/>
      </rPr>
      <t>Operating Surplus + Mixed Income (Gross)</t>
    </r>
  </si>
  <si>
    <r>
      <t xml:space="preserve">Saldo das Remunerações dos empregados 
</t>
    </r>
    <r>
      <rPr>
        <i/>
        <sz val="8"/>
        <color indexed="59"/>
        <rFont val="Arial"/>
        <family val="2"/>
      </rPr>
      <t>Balance of Compensation of employees</t>
    </r>
  </si>
  <si>
    <t>Saldo dos Impostos correntes sobre o rendimento, património, etc. 
Balance of Current taxes on income, wealth, etc.</t>
  </si>
  <si>
    <r>
      <t xml:space="preserve">Importação de bens e serviços 
</t>
    </r>
    <r>
      <rPr>
        <i/>
        <sz val="8"/>
        <color indexed="59"/>
        <rFont val="Arial"/>
        <family val="2"/>
      </rPr>
      <t>Imports of goods and services</t>
    </r>
  </si>
  <si>
    <r>
      <t xml:space="preserve">Exportação de bens e serviços 
</t>
    </r>
    <r>
      <rPr>
        <i/>
        <sz val="8"/>
        <color indexed="59"/>
        <rFont val="Arial"/>
        <family val="2"/>
      </rPr>
      <t>Exports of goods and services</t>
    </r>
  </si>
  <si>
    <r>
      <t xml:space="preserve">Saldo externo de bens e serviços 
</t>
    </r>
    <r>
      <rPr>
        <i/>
        <sz val="8"/>
        <color indexed="59"/>
        <rFont val="Arial"/>
        <family val="2"/>
      </rPr>
      <t>External balance of goods and services</t>
    </r>
  </si>
  <si>
    <r>
      <t xml:space="preserve">Saldo externo corrente 
</t>
    </r>
    <r>
      <rPr>
        <i/>
        <sz val="8"/>
        <color indexed="59"/>
        <rFont val="Arial"/>
        <family val="2"/>
      </rPr>
      <t>Current external balance</t>
    </r>
  </si>
  <si>
    <r>
      <t xml:space="preserve">Remunerações dos empregados, a pagar 
</t>
    </r>
    <r>
      <rPr>
        <i/>
        <sz val="8"/>
        <color indexed="59"/>
        <rFont val="Arial"/>
        <family val="2"/>
      </rPr>
      <t>Compensation of employees, paid</t>
    </r>
  </si>
  <si>
    <r>
      <t xml:space="preserve">Remunerações dos empregados, a receber 
</t>
    </r>
    <r>
      <rPr>
        <i/>
        <sz val="8"/>
        <color indexed="59"/>
        <rFont val="Arial"/>
        <family val="2"/>
      </rPr>
      <t>Compensation of employees, received</t>
    </r>
  </si>
  <si>
    <t>S.1 - Total da Economia 
S.1 - Total Economy</t>
  </si>
  <si>
    <t>S.11 - Sociedades não-financeiras 
S.11 - Non-financial Corporations</t>
  </si>
  <si>
    <r>
      <t xml:space="preserve">S.12 - Sociedades financeiras 
</t>
    </r>
    <r>
      <rPr>
        <i/>
        <sz val="8"/>
        <color indexed="59"/>
        <rFont val="Arial"/>
        <family val="2"/>
      </rPr>
      <t>S.12 - Financial corporations</t>
    </r>
  </si>
  <si>
    <t>S.13 - Administrações Públicas 
S.13 - General Government</t>
  </si>
  <si>
    <r>
      <t xml:space="preserve">S.1M - Famílias e ISFLSF 
</t>
    </r>
    <r>
      <rPr>
        <i/>
        <sz val="8"/>
        <color indexed="59"/>
        <rFont val="Arial"/>
        <family val="2"/>
      </rPr>
      <t>S.1M -</t>
    </r>
    <r>
      <rPr>
        <sz val="8"/>
        <color indexed="59"/>
        <rFont val="Arial"/>
        <family val="2"/>
      </rPr>
      <t xml:space="preserve"> </t>
    </r>
    <r>
      <rPr>
        <i/>
        <sz val="8"/>
        <color indexed="59"/>
        <rFont val="Arial"/>
        <family val="2"/>
      </rPr>
      <t>Households and Non Profit Institutions Serving Households</t>
    </r>
  </si>
  <si>
    <r>
      <t xml:space="preserve">S.2 - Resto do Mundo 
</t>
    </r>
    <r>
      <rPr>
        <i/>
        <sz val="8"/>
        <color indexed="59"/>
        <rFont val="Arial"/>
        <family val="2"/>
      </rPr>
      <t>S.2 - Rest of the World</t>
    </r>
  </si>
  <si>
    <r>
      <t xml:space="preserve">S.14 - Famílias 
</t>
    </r>
    <r>
      <rPr>
        <i/>
        <sz val="8"/>
        <color indexed="59"/>
        <rFont val="Arial"/>
        <family val="2"/>
      </rPr>
      <t>S.14 - Households</t>
    </r>
  </si>
  <si>
    <r>
      <t xml:space="preserve">Remunerações Pagas 
</t>
    </r>
    <r>
      <rPr>
        <b/>
        <i/>
        <sz val="8"/>
        <color indexed="59"/>
        <rFont val="Arial"/>
        <family val="2"/>
      </rPr>
      <t>Compensation of employees paid</t>
    </r>
  </si>
  <si>
    <r>
      <t xml:space="preserve">Remunerações Recebidas 
</t>
    </r>
    <r>
      <rPr>
        <b/>
        <i/>
        <sz val="8"/>
        <color indexed="59"/>
        <rFont val="Arial"/>
        <family val="2"/>
      </rPr>
      <t>Compensation of employees Received</t>
    </r>
  </si>
  <si>
    <r>
      <t xml:space="preserve">S.1 - Total da Economia / </t>
    </r>
    <r>
      <rPr>
        <i/>
        <u/>
        <sz val="10"/>
        <color indexed="60"/>
        <rFont val="Arial"/>
        <family val="2"/>
      </rPr>
      <t>Total Economy</t>
    </r>
  </si>
  <si>
    <r>
      <t>S.12 - Sociedades Financeiras /</t>
    </r>
    <r>
      <rPr>
        <i/>
        <u/>
        <sz val="10"/>
        <color indexed="60"/>
        <rFont val="Arial"/>
        <family val="2"/>
      </rPr>
      <t xml:space="preserve"> Financial Corporations</t>
    </r>
  </si>
  <si>
    <r>
      <t xml:space="preserve">S.1M - Famílias e Instituições Sem Fim Lucrativo ao Serviço das Famílias / </t>
    </r>
    <r>
      <rPr>
        <i/>
        <u/>
        <sz val="10"/>
        <color indexed="60"/>
        <rFont val="Arial"/>
        <family val="2"/>
      </rPr>
      <t>Households and Non Profit Institutions Serving Households</t>
    </r>
  </si>
  <si>
    <r>
      <t xml:space="preserve">S.2 - Resto do Mundo / </t>
    </r>
    <r>
      <rPr>
        <i/>
        <u/>
        <sz val="10"/>
        <color indexed="60"/>
        <rFont val="Arial"/>
        <family val="2"/>
      </rPr>
      <t>Rest of the World</t>
    </r>
  </si>
  <si>
    <r>
      <t xml:space="preserve">S11+S12+S1M - Sociedades e Particulares / </t>
    </r>
    <r>
      <rPr>
        <i/>
        <u/>
        <sz val="10"/>
        <color indexed="60"/>
        <rFont val="Arial"/>
        <family val="2"/>
      </rPr>
      <t>Corporations and Households</t>
    </r>
  </si>
  <si>
    <r>
      <t xml:space="preserve">S.11 - Sociedades Não Financeiras / </t>
    </r>
    <r>
      <rPr>
        <i/>
        <u/>
        <sz val="10"/>
        <color indexed="60"/>
        <rFont val="Arial"/>
        <family val="2"/>
      </rPr>
      <t>Non-financial Corporations</t>
    </r>
  </si>
  <si>
    <r>
      <t xml:space="preserve">S.13 - Administrações Públicas / </t>
    </r>
    <r>
      <rPr>
        <i/>
        <u/>
        <sz val="10"/>
        <color indexed="60"/>
        <rFont val="Arial"/>
        <family val="2"/>
      </rPr>
      <t>General Government</t>
    </r>
  </si>
  <si>
    <r>
      <t xml:space="preserve">Remunerações - Remunerações dos trabalhadores / </t>
    </r>
    <r>
      <rPr>
        <i/>
        <u/>
        <sz val="10"/>
        <color indexed="60"/>
        <rFont val="Arial"/>
        <family val="2"/>
      </rPr>
      <t>Compensation of employees</t>
    </r>
  </si>
  <si>
    <t>1999.I</t>
  </si>
  <si>
    <t>1999.II</t>
  </si>
  <si>
    <t>1999.III</t>
  </si>
  <si>
    <t>1999.IV</t>
  </si>
  <si>
    <t>2000.I</t>
  </si>
  <si>
    <t>2000.II</t>
  </si>
  <si>
    <t>2000.III</t>
  </si>
  <si>
    <t>2000.IV</t>
  </si>
  <si>
    <t>2001.I</t>
  </si>
  <si>
    <t>2001.II</t>
  </si>
  <si>
    <t>2001.III</t>
  </si>
  <si>
    <t>2001.IV</t>
  </si>
  <si>
    <t>2002.I</t>
  </si>
  <si>
    <t>2002.II</t>
  </si>
  <si>
    <t>2002.III</t>
  </si>
  <si>
    <t>2002.IV</t>
  </si>
  <si>
    <t>2003.I</t>
  </si>
  <si>
    <t>2003.II</t>
  </si>
  <si>
    <t>2003.III</t>
  </si>
  <si>
    <t>2003.IV</t>
  </si>
  <si>
    <t>2004.I</t>
  </si>
  <si>
    <t>2004.II</t>
  </si>
  <si>
    <t>2004.III</t>
  </si>
  <si>
    <t>2004.IV</t>
  </si>
  <si>
    <t>2005.I</t>
  </si>
  <si>
    <t>2005.II</t>
  </si>
  <si>
    <t>2005.III</t>
  </si>
  <si>
    <t>2005.IV</t>
  </si>
  <si>
    <t>2006.I</t>
  </si>
  <si>
    <t>2006.II</t>
  </si>
  <si>
    <t>2006.III</t>
  </si>
  <si>
    <t>2006.IV</t>
  </si>
  <si>
    <t>2007.I</t>
  </si>
  <si>
    <t>2007.II</t>
  </si>
  <si>
    <t>2007.III</t>
  </si>
  <si>
    <t>2007.IV</t>
  </si>
  <si>
    <t>2008.I</t>
  </si>
  <si>
    <t>2008.II</t>
  </si>
  <si>
    <t>2008.III</t>
  </si>
  <si>
    <t>2008.IV</t>
  </si>
  <si>
    <t>2009.I</t>
  </si>
  <si>
    <t>2009.II</t>
  </si>
  <si>
    <t>2009.III</t>
  </si>
  <si>
    <t>2009.IV</t>
  </si>
  <si>
    <t>2010.I</t>
  </si>
  <si>
    <t>2010.II</t>
  </si>
  <si>
    <t>2010.III</t>
  </si>
  <si>
    <t>2010.IV</t>
  </si>
  <si>
    <t>2011.I</t>
  </si>
  <si>
    <t>2011.II</t>
  </si>
  <si>
    <t>2011.III</t>
  </si>
  <si>
    <t>2011.IV</t>
  </si>
  <si>
    <t>2012.I</t>
  </si>
  <si>
    <t>2012.II</t>
  </si>
  <si>
    <t>2012.III</t>
  </si>
  <si>
    <t>2012.IV</t>
  </si>
  <si>
    <t>2013.I</t>
  </si>
  <si>
    <t>2013.II</t>
  </si>
  <si>
    <t>2013.III</t>
  </si>
  <si>
    <t>2013.IV</t>
  </si>
  <si>
    <t>2014.I</t>
  </si>
  <si>
    <t>2014.II</t>
  </si>
  <si>
    <t>2014.III</t>
  </si>
  <si>
    <t>2014.IV</t>
  </si>
  <si>
    <t>2015.I</t>
  </si>
  <si>
    <t>2015.II</t>
  </si>
  <si>
    <t>2015.III</t>
  </si>
  <si>
    <t>Trimestre 
Quarter</t>
  </si>
  <si>
    <t>2015.IV</t>
  </si>
  <si>
    <t>2016.I</t>
  </si>
  <si>
    <t>2016.II</t>
  </si>
  <si>
    <r>
      <t xml:space="preserve">Formação bruta de capital 
</t>
    </r>
    <r>
      <rPr>
        <i/>
        <sz val="8"/>
        <color indexed="59"/>
        <rFont val="Arial"/>
        <family val="2"/>
      </rPr>
      <t>Gross capital formation</t>
    </r>
  </si>
  <si>
    <r>
      <t xml:space="preserve">Capacidade / necessidade líquida de financiamento 
</t>
    </r>
    <r>
      <rPr>
        <i/>
        <sz val="8"/>
        <color indexed="59"/>
        <rFont val="Arial"/>
        <family val="2"/>
      </rPr>
      <t>Net lending/ net borrowing</t>
    </r>
  </si>
  <si>
    <r>
      <t xml:space="preserve">Capacidade/necessidade líquida de financiamento 
</t>
    </r>
    <r>
      <rPr>
        <i/>
        <sz val="8"/>
        <color indexed="59"/>
        <rFont val="Arial"/>
        <family val="2"/>
      </rPr>
      <t>Net lending/ net borrowing</t>
    </r>
  </si>
  <si>
    <r>
      <t>Capacidade/necessidade líquida de financiamento 
N</t>
    </r>
    <r>
      <rPr>
        <i/>
        <sz val="8"/>
        <color indexed="59"/>
        <rFont val="Arial"/>
        <family val="2"/>
      </rPr>
      <t>et lending/ net borrowing</t>
    </r>
  </si>
  <si>
    <t>2016.III</t>
  </si>
  <si>
    <t>2016.IV</t>
  </si>
  <si>
    <t>2017.I</t>
  </si>
  <si>
    <t>2017.II</t>
  </si>
  <si>
    <t>2017.III</t>
  </si>
  <si>
    <t>2017.IV</t>
  </si>
  <si>
    <t>2018.I</t>
  </si>
  <si>
    <t>2018.II</t>
  </si>
  <si>
    <t>2018.III</t>
  </si>
  <si>
    <t>2018.IV</t>
  </si>
  <si>
    <t>2019.I</t>
  </si>
  <si>
    <t>2019.II</t>
  </si>
  <si>
    <t>2019.III</t>
  </si>
  <si>
    <t>2019.IV</t>
  </si>
  <si>
    <t>2020.I</t>
  </si>
  <si>
    <t>2020.II</t>
  </si>
  <si>
    <t>2020.III</t>
  </si>
  <si>
    <t>2020.IV</t>
  </si>
  <si>
    <t>2021.I</t>
  </si>
  <si>
    <t>2021.II</t>
  </si>
  <si>
    <t>2021.III</t>
  </si>
  <si>
    <t>2021.IV</t>
  </si>
  <si>
    <t>2022.I</t>
  </si>
  <si>
    <t>2022.II</t>
  </si>
  <si>
    <t>2022.III</t>
  </si>
  <si>
    <t>2022.IV</t>
  </si>
  <si>
    <t>2023.I</t>
  </si>
  <si>
    <t>2023.II</t>
  </si>
  <si>
    <t>2023.III</t>
  </si>
  <si>
    <r>
      <t xml:space="preserve">1999T1 a 2023T4 / </t>
    </r>
    <r>
      <rPr>
        <b/>
        <i/>
        <sz val="10"/>
        <color indexed="60"/>
        <rFont val="Arial"/>
        <family val="2"/>
      </rPr>
      <t>1999Q1 to 2023Q4</t>
    </r>
  </si>
  <si>
    <t>2023.IV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</si>
</sst>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"/>
    <numFmt numFmtId="165" formatCode="0_)"/>
  </numFmts>
  <fonts count="29">
    <font>
      <sz val="10"/>
      <name val="Arial"/>
    </font>
    <font>
      <u/>
      <sz val="10"/>
      <color indexed="12"/>
      <name val="Arial"/>
      <family val="2"/>
    </font>
    <font>
      <sz val="9"/>
      <name val="UniversCondLight"/>
    </font>
    <font>
      <sz val="10"/>
      <name val="MS Sans Serif"/>
      <family val="2"/>
    </font>
    <font>
      <sz val="14"/>
      <name val="ZapfHumnst BT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indexed="60"/>
      <name val="Arial"/>
      <family val="2"/>
    </font>
    <font>
      <sz val="10"/>
      <color indexed="60"/>
      <name val="Arial"/>
      <family val="2"/>
    </font>
    <font>
      <u/>
      <sz val="10"/>
      <color indexed="60"/>
      <name val="Arial"/>
      <family val="2"/>
    </font>
    <font>
      <b/>
      <sz val="8"/>
      <name val="Arial"/>
      <family val="2"/>
    </font>
    <font>
      <b/>
      <sz val="10"/>
      <color indexed="60"/>
      <name val="Arial"/>
      <family val="2"/>
    </font>
    <font>
      <sz val="8"/>
      <color indexed="59"/>
      <name val="Arial"/>
      <family val="2"/>
    </font>
    <font>
      <b/>
      <sz val="8"/>
      <color indexed="59"/>
      <name val="Arial"/>
      <family val="2"/>
    </font>
    <font>
      <b/>
      <sz val="8"/>
      <color indexed="8"/>
      <name val="Arial"/>
      <family val="2"/>
    </font>
    <font>
      <sz val="8"/>
      <color indexed="8"/>
      <name val="Trebuchet MS"/>
      <family val="2"/>
    </font>
    <font>
      <sz val="8"/>
      <color indexed="8"/>
      <name val="Arial"/>
      <family val="2"/>
    </font>
    <font>
      <sz val="8"/>
      <color indexed="43"/>
      <name val="Arial"/>
      <family val="2"/>
    </font>
    <font>
      <b/>
      <sz val="8"/>
      <color indexed="43"/>
      <name val="Arial"/>
      <family val="2"/>
    </font>
    <font>
      <b/>
      <sz val="8"/>
      <color indexed="60"/>
      <name val="Arial"/>
      <family val="2"/>
    </font>
    <font>
      <sz val="8"/>
      <color indexed="60"/>
      <name val="Arial"/>
      <family val="2"/>
    </font>
    <font>
      <i/>
      <sz val="8"/>
      <color indexed="59"/>
      <name val="Arial"/>
      <family val="2"/>
    </font>
    <font>
      <b/>
      <i/>
      <sz val="10"/>
      <color indexed="60"/>
      <name val="Arial"/>
      <family val="2"/>
    </font>
    <font>
      <b/>
      <vertAlign val="superscript"/>
      <sz val="10"/>
      <color indexed="60"/>
      <name val="Arial"/>
      <family val="2"/>
    </font>
    <font>
      <b/>
      <i/>
      <sz val="8"/>
      <color indexed="60"/>
      <name val="Arial"/>
      <family val="2"/>
    </font>
    <font>
      <i/>
      <sz val="8"/>
      <color indexed="43"/>
      <name val="Arial"/>
      <family val="2"/>
    </font>
    <font>
      <b/>
      <i/>
      <sz val="8"/>
      <color indexed="59"/>
      <name val="Arial"/>
      <family val="2"/>
    </font>
    <font>
      <i/>
      <u/>
      <sz val="10"/>
      <color indexed="6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9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indexed="12"/>
      </bottom>
      <diagonal/>
    </border>
    <border>
      <left style="medium">
        <color indexed="54"/>
      </left>
      <right/>
      <top/>
      <bottom/>
      <diagonal/>
    </border>
    <border>
      <left/>
      <right style="medium">
        <color indexed="54"/>
      </right>
      <top/>
      <bottom/>
      <diagonal/>
    </border>
    <border>
      <left style="medium">
        <color indexed="54"/>
      </left>
      <right/>
      <top/>
      <bottom style="medium">
        <color indexed="54"/>
      </bottom>
      <diagonal/>
    </border>
    <border>
      <left style="medium">
        <color indexed="9"/>
      </left>
      <right style="medium">
        <color indexed="9"/>
      </right>
      <top style="medium">
        <color indexed="54"/>
      </top>
      <bottom/>
      <diagonal/>
    </border>
    <border>
      <left/>
      <right style="medium">
        <color indexed="54"/>
      </right>
      <top style="medium">
        <color indexed="54"/>
      </top>
      <bottom/>
      <diagonal/>
    </border>
    <border>
      <left style="medium">
        <color indexed="9"/>
      </left>
      <right style="medium">
        <color indexed="9"/>
      </right>
      <top style="thin">
        <color indexed="9"/>
      </top>
      <bottom/>
      <diagonal/>
    </border>
    <border>
      <left/>
      <right style="medium">
        <color indexed="54"/>
      </right>
      <top style="thin">
        <color indexed="9"/>
      </top>
      <bottom/>
      <diagonal/>
    </border>
    <border>
      <left style="medium">
        <color indexed="54"/>
      </left>
      <right style="medium">
        <color indexed="9"/>
      </right>
      <top style="medium">
        <color indexed="54"/>
      </top>
      <bottom/>
      <diagonal/>
    </border>
    <border>
      <left style="medium">
        <color indexed="9"/>
      </left>
      <right style="medium">
        <color indexed="54"/>
      </right>
      <top style="medium">
        <color indexed="54"/>
      </top>
      <bottom/>
      <diagonal/>
    </border>
    <border>
      <left style="medium">
        <color indexed="54"/>
      </left>
      <right style="medium">
        <color indexed="9"/>
      </right>
      <top style="thin">
        <color indexed="9"/>
      </top>
      <bottom/>
      <diagonal/>
    </border>
    <border>
      <left style="medium">
        <color indexed="9"/>
      </left>
      <right style="medium">
        <color indexed="54"/>
      </right>
      <top style="thin">
        <color indexed="9"/>
      </top>
      <bottom/>
      <diagonal/>
    </border>
    <border>
      <left style="medium">
        <color indexed="54"/>
      </left>
      <right/>
      <top style="medium">
        <color indexed="54"/>
      </top>
      <bottom/>
      <diagonal/>
    </border>
    <border>
      <left/>
      <right/>
      <top style="medium">
        <color indexed="54"/>
      </top>
      <bottom/>
      <diagonal/>
    </border>
    <border>
      <left style="medium">
        <color indexed="54"/>
      </left>
      <right style="medium">
        <color indexed="54"/>
      </right>
      <top/>
      <bottom/>
      <diagonal/>
    </border>
    <border>
      <left style="medium">
        <color indexed="54"/>
      </left>
      <right style="thin">
        <color indexed="9"/>
      </right>
      <top style="thin">
        <color indexed="9"/>
      </top>
      <bottom style="medium">
        <color indexed="5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54"/>
      </bottom>
      <diagonal/>
    </border>
    <border>
      <left style="thin">
        <color indexed="9"/>
      </left>
      <right style="medium">
        <color indexed="54"/>
      </right>
      <top style="thin">
        <color indexed="9"/>
      </top>
      <bottom style="medium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 style="medium">
        <color indexed="54"/>
      </right>
      <top/>
      <bottom style="medium">
        <color indexed="54"/>
      </bottom>
      <diagonal/>
    </border>
    <border>
      <left style="medium">
        <color indexed="54"/>
      </left>
      <right/>
      <top style="medium">
        <color indexed="54"/>
      </top>
      <bottom style="medium">
        <color indexed="54"/>
      </bottom>
      <diagonal/>
    </border>
    <border>
      <left/>
      <right/>
      <top style="medium">
        <color indexed="54"/>
      </top>
      <bottom style="medium">
        <color indexed="54"/>
      </bottom>
      <diagonal/>
    </border>
    <border>
      <left/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indexed="54"/>
      </left>
      <right/>
      <top style="medium">
        <color indexed="54"/>
      </top>
      <bottom style="thin">
        <color indexed="9"/>
      </bottom>
      <diagonal/>
    </border>
    <border>
      <left/>
      <right/>
      <top style="medium">
        <color indexed="54"/>
      </top>
      <bottom style="thin">
        <color indexed="9"/>
      </bottom>
      <diagonal/>
    </border>
    <border>
      <left/>
      <right style="medium">
        <color indexed="54"/>
      </right>
      <top style="medium">
        <color indexed="54"/>
      </top>
      <bottom style="thin">
        <color indexed="9"/>
      </bottom>
      <diagonal/>
    </border>
    <border>
      <left/>
      <right/>
      <top/>
      <bottom style="double">
        <color indexed="60"/>
      </bottom>
      <diagonal/>
    </border>
    <border>
      <left/>
      <right style="medium">
        <color indexed="54"/>
      </right>
      <top/>
      <bottom style="double">
        <color indexed="60"/>
      </bottom>
      <diagonal/>
    </border>
    <border>
      <left/>
      <right style="medium">
        <color indexed="9"/>
      </right>
      <top/>
      <bottom/>
      <diagonal/>
    </border>
    <border>
      <left/>
      <right style="medium">
        <color indexed="9"/>
      </right>
      <top style="thin">
        <color indexed="9"/>
      </top>
      <bottom/>
      <diagonal/>
    </border>
    <border>
      <left style="medium">
        <color indexed="9"/>
      </left>
      <right/>
      <top style="medium">
        <color indexed="54"/>
      </top>
      <bottom style="thin">
        <color indexed="9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165" fontId="2" fillId="0" borderId="1" applyNumberFormat="0" applyFont="0" applyFill="0" applyAlignment="0" applyProtection="0"/>
    <xf numFmtId="0" fontId="3" fillId="0" borderId="0"/>
    <xf numFmtId="165" fontId="2" fillId="0" borderId="0"/>
    <xf numFmtId="165" fontId="4" fillId="0" borderId="0" applyNumberFormat="0" applyFont="0" applyFill="0" applyAlignment="0" applyProtection="0"/>
  </cellStyleXfs>
  <cellXfs count="82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/>
    <xf numFmtId="1" fontId="6" fillId="0" borderId="0" xfId="0" applyNumberFormat="1" applyFont="1"/>
    <xf numFmtId="1" fontId="8" fillId="0" borderId="0" xfId="3" applyNumberFormat="1" applyFont="1"/>
    <xf numFmtId="0" fontId="9" fillId="0" borderId="0" xfId="0" applyFont="1"/>
    <xf numFmtId="1" fontId="10" fillId="0" borderId="0" xfId="1" applyNumberFormat="1" applyFont="1" applyAlignment="1" applyProtection="1"/>
    <xf numFmtId="1" fontId="10" fillId="0" borderId="0" xfId="1" applyNumberFormat="1" applyFont="1" applyFill="1" applyAlignment="1" applyProtection="1"/>
    <xf numFmtId="1" fontId="12" fillId="0" borderId="0" xfId="3" applyNumberFormat="1" applyFont="1"/>
    <xf numFmtId="164" fontId="14" fillId="2" borderId="5" xfId="4" applyNumberFormat="1" applyFont="1" applyFill="1" applyBorder="1" applyAlignment="1">
      <alignment horizontal="center" vertical="center"/>
    </xf>
    <xf numFmtId="164" fontId="14" fillId="2" borderId="6" xfId="4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64" fontId="13" fillId="2" borderId="7" xfId="4" applyNumberFormat="1" applyFont="1" applyFill="1" applyBorder="1" applyAlignment="1">
      <alignment horizontal="center" vertical="center" wrapText="1"/>
    </xf>
    <xf numFmtId="164" fontId="13" fillId="2" borderId="8" xfId="4" applyNumberFormat="1" applyFont="1" applyFill="1" applyBorder="1" applyAlignment="1">
      <alignment horizontal="center" vertical="center" wrapText="1"/>
    </xf>
    <xf numFmtId="0" fontId="17" fillId="0" borderId="0" xfId="0" applyFont="1"/>
    <xf numFmtId="164" fontId="14" fillId="2" borderId="9" xfId="4" applyNumberFormat="1" applyFont="1" applyFill="1" applyBorder="1" applyAlignment="1">
      <alignment horizontal="center" vertical="center"/>
    </xf>
    <xf numFmtId="164" fontId="14" fillId="2" borderId="10" xfId="4" applyNumberFormat="1" applyFont="1" applyFill="1" applyBorder="1" applyAlignment="1">
      <alignment horizontal="center" vertical="center"/>
    </xf>
    <xf numFmtId="164" fontId="13" fillId="2" borderId="11" xfId="4" applyNumberFormat="1" applyFont="1" applyFill="1" applyBorder="1" applyAlignment="1">
      <alignment horizontal="center" vertical="center" wrapText="1"/>
    </xf>
    <xf numFmtId="164" fontId="13" fillId="2" borderId="12" xfId="4" applyNumberFormat="1" applyFont="1" applyFill="1" applyBorder="1" applyAlignment="1">
      <alignment horizontal="center" vertical="center" wrapText="1"/>
    </xf>
    <xf numFmtId="164" fontId="19" fillId="2" borderId="9" xfId="4" applyNumberFormat="1" applyFont="1" applyFill="1" applyBorder="1" applyAlignment="1">
      <alignment horizontal="center" vertical="center"/>
    </xf>
    <xf numFmtId="164" fontId="19" fillId="2" borderId="5" xfId="4" applyNumberFormat="1" applyFont="1" applyFill="1" applyBorder="1" applyAlignment="1">
      <alignment horizontal="center" vertical="center"/>
    </xf>
    <xf numFmtId="164" fontId="19" fillId="2" borderId="10" xfId="4" applyNumberFormat="1" applyFont="1" applyFill="1" applyBorder="1" applyAlignment="1">
      <alignment horizontal="center" vertical="center"/>
    </xf>
    <xf numFmtId="0" fontId="18" fillId="3" borderId="0" xfId="0" applyFont="1" applyFill="1" applyAlignment="1">
      <alignment horizontal="center"/>
    </xf>
    <xf numFmtId="164" fontId="18" fillId="2" borderId="7" xfId="4" applyNumberFormat="1" applyFont="1" applyFill="1" applyBorder="1" applyAlignment="1">
      <alignment horizontal="center" vertical="center" wrapText="1"/>
    </xf>
    <xf numFmtId="0" fontId="6" fillId="3" borderId="0" xfId="0" applyFont="1" applyFill="1"/>
    <xf numFmtId="1" fontId="11" fillId="0" borderId="0" xfId="3" applyNumberFormat="1" applyFont="1"/>
    <xf numFmtId="1" fontId="20" fillId="0" borderId="0" xfId="3" applyNumberFormat="1" applyFont="1"/>
    <xf numFmtId="0" fontId="21" fillId="0" borderId="0" xfId="0" applyFont="1"/>
    <xf numFmtId="1" fontId="14" fillId="4" borderId="0" xfId="3" applyNumberFormat="1" applyFont="1" applyFill="1"/>
    <xf numFmtId="164" fontId="13" fillId="2" borderId="16" xfId="4" applyNumberFormat="1" applyFont="1" applyFill="1" applyBorder="1" applyAlignment="1">
      <alignment horizontal="center" vertical="center" wrapText="1"/>
    </xf>
    <xf numFmtId="164" fontId="13" fillId="2" borderId="17" xfId="4" applyNumberFormat="1" applyFont="1" applyFill="1" applyBorder="1" applyAlignment="1">
      <alignment horizontal="center" vertical="center" wrapText="1"/>
    </xf>
    <xf numFmtId="164" fontId="13" fillId="2" borderId="18" xfId="4" applyNumberFormat="1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center" vertical="center"/>
    </xf>
    <xf numFmtId="3" fontId="6" fillId="0" borderId="19" xfId="0" applyNumberFormat="1" applyFont="1" applyBorder="1"/>
    <xf numFmtId="0" fontId="17" fillId="0" borderId="19" xfId="0" applyFont="1" applyBorder="1"/>
    <xf numFmtId="2" fontId="6" fillId="0" borderId="0" xfId="0" applyNumberFormat="1" applyFont="1"/>
    <xf numFmtId="3" fontId="16" fillId="0" borderId="0" xfId="0" applyNumberFormat="1" applyFont="1"/>
    <xf numFmtId="3" fontId="5" fillId="0" borderId="0" xfId="0" applyNumberFormat="1" applyFont="1"/>
    <xf numFmtId="3" fontId="5" fillId="0" borderId="3" xfId="0" applyNumberFormat="1" applyFont="1" applyBorder="1"/>
    <xf numFmtId="3" fontId="17" fillId="0" borderId="19" xfId="0" applyNumberFormat="1" applyFont="1" applyBorder="1"/>
    <xf numFmtId="3" fontId="17" fillId="0" borderId="20" xfId="0" applyNumberFormat="1" applyFont="1" applyBorder="1"/>
    <xf numFmtId="3" fontId="17" fillId="0" borderId="14" xfId="0" applyNumberFormat="1" applyFont="1" applyBorder="1"/>
    <xf numFmtId="3" fontId="17" fillId="0" borderId="6" xfId="0" applyNumberFormat="1" applyFont="1" applyBorder="1"/>
    <xf numFmtId="3" fontId="17" fillId="0" borderId="0" xfId="0" applyNumberFormat="1" applyFont="1"/>
    <xf numFmtId="3" fontId="17" fillId="0" borderId="3" xfId="0" applyNumberFormat="1" applyFont="1" applyBorder="1"/>
    <xf numFmtId="3" fontId="5" fillId="0" borderId="2" xfId="0" applyNumberFormat="1" applyFont="1" applyBorder="1"/>
    <xf numFmtId="3" fontId="5" fillId="0" borderId="4" xfId="0" applyNumberFormat="1" applyFont="1" applyBorder="1"/>
    <xf numFmtId="3" fontId="5" fillId="0" borderId="19" xfId="0" applyNumberFormat="1" applyFont="1" applyBorder="1"/>
    <xf numFmtId="3" fontId="5" fillId="0" borderId="20" xfId="0" applyNumberFormat="1" applyFont="1" applyBorder="1"/>
    <xf numFmtId="3" fontId="5" fillId="0" borderId="21" xfId="0" applyNumberFormat="1" applyFont="1" applyBorder="1"/>
    <xf numFmtId="3" fontId="5" fillId="0" borderId="22" xfId="0" applyNumberFormat="1" applyFont="1" applyBorder="1"/>
    <xf numFmtId="3" fontId="5" fillId="0" borderId="23" xfId="0" applyNumberFormat="1" applyFont="1" applyBorder="1"/>
    <xf numFmtId="3" fontId="5" fillId="0" borderId="13" xfId="0" applyNumberFormat="1" applyFont="1" applyBorder="1"/>
    <xf numFmtId="3" fontId="5" fillId="0" borderId="14" xfId="0" applyNumberFormat="1" applyFont="1" applyBorder="1"/>
    <xf numFmtId="3" fontId="5" fillId="0" borderId="6" xfId="0" applyNumberFormat="1" applyFont="1" applyBorder="1"/>
    <xf numFmtId="3" fontId="5" fillId="3" borderId="21" xfId="0" applyNumberFormat="1" applyFont="1" applyFill="1" applyBorder="1"/>
    <xf numFmtId="3" fontId="5" fillId="3" borderId="22" xfId="0" applyNumberFormat="1" applyFont="1" applyFill="1" applyBorder="1"/>
    <xf numFmtId="3" fontId="5" fillId="3" borderId="23" xfId="0" applyNumberFormat="1" applyFont="1" applyFill="1" applyBorder="1"/>
    <xf numFmtId="3" fontId="5" fillId="3" borderId="13" xfId="0" applyNumberFormat="1" applyFont="1" applyFill="1" applyBorder="1"/>
    <xf numFmtId="3" fontId="5" fillId="3" borderId="14" xfId="0" applyNumberFormat="1" applyFont="1" applyFill="1" applyBorder="1"/>
    <xf numFmtId="3" fontId="5" fillId="3" borderId="6" xfId="0" applyNumberFormat="1" applyFont="1" applyFill="1" applyBorder="1"/>
    <xf numFmtId="3" fontId="5" fillId="3" borderId="0" xfId="0" applyNumberFormat="1" applyFont="1" applyFill="1"/>
    <xf numFmtId="3" fontId="5" fillId="0" borderId="15" xfId="0" applyNumberFormat="1" applyFont="1" applyBorder="1"/>
    <xf numFmtId="0" fontId="5" fillId="0" borderId="0" xfId="0" applyFont="1"/>
    <xf numFmtId="3" fontId="17" fillId="0" borderId="27" xfId="0" applyNumberFormat="1" applyFont="1" applyBorder="1"/>
    <xf numFmtId="3" fontId="17" fillId="0" borderId="28" xfId="0" applyNumberFormat="1" applyFont="1" applyBorder="1"/>
    <xf numFmtId="164" fontId="14" fillId="2" borderId="29" xfId="4" applyNumberFormat="1" applyFont="1" applyFill="1" applyBorder="1" applyAlignment="1">
      <alignment horizontal="center" vertical="center"/>
    </xf>
    <xf numFmtId="164" fontId="13" fillId="2" borderId="30" xfId="4" applyNumberFormat="1" applyFont="1" applyFill="1" applyBorder="1" applyAlignment="1">
      <alignment horizontal="center" vertical="center" wrapText="1"/>
    </xf>
    <xf numFmtId="164" fontId="13" fillId="2" borderId="29" xfId="4" applyNumberFormat="1" applyFont="1" applyFill="1" applyBorder="1" applyAlignment="1">
      <alignment horizontal="center" vertical="center" wrapText="1"/>
    </xf>
    <xf numFmtId="1" fontId="8" fillId="0" borderId="0" xfId="0" applyNumberFormat="1" applyFont="1"/>
    <xf numFmtId="3" fontId="11" fillId="0" borderId="0" xfId="0" applyNumberFormat="1" applyFont="1" applyAlignment="1">
      <alignment horizontal="center"/>
    </xf>
    <xf numFmtId="3" fontId="15" fillId="0" borderId="19" xfId="0" applyNumberFormat="1" applyFont="1" applyBorder="1" applyAlignment="1">
      <alignment horizontal="center"/>
    </xf>
    <xf numFmtId="3" fontId="15" fillId="0" borderId="14" xfId="0" applyNumberFormat="1" applyFont="1" applyBorder="1" applyAlignment="1">
      <alignment horizontal="center"/>
    </xf>
    <xf numFmtId="3" fontId="15" fillId="0" borderId="0" xfId="0" applyNumberFormat="1" applyFont="1" applyAlignment="1">
      <alignment horizontal="center"/>
    </xf>
    <xf numFmtId="3" fontId="15" fillId="0" borderId="27" xfId="0" applyNumberFormat="1" applyFont="1" applyBorder="1" applyAlignment="1">
      <alignment horizontal="center"/>
    </xf>
    <xf numFmtId="1" fontId="14" fillId="2" borderId="24" xfId="3" applyNumberFormat="1" applyFont="1" applyFill="1" applyBorder="1" applyAlignment="1">
      <alignment horizontal="center" vertical="center" wrapText="1"/>
    </xf>
    <xf numFmtId="1" fontId="14" fillId="2" borderId="25" xfId="3" applyNumberFormat="1" applyFont="1" applyFill="1" applyBorder="1" applyAlignment="1">
      <alignment horizontal="center" vertical="center"/>
    </xf>
    <xf numFmtId="1" fontId="14" fillId="2" borderId="26" xfId="3" applyNumberFormat="1" applyFont="1" applyFill="1" applyBorder="1" applyAlignment="1">
      <alignment horizontal="center" vertical="center"/>
    </xf>
    <xf numFmtId="1" fontId="14" fillId="2" borderId="31" xfId="3" applyNumberFormat="1" applyFont="1" applyFill="1" applyBorder="1" applyAlignment="1">
      <alignment horizontal="center" vertical="center" wrapText="1"/>
    </xf>
  </cellXfs>
  <cellStyles count="6">
    <cellStyle name="Hyperlink" xfId="1" builtinId="8"/>
    <cellStyle name="LineBottom3" xfId="2" xr:uid="{00000000-0005-0000-0000-000001000000}"/>
    <cellStyle name="Normal" xfId="0" builtinId="0"/>
    <cellStyle name="Normal_TAB4-1" xfId="3" xr:uid="{00000000-0005-0000-0000-000003000000}"/>
    <cellStyle name="Standard_WBBasis" xfId="4" xr:uid="{00000000-0005-0000-0000-000004000000}"/>
    <cellStyle name="WithoutLine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2"/>
  <sheetViews>
    <sheetView showGridLines="0" tabSelected="1" workbookViewId="0">
      <selection activeCell="B4" sqref="B4"/>
    </sheetView>
  </sheetViews>
  <sheetFormatPr defaultColWidth="9.140625" defaultRowHeight="12.75"/>
  <cols>
    <col min="1" max="16384" width="9.140625" style="8"/>
  </cols>
  <sheetData>
    <row r="2" spans="1:2">
      <c r="A2" s="7" t="s">
        <v>45</v>
      </c>
    </row>
    <row r="3" spans="1:2">
      <c r="A3" s="7" t="s">
        <v>31</v>
      </c>
      <c r="B3" s="7" t="s">
        <v>212</v>
      </c>
    </row>
    <row r="5" spans="1:2">
      <c r="A5" s="9" t="s">
        <v>100</v>
      </c>
    </row>
    <row r="6" spans="1:2">
      <c r="A6" s="9" t="s">
        <v>105</v>
      </c>
    </row>
    <row r="7" spans="1:2">
      <c r="A7" s="9" t="s">
        <v>101</v>
      </c>
    </row>
    <row r="8" spans="1:2">
      <c r="A8" s="9" t="s">
        <v>106</v>
      </c>
    </row>
    <row r="9" spans="1:2">
      <c r="A9" s="9" t="s">
        <v>102</v>
      </c>
    </row>
    <row r="10" spans="1:2">
      <c r="A10" s="9" t="s">
        <v>103</v>
      </c>
    </row>
    <row r="11" spans="1:2">
      <c r="A11" s="9" t="s">
        <v>104</v>
      </c>
    </row>
    <row r="12" spans="1:2">
      <c r="A12" s="10" t="s">
        <v>107</v>
      </c>
    </row>
  </sheetData>
  <phoneticPr fontId="5" type="noConversion"/>
  <hyperlinks>
    <hyperlink ref="A5" location="'S1'!A1" display="S.1 - Total da Economia" xr:uid="{00000000-0004-0000-0000-000000000000}"/>
    <hyperlink ref="A6" location="'S11'!A1" display="S.11 - Sociedades Não Financeiras" xr:uid="{00000000-0004-0000-0000-000001000000}"/>
    <hyperlink ref="A7" location="'S12'!A1" display="S.12 - Sociedades Financeiras" xr:uid="{00000000-0004-0000-0000-000002000000}"/>
    <hyperlink ref="A8" location="'S13'!A1" display="S.13 - Administrações Públicas" xr:uid="{00000000-0004-0000-0000-000003000000}"/>
    <hyperlink ref="A9" location="S1M!A1" display="S.1M - Famílias e Instituições Sem Fim Lucrativo ao Serviço das Famílias" xr:uid="{00000000-0004-0000-0000-000004000000}"/>
    <hyperlink ref="A10" location="'S2'!A1" display="S.2 - Resto do Mundo" xr:uid="{00000000-0004-0000-0000-000005000000}"/>
    <hyperlink ref="A11" location="'S11+S12+S1M '!A1" display="S11+S12+S1M - Sociedades e Particulares" xr:uid="{00000000-0004-0000-0000-000006000000}"/>
    <hyperlink ref="A12" location="Remunerações!A1" display="Remunerações dos trabalhadores" xr:uid="{00000000-0004-0000-0000-000007000000}"/>
  </hyperlinks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112"/>
  <sheetViews>
    <sheetView showGridLines="0" workbookViewId="0">
      <pane xSplit="1" ySplit="8" topLeftCell="B89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16.42578125" style="1" customWidth="1"/>
    <col min="2" max="2" width="10.5703125" style="1" customWidth="1"/>
    <col min="3" max="3" width="10.7109375" style="1" customWidth="1"/>
    <col min="4" max="4" width="10.5703125" style="1" customWidth="1"/>
    <col min="5" max="5" width="16.5703125" style="1" customWidth="1"/>
    <col min="6" max="6" width="16.140625" style="1" customWidth="1"/>
    <col min="7" max="7" width="12" style="1" customWidth="1"/>
    <col min="8" max="8" width="14.140625" style="1" customWidth="1"/>
    <col min="9" max="9" width="12.85546875" style="1" customWidth="1"/>
    <col min="10" max="10" width="9.7109375" style="1" customWidth="1"/>
    <col min="11" max="11" width="11.42578125" style="1" customWidth="1"/>
    <col min="12" max="12" width="10.85546875" style="1" customWidth="1"/>
    <col min="13" max="13" width="11.5703125" style="1" customWidth="1"/>
    <col min="14" max="14" width="11.42578125" style="1" customWidth="1"/>
    <col min="15" max="15" width="10.5703125" style="1" customWidth="1"/>
    <col min="16" max="16" width="17.85546875" style="1" customWidth="1"/>
    <col min="17" max="17" width="14" style="1" customWidth="1"/>
    <col min="18" max="16384" width="9.140625" style="1"/>
  </cols>
  <sheetData>
    <row r="1" spans="1:21" ht="12.75">
      <c r="A1" s="7" t="s">
        <v>45</v>
      </c>
      <c r="B1" s="3"/>
    </row>
    <row r="2" spans="1:21" ht="9.75" customHeight="1">
      <c r="A2" s="11"/>
      <c r="B2" s="3"/>
    </row>
    <row r="3" spans="1:21" ht="12.75">
      <c r="A3" s="7" t="s">
        <v>35</v>
      </c>
      <c r="B3" s="3"/>
    </row>
    <row r="4" spans="1:21" ht="12.75">
      <c r="A4" s="72" t="s">
        <v>36</v>
      </c>
      <c r="B4" s="3"/>
    </row>
    <row r="5" spans="1:21" ht="14.25">
      <c r="A5" s="7" t="s">
        <v>37</v>
      </c>
      <c r="B5" s="3"/>
    </row>
    <row r="6" spans="1:21" ht="14.25" customHeight="1" thickBot="1"/>
    <row r="7" spans="1:21" s="14" customFormat="1" ht="18.75" customHeight="1">
      <c r="A7" s="69"/>
      <c r="B7" s="69" t="s">
        <v>0</v>
      </c>
      <c r="C7" s="12" t="s">
        <v>1</v>
      </c>
      <c r="D7" s="12" t="s">
        <v>0</v>
      </c>
      <c r="E7" s="12" t="s">
        <v>2</v>
      </c>
      <c r="F7" s="12" t="s">
        <v>2</v>
      </c>
      <c r="G7" s="12" t="s">
        <v>3</v>
      </c>
      <c r="H7" s="12" t="s">
        <v>4</v>
      </c>
      <c r="I7" s="12" t="s">
        <v>4</v>
      </c>
      <c r="J7" s="12" t="s">
        <v>5</v>
      </c>
      <c r="K7" s="12" t="s">
        <v>6</v>
      </c>
      <c r="L7" s="12" t="s">
        <v>7</v>
      </c>
      <c r="M7" s="12" t="s">
        <v>8</v>
      </c>
      <c r="N7" s="12" t="s">
        <v>8</v>
      </c>
      <c r="O7" s="12" t="s">
        <v>9</v>
      </c>
      <c r="P7" s="12" t="s">
        <v>32</v>
      </c>
      <c r="Q7" s="13" t="s">
        <v>10</v>
      </c>
      <c r="R7" s="2"/>
    </row>
    <row r="8" spans="1:21" s="14" customFormat="1" ht="95.25" customHeight="1">
      <c r="A8" s="71" t="s">
        <v>175</v>
      </c>
      <c r="B8" s="70" t="s">
        <v>33</v>
      </c>
      <c r="C8" s="15" t="s">
        <v>52</v>
      </c>
      <c r="D8" s="15" t="s">
        <v>53</v>
      </c>
      <c r="E8" s="15" t="s">
        <v>55</v>
      </c>
      <c r="F8" s="15" t="s">
        <v>54</v>
      </c>
      <c r="G8" s="15" t="s">
        <v>56</v>
      </c>
      <c r="H8" s="15" t="s">
        <v>61</v>
      </c>
      <c r="I8" s="15" t="s">
        <v>62</v>
      </c>
      <c r="J8" s="15" t="s">
        <v>63</v>
      </c>
      <c r="K8" s="15" t="s">
        <v>57</v>
      </c>
      <c r="L8" s="15" t="s">
        <v>73</v>
      </c>
      <c r="M8" s="15" t="s">
        <v>59</v>
      </c>
      <c r="N8" s="15" t="s">
        <v>60</v>
      </c>
      <c r="O8" s="15" t="s">
        <v>179</v>
      </c>
      <c r="P8" s="15" t="s">
        <v>58</v>
      </c>
      <c r="Q8" s="16" t="s">
        <v>180</v>
      </c>
      <c r="R8" s="2"/>
    </row>
    <row r="9" spans="1:21" ht="13.7" customHeight="1">
      <c r="A9" s="73" t="s">
        <v>108</v>
      </c>
      <c r="B9" s="40">
        <v>24567.302</v>
      </c>
      <c r="C9" s="40">
        <v>3708.2150000000001</v>
      </c>
      <c r="D9" s="40">
        <f>+B9+C9</f>
        <v>28275.517</v>
      </c>
      <c r="E9" s="40">
        <v>1244.1869999999999</v>
      </c>
      <c r="F9" s="40">
        <v>1254.5890000000002</v>
      </c>
      <c r="G9" s="40">
        <f>+D9+E9-F9</f>
        <v>28265.114999999998</v>
      </c>
      <c r="H9" s="40">
        <v>953.63499999999988</v>
      </c>
      <c r="I9" s="40">
        <v>582.83500000000004</v>
      </c>
      <c r="J9" s="40">
        <f>+G9+H9-I9</f>
        <v>28635.914999999997</v>
      </c>
      <c r="K9" s="40">
        <v>22660.222000000002</v>
      </c>
      <c r="L9" s="40">
        <f>+J9-K9</f>
        <v>5975.6929999999957</v>
      </c>
      <c r="M9" s="40">
        <v>402.72699999999998</v>
      </c>
      <c r="N9" s="40">
        <v>10.771000000000001</v>
      </c>
      <c r="O9" s="40">
        <v>8460.7179999999989</v>
      </c>
      <c r="P9" s="40">
        <v>1.0660000000000025</v>
      </c>
      <c r="Q9" s="41">
        <f>+L9+M9-N9-O9-P9</f>
        <v>-2094.1350000000029</v>
      </c>
      <c r="R9" s="5"/>
      <c r="S9" s="5"/>
      <c r="T9" s="6"/>
      <c r="U9" s="5"/>
    </row>
    <row r="10" spans="1:21" ht="13.7" customHeight="1">
      <c r="A10" s="73" t="s">
        <v>109</v>
      </c>
      <c r="B10" s="40">
        <v>25972.671000000002</v>
      </c>
      <c r="C10" s="40">
        <v>3846.1530000000002</v>
      </c>
      <c r="D10" s="40">
        <f t="shared" ref="D10:D69" si="0">+B10+C10</f>
        <v>29818.824000000001</v>
      </c>
      <c r="E10" s="40">
        <v>1244.1680000000001</v>
      </c>
      <c r="F10" s="40">
        <v>1472.4680000000001</v>
      </c>
      <c r="G10" s="40">
        <f t="shared" ref="G10:G69" si="1">+D10+E10-F10</f>
        <v>29590.524000000001</v>
      </c>
      <c r="H10" s="40">
        <v>1037.556</v>
      </c>
      <c r="I10" s="40">
        <v>462.23</v>
      </c>
      <c r="J10" s="40">
        <f t="shared" ref="J10:J69" si="2">+G10+H10-I10</f>
        <v>30165.850000000002</v>
      </c>
      <c r="K10" s="40">
        <v>23998.132000000001</v>
      </c>
      <c r="L10" s="40">
        <f t="shared" ref="L10:L69" si="3">+J10-K10</f>
        <v>6167.7180000000008</v>
      </c>
      <c r="M10" s="40">
        <v>623.63700000000006</v>
      </c>
      <c r="N10" s="40">
        <v>10.032999999999999</v>
      </c>
      <c r="O10" s="40">
        <v>8866.8739999999998</v>
      </c>
      <c r="P10" s="40">
        <v>6.7150000000000034</v>
      </c>
      <c r="Q10" s="41">
        <f t="shared" ref="Q10:Q69" si="4">+L10+M10-N10-O10-P10</f>
        <v>-2092.2669999999998</v>
      </c>
      <c r="R10" s="5"/>
      <c r="S10" s="5"/>
      <c r="T10" s="6"/>
      <c r="U10" s="5"/>
    </row>
    <row r="11" spans="1:21" ht="13.7" customHeight="1">
      <c r="A11" s="73" t="s">
        <v>110</v>
      </c>
      <c r="B11" s="40">
        <v>26015.985999999997</v>
      </c>
      <c r="C11" s="40">
        <v>3918.0419999999995</v>
      </c>
      <c r="D11" s="40">
        <f t="shared" si="0"/>
        <v>29934.027999999998</v>
      </c>
      <c r="E11" s="40">
        <v>1264.174</v>
      </c>
      <c r="F11" s="40">
        <v>1416.8100000000002</v>
      </c>
      <c r="G11" s="40">
        <f t="shared" si="1"/>
        <v>29781.391999999996</v>
      </c>
      <c r="H11" s="40">
        <v>1337.2790000000002</v>
      </c>
      <c r="I11" s="40">
        <v>516.20100000000002</v>
      </c>
      <c r="J11" s="40">
        <f t="shared" si="2"/>
        <v>30602.469999999994</v>
      </c>
      <c r="K11" s="40">
        <v>23951.039000000001</v>
      </c>
      <c r="L11" s="40">
        <f t="shared" si="3"/>
        <v>6651.4309999999932</v>
      </c>
      <c r="M11" s="40">
        <v>589.29</v>
      </c>
      <c r="N11" s="40">
        <v>14.522</v>
      </c>
      <c r="O11" s="40">
        <v>8442.2880000000005</v>
      </c>
      <c r="P11" s="40">
        <v>-9.9610000000000127</v>
      </c>
      <c r="Q11" s="41">
        <f t="shared" si="4"/>
        <v>-1206.1280000000072</v>
      </c>
      <c r="R11" s="5"/>
      <c r="S11" s="5"/>
      <c r="T11" s="6"/>
      <c r="U11" s="5"/>
    </row>
    <row r="12" spans="1:21" ht="13.7" customHeight="1">
      <c r="A12" s="73" t="s">
        <v>111</v>
      </c>
      <c r="B12" s="40">
        <v>27669.181000000004</v>
      </c>
      <c r="C12" s="40">
        <v>3905.7560000000003</v>
      </c>
      <c r="D12" s="40">
        <f t="shared" si="0"/>
        <v>31574.937000000005</v>
      </c>
      <c r="E12" s="40">
        <v>1576.33</v>
      </c>
      <c r="F12" s="40">
        <v>1574.9939999999999</v>
      </c>
      <c r="G12" s="40">
        <f t="shared" si="1"/>
        <v>31576.273000000008</v>
      </c>
      <c r="H12" s="40">
        <v>1122.4749999999999</v>
      </c>
      <c r="I12" s="40">
        <v>628.86000000000013</v>
      </c>
      <c r="J12" s="40">
        <f t="shared" si="2"/>
        <v>32069.888000000006</v>
      </c>
      <c r="K12" s="40">
        <v>26655.076000000001</v>
      </c>
      <c r="L12" s="40">
        <f t="shared" si="3"/>
        <v>5414.8120000000054</v>
      </c>
      <c r="M12" s="40">
        <v>1002.741</v>
      </c>
      <c r="N12" s="40">
        <v>11.768999999999998</v>
      </c>
      <c r="O12" s="40">
        <v>8948.3510000000006</v>
      </c>
      <c r="P12" s="40">
        <v>10.869</v>
      </c>
      <c r="Q12" s="41">
        <f t="shared" si="4"/>
        <v>-2553.4359999999956</v>
      </c>
      <c r="R12" s="5"/>
      <c r="S12" s="5"/>
      <c r="T12" s="6"/>
      <c r="U12" s="5"/>
    </row>
    <row r="13" spans="1:21" ht="13.7" customHeight="1">
      <c r="A13" s="73" t="s">
        <v>112</v>
      </c>
      <c r="B13" s="40">
        <v>26663.964</v>
      </c>
      <c r="C13" s="40">
        <v>3844.07</v>
      </c>
      <c r="D13" s="40">
        <f t="shared" si="0"/>
        <v>30508.034</v>
      </c>
      <c r="E13" s="40">
        <v>1294.6759999999999</v>
      </c>
      <c r="F13" s="40">
        <v>1707.307</v>
      </c>
      <c r="G13" s="40">
        <f t="shared" si="1"/>
        <v>30095.402999999998</v>
      </c>
      <c r="H13" s="40">
        <v>1011.3340000000001</v>
      </c>
      <c r="I13" s="40">
        <v>564.851</v>
      </c>
      <c r="J13" s="40">
        <f t="shared" si="2"/>
        <v>30541.885999999999</v>
      </c>
      <c r="K13" s="40">
        <v>24546.861999999997</v>
      </c>
      <c r="L13" s="40">
        <f t="shared" si="3"/>
        <v>5995.0240000000013</v>
      </c>
      <c r="M13" s="40">
        <v>274.19400000000002</v>
      </c>
      <c r="N13" s="40">
        <v>11.258000000000001</v>
      </c>
      <c r="O13" s="40">
        <v>9825.4700000000012</v>
      </c>
      <c r="P13" s="40">
        <v>-8.0889999999999986</v>
      </c>
      <c r="Q13" s="41">
        <f t="shared" si="4"/>
        <v>-3559.4209999999994</v>
      </c>
      <c r="R13" s="5"/>
      <c r="S13" s="5"/>
      <c r="T13" s="6"/>
      <c r="U13" s="5"/>
    </row>
    <row r="14" spans="1:21" ht="13.7" customHeight="1">
      <c r="A14" s="73" t="s">
        <v>113</v>
      </c>
      <c r="B14" s="40">
        <v>27974.793999999998</v>
      </c>
      <c r="C14" s="40">
        <v>3874.39</v>
      </c>
      <c r="D14" s="40">
        <f t="shared" si="0"/>
        <v>31849.183999999997</v>
      </c>
      <c r="E14" s="40">
        <v>1418.144</v>
      </c>
      <c r="F14" s="40">
        <v>2366.549</v>
      </c>
      <c r="G14" s="40">
        <f t="shared" si="1"/>
        <v>30900.778999999995</v>
      </c>
      <c r="H14" s="40">
        <v>1173.9970000000001</v>
      </c>
      <c r="I14" s="40">
        <v>659.63400000000001</v>
      </c>
      <c r="J14" s="40">
        <f t="shared" si="2"/>
        <v>31415.141999999993</v>
      </c>
      <c r="K14" s="40">
        <v>26155.196</v>
      </c>
      <c r="L14" s="40">
        <f t="shared" si="3"/>
        <v>5259.9459999999926</v>
      </c>
      <c r="M14" s="40">
        <v>200.79600000000002</v>
      </c>
      <c r="N14" s="40">
        <v>10.352</v>
      </c>
      <c r="O14" s="40">
        <v>9315.476999999999</v>
      </c>
      <c r="P14" s="40">
        <v>-2.474000000000018</v>
      </c>
      <c r="Q14" s="41">
        <f t="shared" si="4"/>
        <v>-3862.6130000000057</v>
      </c>
      <c r="R14" s="5"/>
      <c r="S14" s="5"/>
      <c r="T14" s="6"/>
      <c r="U14" s="5"/>
    </row>
    <row r="15" spans="1:21" ht="13.7" customHeight="1">
      <c r="A15" s="73" t="s">
        <v>114</v>
      </c>
      <c r="B15" s="40">
        <v>28154.980000000003</v>
      </c>
      <c r="C15" s="40">
        <v>4012.029</v>
      </c>
      <c r="D15" s="40">
        <f t="shared" si="0"/>
        <v>32167.009000000002</v>
      </c>
      <c r="E15" s="40">
        <v>1529.288</v>
      </c>
      <c r="F15" s="40">
        <v>1896.529</v>
      </c>
      <c r="G15" s="40">
        <f t="shared" si="1"/>
        <v>31799.768</v>
      </c>
      <c r="H15" s="40">
        <v>1353.5149999999999</v>
      </c>
      <c r="I15" s="40">
        <v>561.46500000000003</v>
      </c>
      <c r="J15" s="40">
        <f t="shared" si="2"/>
        <v>32591.818000000003</v>
      </c>
      <c r="K15" s="40">
        <v>26052.256000000001</v>
      </c>
      <c r="L15" s="40">
        <f t="shared" si="3"/>
        <v>6539.5620000000017</v>
      </c>
      <c r="M15" s="40">
        <v>564.726</v>
      </c>
      <c r="N15" s="40">
        <v>13.446</v>
      </c>
      <c r="O15" s="40">
        <v>8704.2170000000006</v>
      </c>
      <c r="P15" s="40">
        <v>-11.327000000000027</v>
      </c>
      <c r="Q15" s="41">
        <f t="shared" si="4"/>
        <v>-1602.0479999999991</v>
      </c>
      <c r="R15" s="5"/>
      <c r="S15" s="5"/>
      <c r="T15" s="6"/>
      <c r="U15" s="5"/>
    </row>
    <row r="16" spans="1:21" ht="13.7" customHeight="1">
      <c r="A16" s="73" t="s">
        <v>115</v>
      </c>
      <c r="B16" s="40">
        <v>29727.921999999999</v>
      </c>
      <c r="C16" s="40">
        <v>4162.2950000000001</v>
      </c>
      <c r="D16" s="40">
        <f t="shared" si="0"/>
        <v>33890.216999999997</v>
      </c>
      <c r="E16" s="40">
        <v>1855.7359999999999</v>
      </c>
      <c r="F16" s="40">
        <v>2208.8380000000002</v>
      </c>
      <c r="G16" s="40">
        <f t="shared" si="1"/>
        <v>33537.114999999991</v>
      </c>
      <c r="H16" s="40">
        <v>1283.4799999999998</v>
      </c>
      <c r="I16" s="40">
        <v>659.08500000000004</v>
      </c>
      <c r="J16" s="40">
        <f t="shared" si="2"/>
        <v>34161.509999999995</v>
      </c>
      <c r="K16" s="40">
        <v>28888.55</v>
      </c>
      <c r="L16" s="40">
        <f t="shared" si="3"/>
        <v>5272.9599999999955</v>
      </c>
      <c r="M16" s="40">
        <v>756.20399999999995</v>
      </c>
      <c r="N16" s="40">
        <v>27.190999999999999</v>
      </c>
      <c r="O16" s="40">
        <v>9108.1959999999999</v>
      </c>
      <c r="P16" s="40">
        <v>4.2519999999999811</v>
      </c>
      <c r="Q16" s="41">
        <f t="shared" si="4"/>
        <v>-3110.4750000000045</v>
      </c>
      <c r="R16" s="5"/>
      <c r="S16" s="5"/>
      <c r="T16" s="6"/>
      <c r="U16" s="5"/>
    </row>
    <row r="17" spans="1:21" ht="13.7" customHeight="1">
      <c r="A17" s="73" t="s">
        <v>116</v>
      </c>
      <c r="B17" s="40">
        <v>27992.630999999998</v>
      </c>
      <c r="C17" s="40">
        <v>3823.1680000000001</v>
      </c>
      <c r="D17" s="40">
        <f t="shared" si="0"/>
        <v>31815.798999999999</v>
      </c>
      <c r="E17" s="40">
        <v>1966.277</v>
      </c>
      <c r="F17" s="40">
        <v>2306.4690000000001</v>
      </c>
      <c r="G17" s="40">
        <f t="shared" si="1"/>
        <v>31475.607</v>
      </c>
      <c r="H17" s="40">
        <v>1140.0820000000001</v>
      </c>
      <c r="I17" s="40">
        <v>673.28099999999995</v>
      </c>
      <c r="J17" s="40">
        <f t="shared" si="2"/>
        <v>31942.407999999999</v>
      </c>
      <c r="K17" s="40">
        <v>26140.286000000004</v>
      </c>
      <c r="L17" s="40">
        <f t="shared" si="3"/>
        <v>5802.1219999999958</v>
      </c>
      <c r="M17" s="40">
        <v>269.33100000000002</v>
      </c>
      <c r="N17" s="40">
        <v>21.395</v>
      </c>
      <c r="O17" s="40">
        <v>9222.8419999999987</v>
      </c>
      <c r="P17" s="40">
        <v>6.4000000000007162E-2</v>
      </c>
      <c r="Q17" s="41">
        <f t="shared" si="4"/>
        <v>-3172.8480000000031</v>
      </c>
      <c r="R17" s="5"/>
      <c r="S17" s="5"/>
      <c r="T17" s="6"/>
      <c r="U17" s="5"/>
    </row>
    <row r="18" spans="1:21" ht="13.7" customHeight="1">
      <c r="A18" s="73" t="s">
        <v>117</v>
      </c>
      <c r="B18" s="40">
        <v>29956.463000000003</v>
      </c>
      <c r="C18" s="40">
        <v>4143.6549999999997</v>
      </c>
      <c r="D18" s="40">
        <f t="shared" si="0"/>
        <v>34100.118000000002</v>
      </c>
      <c r="E18" s="40">
        <v>1740.5119999999999</v>
      </c>
      <c r="F18" s="40">
        <v>2778.1149999999998</v>
      </c>
      <c r="G18" s="40">
        <f t="shared" si="1"/>
        <v>33062.515000000007</v>
      </c>
      <c r="H18" s="40">
        <v>1264.19</v>
      </c>
      <c r="I18" s="40">
        <v>734.94399999999996</v>
      </c>
      <c r="J18" s="40">
        <f t="shared" si="2"/>
        <v>33591.761000000006</v>
      </c>
      <c r="K18" s="40">
        <v>27958.406999999999</v>
      </c>
      <c r="L18" s="40">
        <f t="shared" si="3"/>
        <v>5633.3540000000066</v>
      </c>
      <c r="M18" s="40">
        <v>267.11399999999998</v>
      </c>
      <c r="N18" s="40">
        <v>19.89</v>
      </c>
      <c r="O18" s="40">
        <v>10005.722</v>
      </c>
      <c r="P18" s="40">
        <v>3.0110000000000241</v>
      </c>
      <c r="Q18" s="41">
        <f t="shared" si="4"/>
        <v>-4128.1549999999943</v>
      </c>
      <c r="R18" s="5"/>
      <c r="S18" s="5"/>
      <c r="T18" s="6"/>
      <c r="U18" s="5"/>
    </row>
    <row r="19" spans="1:21" ht="13.7" customHeight="1">
      <c r="A19" s="73" t="s">
        <v>118</v>
      </c>
      <c r="B19" s="40">
        <v>29657.652999999995</v>
      </c>
      <c r="C19" s="40">
        <v>4274.6979999999994</v>
      </c>
      <c r="D19" s="40">
        <f t="shared" si="0"/>
        <v>33932.350999999995</v>
      </c>
      <c r="E19" s="40">
        <v>1734.6920000000002</v>
      </c>
      <c r="F19" s="40">
        <v>2313.83</v>
      </c>
      <c r="G19" s="40">
        <f t="shared" si="1"/>
        <v>33353.212999999996</v>
      </c>
      <c r="H19" s="40">
        <v>1470.0679999999998</v>
      </c>
      <c r="I19" s="40">
        <v>607.1869999999999</v>
      </c>
      <c r="J19" s="40">
        <f t="shared" si="2"/>
        <v>34216.093999999997</v>
      </c>
      <c r="K19" s="40">
        <v>27288.612000000001</v>
      </c>
      <c r="L19" s="40">
        <f t="shared" si="3"/>
        <v>6927.4819999999963</v>
      </c>
      <c r="M19" s="40">
        <v>770.50299999999993</v>
      </c>
      <c r="N19" s="40">
        <v>21.907</v>
      </c>
      <c r="O19" s="40">
        <v>9419.7129999999997</v>
      </c>
      <c r="P19" s="40">
        <v>11.545999999999992</v>
      </c>
      <c r="Q19" s="41">
        <f t="shared" si="4"/>
        <v>-1755.1810000000039</v>
      </c>
      <c r="R19" s="5"/>
      <c r="S19" s="5"/>
      <c r="T19" s="6"/>
      <c r="U19" s="5"/>
    </row>
    <row r="20" spans="1:21" ht="13.7" customHeight="1">
      <c r="A20" s="73" t="s">
        <v>119</v>
      </c>
      <c r="B20" s="40">
        <v>31491.426999999996</v>
      </c>
      <c r="C20" s="40">
        <v>4435.313000000001</v>
      </c>
      <c r="D20" s="40">
        <f t="shared" si="0"/>
        <v>35926.74</v>
      </c>
      <c r="E20" s="40">
        <v>2031.0239999999999</v>
      </c>
      <c r="F20" s="40">
        <v>2402.58</v>
      </c>
      <c r="G20" s="40">
        <f t="shared" si="1"/>
        <v>35555.183999999994</v>
      </c>
      <c r="H20" s="40">
        <v>1339.6689999999999</v>
      </c>
      <c r="I20" s="40">
        <v>703.59400000000005</v>
      </c>
      <c r="J20" s="40">
        <f t="shared" si="2"/>
        <v>36191.258999999998</v>
      </c>
      <c r="K20" s="40">
        <v>30029.411999999997</v>
      </c>
      <c r="L20" s="40">
        <f t="shared" si="3"/>
        <v>6161.8470000000016</v>
      </c>
      <c r="M20" s="40">
        <v>875.70999999999992</v>
      </c>
      <c r="N20" s="40">
        <v>23.684999999999999</v>
      </c>
      <c r="O20" s="40">
        <v>9582.5580000000009</v>
      </c>
      <c r="P20" s="40">
        <v>1.992999999999995</v>
      </c>
      <c r="Q20" s="41">
        <f t="shared" si="4"/>
        <v>-2570.6789999999996</v>
      </c>
      <c r="R20" s="5"/>
      <c r="S20" s="5"/>
      <c r="T20" s="6"/>
      <c r="U20" s="5"/>
    </row>
    <row r="21" spans="1:21" ht="13.7" customHeight="1">
      <c r="A21" s="73" t="s">
        <v>120</v>
      </c>
      <c r="B21" s="40">
        <v>29906.438000000002</v>
      </c>
      <c r="C21" s="40">
        <v>4048.837</v>
      </c>
      <c r="D21" s="40">
        <f t="shared" si="0"/>
        <v>33955.275000000001</v>
      </c>
      <c r="E21" s="40">
        <v>1708.9259999999999</v>
      </c>
      <c r="F21" s="40">
        <v>2141.3119999999999</v>
      </c>
      <c r="G21" s="40">
        <f t="shared" si="1"/>
        <v>33522.889000000003</v>
      </c>
      <c r="H21" s="40">
        <v>1105.2860000000001</v>
      </c>
      <c r="I21" s="40">
        <v>790.27800000000002</v>
      </c>
      <c r="J21" s="40">
        <f t="shared" si="2"/>
        <v>33837.897000000004</v>
      </c>
      <c r="K21" s="40">
        <v>27454.215999999997</v>
      </c>
      <c r="L21" s="40">
        <f t="shared" si="3"/>
        <v>6383.6810000000078</v>
      </c>
      <c r="M21" s="40">
        <v>462.40700000000004</v>
      </c>
      <c r="N21" s="40">
        <v>12.436999999999999</v>
      </c>
      <c r="O21" s="40">
        <v>9699.9939999999988</v>
      </c>
      <c r="P21" s="40">
        <v>-1.9569999999999368</v>
      </c>
      <c r="Q21" s="41">
        <f t="shared" si="4"/>
        <v>-2864.3859999999909</v>
      </c>
      <c r="R21" s="5"/>
      <c r="S21" s="5"/>
      <c r="T21" s="6"/>
      <c r="U21" s="5"/>
    </row>
    <row r="22" spans="1:21" ht="13.7" customHeight="1">
      <c r="A22" s="73" t="s">
        <v>121</v>
      </c>
      <c r="B22" s="40">
        <v>31472.21</v>
      </c>
      <c r="C22" s="40">
        <v>4509.8880000000008</v>
      </c>
      <c r="D22" s="40">
        <f t="shared" si="0"/>
        <v>35982.097999999998</v>
      </c>
      <c r="E22" s="40">
        <v>1636.6089999999999</v>
      </c>
      <c r="F22" s="40">
        <v>2559.0750000000003</v>
      </c>
      <c r="G22" s="40">
        <f t="shared" si="1"/>
        <v>35059.631999999998</v>
      </c>
      <c r="H22" s="40">
        <v>1041.8630000000001</v>
      </c>
      <c r="I22" s="40">
        <v>731.02400000000011</v>
      </c>
      <c r="J22" s="40">
        <f t="shared" si="2"/>
        <v>35370.470999999998</v>
      </c>
      <c r="K22" s="40">
        <v>29390.337999999996</v>
      </c>
      <c r="L22" s="40">
        <f t="shared" si="3"/>
        <v>5980.1330000000016</v>
      </c>
      <c r="M22" s="40">
        <v>660.41800000000001</v>
      </c>
      <c r="N22" s="40">
        <v>29.390999999999998</v>
      </c>
      <c r="O22" s="40">
        <v>9696.0010000000002</v>
      </c>
      <c r="P22" s="40">
        <v>4.695999999999998</v>
      </c>
      <c r="Q22" s="41">
        <f t="shared" si="4"/>
        <v>-3089.5369999999984</v>
      </c>
      <c r="R22" s="5"/>
      <c r="S22" s="5"/>
      <c r="T22" s="6"/>
      <c r="U22" s="5"/>
    </row>
    <row r="23" spans="1:21" ht="13.7" customHeight="1">
      <c r="A23" s="73" t="s">
        <v>122</v>
      </c>
      <c r="B23" s="40">
        <v>31171.713</v>
      </c>
      <c r="C23" s="40">
        <v>4676.6750000000002</v>
      </c>
      <c r="D23" s="40">
        <f t="shared" si="0"/>
        <v>35848.387999999999</v>
      </c>
      <c r="E23" s="40">
        <v>1469.7359999999999</v>
      </c>
      <c r="F23" s="40">
        <v>2121.1169999999997</v>
      </c>
      <c r="G23" s="40">
        <f t="shared" si="1"/>
        <v>35197.006999999998</v>
      </c>
      <c r="H23" s="40">
        <v>1233.9470000000001</v>
      </c>
      <c r="I23" s="40">
        <v>726.20099999999991</v>
      </c>
      <c r="J23" s="40">
        <f t="shared" si="2"/>
        <v>35704.752999999997</v>
      </c>
      <c r="K23" s="40">
        <v>28981.183000000005</v>
      </c>
      <c r="L23" s="40">
        <f t="shared" si="3"/>
        <v>6723.5699999999924</v>
      </c>
      <c r="M23" s="40">
        <v>439.99</v>
      </c>
      <c r="N23" s="40">
        <v>12.962999999999999</v>
      </c>
      <c r="O23" s="40">
        <v>9033.5370000000003</v>
      </c>
      <c r="P23" s="40">
        <v>-4.5029999999999859</v>
      </c>
      <c r="Q23" s="41">
        <f t="shared" si="4"/>
        <v>-1878.4370000000079</v>
      </c>
      <c r="R23" s="5"/>
      <c r="S23" s="5"/>
      <c r="T23" s="6"/>
      <c r="U23" s="5"/>
    </row>
    <row r="24" spans="1:21" ht="13.7" customHeight="1">
      <c r="A24" s="73" t="s">
        <v>123</v>
      </c>
      <c r="B24" s="40">
        <v>32171.160000000003</v>
      </c>
      <c r="C24" s="40">
        <v>4597.3429999999998</v>
      </c>
      <c r="D24" s="40">
        <f t="shared" si="0"/>
        <v>36768.503000000004</v>
      </c>
      <c r="E24" s="40">
        <v>1779.7040000000002</v>
      </c>
      <c r="F24" s="40">
        <v>1931.856</v>
      </c>
      <c r="G24" s="40">
        <f t="shared" si="1"/>
        <v>36616.351000000002</v>
      </c>
      <c r="H24" s="40">
        <v>1370.1399999999999</v>
      </c>
      <c r="I24" s="40">
        <v>943.79300000000001</v>
      </c>
      <c r="J24" s="40">
        <f t="shared" si="2"/>
        <v>37042.698000000004</v>
      </c>
      <c r="K24" s="40">
        <v>31435.415999999997</v>
      </c>
      <c r="L24" s="40">
        <f t="shared" si="3"/>
        <v>5607.2820000000065</v>
      </c>
      <c r="M24" s="40">
        <v>1187.5319999999999</v>
      </c>
      <c r="N24" s="40">
        <v>15.709</v>
      </c>
      <c r="O24" s="40">
        <v>8498.1970000000001</v>
      </c>
      <c r="P24" s="40">
        <v>-0.1339999999999435</v>
      </c>
      <c r="Q24" s="41">
        <f t="shared" si="4"/>
        <v>-1718.9579999999933</v>
      </c>
      <c r="R24" s="5"/>
      <c r="S24" s="5"/>
      <c r="T24" s="6"/>
      <c r="U24" s="5"/>
    </row>
    <row r="25" spans="1:21" ht="13.7" customHeight="1">
      <c r="A25" s="73" t="s">
        <v>124</v>
      </c>
      <c r="B25" s="40">
        <v>30483.394</v>
      </c>
      <c r="C25" s="40">
        <v>4042.7709999999997</v>
      </c>
      <c r="D25" s="40">
        <f t="shared" si="0"/>
        <v>34526.165000000001</v>
      </c>
      <c r="E25" s="40">
        <v>1767.8020000000001</v>
      </c>
      <c r="F25" s="40">
        <v>1931.308</v>
      </c>
      <c r="G25" s="40">
        <f t="shared" si="1"/>
        <v>34362.659000000007</v>
      </c>
      <c r="H25" s="40">
        <v>960.69999999999993</v>
      </c>
      <c r="I25" s="40">
        <v>856.90499999999997</v>
      </c>
      <c r="J25" s="40">
        <f t="shared" si="2"/>
        <v>34466.454000000005</v>
      </c>
      <c r="K25" s="40">
        <v>28646.989000000001</v>
      </c>
      <c r="L25" s="40">
        <f t="shared" si="3"/>
        <v>5819.4650000000038</v>
      </c>
      <c r="M25" s="40">
        <v>838.20500000000004</v>
      </c>
      <c r="N25" s="40">
        <v>5.4329999999999998</v>
      </c>
      <c r="O25" s="40">
        <v>8140.2500000000009</v>
      </c>
      <c r="P25" s="40">
        <v>-13.884000000000015</v>
      </c>
      <c r="Q25" s="41">
        <f t="shared" si="4"/>
        <v>-1474.1289999999972</v>
      </c>
      <c r="R25" s="5"/>
      <c r="S25" s="5"/>
      <c r="T25" s="6"/>
      <c r="U25" s="5"/>
    </row>
    <row r="26" spans="1:21" ht="13.7" customHeight="1">
      <c r="A26" s="73" t="s">
        <v>125</v>
      </c>
      <c r="B26" s="40">
        <v>31778.301000000003</v>
      </c>
      <c r="C26" s="40">
        <v>4322.929000000001</v>
      </c>
      <c r="D26" s="40">
        <f t="shared" si="0"/>
        <v>36101.230000000003</v>
      </c>
      <c r="E26" s="40">
        <v>1462.422</v>
      </c>
      <c r="F26" s="40">
        <v>2208.9570000000003</v>
      </c>
      <c r="G26" s="40">
        <f t="shared" si="1"/>
        <v>35354.695</v>
      </c>
      <c r="H26" s="40">
        <v>931.77400000000011</v>
      </c>
      <c r="I26" s="40">
        <v>764.72699999999998</v>
      </c>
      <c r="J26" s="40">
        <f t="shared" si="2"/>
        <v>35521.741999999998</v>
      </c>
      <c r="K26" s="40">
        <v>30289.825999999997</v>
      </c>
      <c r="L26" s="40">
        <f t="shared" si="3"/>
        <v>5231.9160000000011</v>
      </c>
      <c r="M26" s="40">
        <v>600.08399999999995</v>
      </c>
      <c r="N26" s="40">
        <v>19.898</v>
      </c>
      <c r="O26" s="40">
        <v>7809.9480000000003</v>
      </c>
      <c r="P26" s="40">
        <v>6.6349999999999909</v>
      </c>
      <c r="Q26" s="41">
        <f t="shared" si="4"/>
        <v>-2004.4809999999995</v>
      </c>
      <c r="R26" s="5"/>
      <c r="S26" s="5"/>
      <c r="T26" s="6"/>
      <c r="U26" s="5"/>
    </row>
    <row r="27" spans="1:21" ht="13.7" customHeight="1">
      <c r="A27" s="73" t="s">
        <v>126</v>
      </c>
      <c r="B27" s="40">
        <v>32013.734000000004</v>
      </c>
      <c r="C27" s="40">
        <v>4684.271999999999</v>
      </c>
      <c r="D27" s="40">
        <f t="shared" si="0"/>
        <v>36698.006000000001</v>
      </c>
      <c r="E27" s="40">
        <v>1589.797</v>
      </c>
      <c r="F27" s="40">
        <v>1909.894</v>
      </c>
      <c r="G27" s="40">
        <f t="shared" si="1"/>
        <v>36377.909</v>
      </c>
      <c r="H27" s="40">
        <v>1149.02</v>
      </c>
      <c r="I27" s="40">
        <v>686.96799999999996</v>
      </c>
      <c r="J27" s="40">
        <f t="shared" si="2"/>
        <v>36839.960999999996</v>
      </c>
      <c r="K27" s="40">
        <v>30073.756999999998</v>
      </c>
      <c r="L27" s="40">
        <f t="shared" si="3"/>
        <v>6766.2039999999979</v>
      </c>
      <c r="M27" s="40">
        <v>713.529</v>
      </c>
      <c r="N27" s="40">
        <v>31.48</v>
      </c>
      <c r="O27" s="40">
        <v>8515.0730000000003</v>
      </c>
      <c r="P27" s="40">
        <v>-5.6709999999999923</v>
      </c>
      <c r="Q27" s="41">
        <f t="shared" si="4"/>
        <v>-1061.1490000000015</v>
      </c>
      <c r="R27" s="5"/>
      <c r="S27" s="5"/>
      <c r="T27" s="6"/>
      <c r="U27" s="5"/>
    </row>
    <row r="28" spans="1:21" ht="13.7" customHeight="1">
      <c r="A28" s="73" t="s">
        <v>127</v>
      </c>
      <c r="B28" s="40">
        <v>33458.820999999996</v>
      </c>
      <c r="C28" s="40">
        <v>5283.6360000000004</v>
      </c>
      <c r="D28" s="40">
        <f t="shared" si="0"/>
        <v>38742.456999999995</v>
      </c>
      <c r="E28" s="40">
        <v>1830.2089999999998</v>
      </c>
      <c r="F28" s="40">
        <v>2064.7730000000001</v>
      </c>
      <c r="G28" s="40">
        <f t="shared" si="1"/>
        <v>38507.892999999996</v>
      </c>
      <c r="H28" s="40">
        <v>1218.0449999999998</v>
      </c>
      <c r="I28" s="40">
        <v>838.26499999999999</v>
      </c>
      <c r="J28" s="40">
        <f t="shared" si="2"/>
        <v>38887.672999999995</v>
      </c>
      <c r="K28" s="40">
        <v>32649.141</v>
      </c>
      <c r="L28" s="40">
        <f t="shared" si="3"/>
        <v>6238.5319999999956</v>
      </c>
      <c r="M28" s="40">
        <v>1108.663</v>
      </c>
      <c r="N28" s="40">
        <v>11.176</v>
      </c>
      <c r="O28" s="40">
        <v>9297.8819999999996</v>
      </c>
      <c r="P28" s="40">
        <v>-0.20799999999999841</v>
      </c>
      <c r="Q28" s="41">
        <f t="shared" si="4"/>
        <v>-1961.6550000000038</v>
      </c>
      <c r="R28" s="5"/>
      <c r="S28" s="5"/>
      <c r="T28" s="6"/>
      <c r="U28" s="5"/>
    </row>
    <row r="29" spans="1:21" ht="13.7" customHeight="1">
      <c r="A29" s="73" t="s">
        <v>128</v>
      </c>
      <c r="B29" s="40">
        <v>31979.804</v>
      </c>
      <c r="C29" s="40">
        <v>3927.8529999999996</v>
      </c>
      <c r="D29" s="40">
        <f t="shared" si="0"/>
        <v>35907.656999999999</v>
      </c>
      <c r="E29" s="40">
        <v>1757.17</v>
      </c>
      <c r="F29" s="40">
        <v>2070.0190000000002</v>
      </c>
      <c r="G29" s="40">
        <f t="shared" si="1"/>
        <v>35594.807999999997</v>
      </c>
      <c r="H29" s="40">
        <v>960.75599999999997</v>
      </c>
      <c r="I29" s="40">
        <v>872.27099999999996</v>
      </c>
      <c r="J29" s="40">
        <f t="shared" si="2"/>
        <v>35683.292999999998</v>
      </c>
      <c r="K29" s="40">
        <v>29939.059000000001</v>
      </c>
      <c r="L29" s="40">
        <f t="shared" si="3"/>
        <v>5744.2339999999967</v>
      </c>
      <c r="M29" s="40">
        <v>843.95900000000006</v>
      </c>
      <c r="N29" s="40">
        <v>23.030999999999999</v>
      </c>
      <c r="O29" s="40">
        <v>8839.137999999999</v>
      </c>
      <c r="P29" s="40">
        <v>3.7000000000000171</v>
      </c>
      <c r="Q29" s="41">
        <f t="shared" si="4"/>
        <v>-2277.6760000000022</v>
      </c>
      <c r="R29" s="5"/>
      <c r="S29" s="5"/>
      <c r="T29" s="6"/>
      <c r="U29" s="5"/>
    </row>
    <row r="30" spans="1:21" ht="13.7" customHeight="1">
      <c r="A30" s="73" t="s">
        <v>129</v>
      </c>
      <c r="B30" s="40">
        <v>33254.78</v>
      </c>
      <c r="C30" s="40">
        <v>4870.0029999999997</v>
      </c>
      <c r="D30" s="40">
        <f t="shared" si="0"/>
        <v>38124.782999999996</v>
      </c>
      <c r="E30" s="40">
        <v>1819.58</v>
      </c>
      <c r="F30" s="40">
        <v>2641.4429999999998</v>
      </c>
      <c r="G30" s="40">
        <f t="shared" si="1"/>
        <v>37302.92</v>
      </c>
      <c r="H30" s="40">
        <v>1106.4209999999998</v>
      </c>
      <c r="I30" s="40">
        <v>737.11500000000001</v>
      </c>
      <c r="J30" s="40">
        <f t="shared" si="2"/>
        <v>37672.226000000002</v>
      </c>
      <c r="K30" s="40">
        <v>31855.969000000001</v>
      </c>
      <c r="L30" s="40">
        <f t="shared" si="3"/>
        <v>5816.2570000000014</v>
      </c>
      <c r="M30" s="40">
        <v>279.14400000000001</v>
      </c>
      <c r="N30" s="40">
        <v>21.085999999999999</v>
      </c>
      <c r="O30" s="40">
        <v>8914.0259999999998</v>
      </c>
      <c r="P30" s="40">
        <v>-1.2199999999999704</v>
      </c>
      <c r="Q30" s="41">
        <f t="shared" si="4"/>
        <v>-2838.4909999999986</v>
      </c>
      <c r="R30" s="5"/>
      <c r="S30" s="5"/>
      <c r="T30" s="6"/>
      <c r="U30" s="5"/>
    </row>
    <row r="31" spans="1:21" ht="13.7" customHeight="1">
      <c r="A31" s="73" t="s">
        <v>130</v>
      </c>
      <c r="B31" s="40">
        <v>33223.409</v>
      </c>
      <c r="C31" s="40">
        <v>5087.701</v>
      </c>
      <c r="D31" s="40">
        <f t="shared" si="0"/>
        <v>38311.11</v>
      </c>
      <c r="E31" s="40">
        <v>1866.0680000000002</v>
      </c>
      <c r="F31" s="40">
        <v>2301.7149999999997</v>
      </c>
      <c r="G31" s="40">
        <f t="shared" si="1"/>
        <v>37875.463000000003</v>
      </c>
      <c r="H31" s="40">
        <v>1292.6890000000001</v>
      </c>
      <c r="I31" s="40">
        <v>705.18399999999997</v>
      </c>
      <c r="J31" s="40">
        <f t="shared" si="2"/>
        <v>38462.968000000001</v>
      </c>
      <c r="K31" s="40">
        <v>31572.673000000003</v>
      </c>
      <c r="L31" s="40">
        <f t="shared" si="3"/>
        <v>6890.2949999999983</v>
      </c>
      <c r="M31" s="40">
        <v>430.21600000000001</v>
      </c>
      <c r="N31" s="40">
        <v>12.332000000000001</v>
      </c>
      <c r="O31" s="40">
        <v>9267.625</v>
      </c>
      <c r="P31" s="40">
        <v>-47.34699999999998</v>
      </c>
      <c r="Q31" s="41">
        <f t="shared" si="4"/>
        <v>-1912.0990000000018</v>
      </c>
      <c r="R31" s="5"/>
      <c r="S31" s="5"/>
      <c r="T31" s="6"/>
      <c r="U31" s="5"/>
    </row>
    <row r="32" spans="1:21" ht="13.7" customHeight="1">
      <c r="A32" s="73" t="s">
        <v>131</v>
      </c>
      <c r="B32" s="40">
        <v>34686.801000000007</v>
      </c>
      <c r="C32" s="40">
        <v>5218.0370000000003</v>
      </c>
      <c r="D32" s="40">
        <f t="shared" si="0"/>
        <v>39904.838000000003</v>
      </c>
      <c r="E32" s="40">
        <v>1953.2599999999998</v>
      </c>
      <c r="F32" s="40">
        <v>2295.8390000000004</v>
      </c>
      <c r="G32" s="40">
        <f t="shared" si="1"/>
        <v>39562.259000000005</v>
      </c>
      <c r="H32" s="40">
        <v>1396.9389999999999</v>
      </c>
      <c r="I32" s="40">
        <v>1039.5340000000001</v>
      </c>
      <c r="J32" s="40">
        <f t="shared" si="2"/>
        <v>39919.664000000004</v>
      </c>
      <c r="K32" s="40">
        <v>34591.233</v>
      </c>
      <c r="L32" s="40">
        <f t="shared" si="3"/>
        <v>5328.4310000000041</v>
      </c>
      <c r="M32" s="40">
        <v>1091.1970000000001</v>
      </c>
      <c r="N32" s="40">
        <v>13.030000000000001</v>
      </c>
      <c r="O32" s="40">
        <v>9251.36</v>
      </c>
      <c r="P32" s="40">
        <v>6.5389999999999873</v>
      </c>
      <c r="Q32" s="41">
        <f t="shared" si="4"/>
        <v>-2851.3009999999958</v>
      </c>
      <c r="R32" s="5"/>
      <c r="S32" s="5"/>
      <c r="T32" s="6"/>
      <c r="U32" s="5"/>
    </row>
    <row r="33" spans="1:21" ht="13.7" customHeight="1">
      <c r="A33" s="73" t="s">
        <v>132</v>
      </c>
      <c r="B33" s="40">
        <v>33044.447</v>
      </c>
      <c r="C33" s="40">
        <v>4314.96</v>
      </c>
      <c r="D33" s="40">
        <f t="shared" si="0"/>
        <v>37359.406999999999</v>
      </c>
      <c r="E33" s="40">
        <v>2085.2930000000001</v>
      </c>
      <c r="F33" s="40">
        <v>2445.5650000000005</v>
      </c>
      <c r="G33" s="40">
        <f t="shared" si="1"/>
        <v>36999.134999999995</v>
      </c>
      <c r="H33" s="40">
        <v>977.93099999999993</v>
      </c>
      <c r="I33" s="40">
        <v>1047.5549999999998</v>
      </c>
      <c r="J33" s="40">
        <f t="shared" si="2"/>
        <v>36929.510999999991</v>
      </c>
      <c r="K33" s="40">
        <v>31851.575000000001</v>
      </c>
      <c r="L33" s="40">
        <f t="shared" si="3"/>
        <v>5077.9359999999906</v>
      </c>
      <c r="M33" s="40">
        <v>441.75</v>
      </c>
      <c r="N33" s="40">
        <v>27.639000000000003</v>
      </c>
      <c r="O33" s="40">
        <v>9112.0239999999994</v>
      </c>
      <c r="P33" s="40">
        <v>-9.7279999999999802</v>
      </c>
      <c r="Q33" s="41">
        <f t="shared" si="4"/>
        <v>-3610.2490000000089</v>
      </c>
      <c r="R33" s="5"/>
      <c r="S33" s="5"/>
      <c r="T33" s="6"/>
      <c r="U33" s="5"/>
    </row>
    <row r="34" spans="1:21" ht="13.7" customHeight="1">
      <c r="A34" s="73" t="s">
        <v>133</v>
      </c>
      <c r="B34" s="40">
        <v>34285.321000000004</v>
      </c>
      <c r="C34" s="40">
        <v>5629.9250000000002</v>
      </c>
      <c r="D34" s="40">
        <f t="shared" si="0"/>
        <v>39915.246000000006</v>
      </c>
      <c r="E34" s="40">
        <v>2004.8229999999999</v>
      </c>
      <c r="F34" s="40">
        <v>2922.9309999999996</v>
      </c>
      <c r="G34" s="40">
        <f t="shared" si="1"/>
        <v>38997.138000000006</v>
      </c>
      <c r="H34" s="40">
        <v>1130.4000000000001</v>
      </c>
      <c r="I34" s="40">
        <v>733.84699999999998</v>
      </c>
      <c r="J34" s="40">
        <f t="shared" si="2"/>
        <v>39393.691000000006</v>
      </c>
      <c r="K34" s="40">
        <v>33847.24</v>
      </c>
      <c r="L34" s="40">
        <f t="shared" si="3"/>
        <v>5546.4510000000082</v>
      </c>
      <c r="M34" s="40">
        <v>473.18600000000004</v>
      </c>
      <c r="N34" s="40">
        <v>16.329000000000001</v>
      </c>
      <c r="O34" s="40">
        <v>9634.2709999999988</v>
      </c>
      <c r="P34" s="40">
        <v>-4.1829999999999927</v>
      </c>
      <c r="Q34" s="41">
        <f t="shared" si="4"/>
        <v>-3626.7799999999907</v>
      </c>
      <c r="R34" s="5"/>
      <c r="S34" s="5"/>
      <c r="T34" s="6"/>
      <c r="U34" s="5"/>
    </row>
    <row r="35" spans="1:21" ht="13.7" customHeight="1">
      <c r="A35" s="73" t="s">
        <v>134</v>
      </c>
      <c r="B35" s="40">
        <v>34202.033000000003</v>
      </c>
      <c r="C35" s="40">
        <v>5296.5450000000001</v>
      </c>
      <c r="D35" s="40">
        <f t="shared" si="0"/>
        <v>39498.578000000001</v>
      </c>
      <c r="E35" s="40">
        <v>1945.1399999999999</v>
      </c>
      <c r="F35" s="40">
        <v>2533.2359999999999</v>
      </c>
      <c r="G35" s="40">
        <f t="shared" si="1"/>
        <v>38910.482000000004</v>
      </c>
      <c r="H35" s="40">
        <v>1133.289</v>
      </c>
      <c r="I35" s="40">
        <v>1018.8890000000001</v>
      </c>
      <c r="J35" s="40">
        <f t="shared" si="2"/>
        <v>39024.881999999998</v>
      </c>
      <c r="K35" s="40">
        <v>33114.506999999998</v>
      </c>
      <c r="L35" s="40">
        <f t="shared" si="3"/>
        <v>5910.375</v>
      </c>
      <c r="M35" s="40">
        <v>467.27500000000003</v>
      </c>
      <c r="N35" s="40">
        <v>24.801000000000002</v>
      </c>
      <c r="O35" s="40">
        <v>9124.4739999999983</v>
      </c>
      <c r="P35" s="40">
        <v>-36.017000000000024</v>
      </c>
      <c r="Q35" s="41">
        <f t="shared" si="4"/>
        <v>-2735.6079999999993</v>
      </c>
      <c r="R35" s="5"/>
      <c r="S35" s="5"/>
      <c r="T35" s="6"/>
      <c r="U35" s="5"/>
    </row>
    <row r="36" spans="1:21" ht="13.7" customHeight="1">
      <c r="A36" s="73" t="s">
        <v>135</v>
      </c>
      <c r="B36" s="40">
        <v>35953.913</v>
      </c>
      <c r="C36" s="40">
        <v>5825.5590000000002</v>
      </c>
      <c r="D36" s="40">
        <f t="shared" si="0"/>
        <v>41779.472000000002</v>
      </c>
      <c r="E36" s="40">
        <v>2682.2950000000001</v>
      </c>
      <c r="F36" s="40">
        <v>2921.7670000000003</v>
      </c>
      <c r="G36" s="40">
        <f t="shared" si="1"/>
        <v>41540</v>
      </c>
      <c r="H36" s="40">
        <v>1421.9409999999998</v>
      </c>
      <c r="I36" s="40">
        <v>1358.922</v>
      </c>
      <c r="J36" s="40">
        <f t="shared" si="2"/>
        <v>41603.019</v>
      </c>
      <c r="K36" s="40">
        <v>36618.521999999997</v>
      </c>
      <c r="L36" s="40">
        <f t="shared" si="3"/>
        <v>4984.497000000003</v>
      </c>
      <c r="M36" s="40">
        <v>911.52300000000002</v>
      </c>
      <c r="N36" s="40">
        <v>23.01</v>
      </c>
      <c r="O36" s="40">
        <v>9164.9439999999995</v>
      </c>
      <c r="P36" s="40">
        <v>1.4360000000000355</v>
      </c>
      <c r="Q36" s="41">
        <f t="shared" si="4"/>
        <v>-3293.3699999999967</v>
      </c>
      <c r="R36" s="5"/>
      <c r="S36" s="5"/>
      <c r="T36" s="6"/>
      <c r="U36" s="5"/>
    </row>
    <row r="37" spans="1:21" ht="13.7" customHeight="1">
      <c r="A37" s="73" t="s">
        <v>136</v>
      </c>
      <c r="B37" s="40">
        <v>34102.616999999998</v>
      </c>
      <c r="C37" s="40">
        <v>4875.6980000000003</v>
      </c>
      <c r="D37" s="40">
        <f t="shared" si="0"/>
        <v>38978.315000000002</v>
      </c>
      <c r="E37" s="40">
        <v>2731.4339999999997</v>
      </c>
      <c r="F37" s="40">
        <v>3607.8040000000001</v>
      </c>
      <c r="G37" s="40">
        <f t="shared" si="1"/>
        <v>38101.945000000007</v>
      </c>
      <c r="H37" s="40">
        <v>1199.722</v>
      </c>
      <c r="I37" s="40">
        <v>1157.8790000000001</v>
      </c>
      <c r="J37" s="40">
        <f t="shared" si="2"/>
        <v>38143.788000000008</v>
      </c>
      <c r="K37" s="40">
        <v>33014.072</v>
      </c>
      <c r="L37" s="40">
        <f t="shared" si="3"/>
        <v>5129.7160000000076</v>
      </c>
      <c r="M37" s="40">
        <v>639.4430000000001</v>
      </c>
      <c r="N37" s="40">
        <v>57.945</v>
      </c>
      <c r="O37" s="40">
        <v>10031.074000000001</v>
      </c>
      <c r="P37" s="40">
        <v>20.241999999999962</v>
      </c>
      <c r="Q37" s="41">
        <f t="shared" si="4"/>
        <v>-4340.1019999999926</v>
      </c>
      <c r="R37" s="5"/>
      <c r="S37" s="5"/>
      <c r="T37" s="6"/>
      <c r="U37" s="5"/>
    </row>
    <row r="38" spans="1:21" ht="13.7" customHeight="1">
      <c r="A38" s="73" t="s">
        <v>137</v>
      </c>
      <c r="B38" s="40">
        <v>36242.632000000005</v>
      </c>
      <c r="C38" s="40">
        <v>5681.9970000000012</v>
      </c>
      <c r="D38" s="40">
        <f t="shared" si="0"/>
        <v>41924.629000000008</v>
      </c>
      <c r="E38" s="40">
        <v>2952.0609999999997</v>
      </c>
      <c r="F38" s="40">
        <v>4549.5880000000006</v>
      </c>
      <c r="G38" s="40">
        <f t="shared" si="1"/>
        <v>40327.102000000006</v>
      </c>
      <c r="H38" s="40">
        <v>1218.404</v>
      </c>
      <c r="I38" s="40">
        <v>889.93499999999995</v>
      </c>
      <c r="J38" s="40">
        <f t="shared" si="2"/>
        <v>40655.571000000011</v>
      </c>
      <c r="K38" s="40">
        <v>35441.409</v>
      </c>
      <c r="L38" s="40">
        <f t="shared" si="3"/>
        <v>5214.1620000000112</v>
      </c>
      <c r="M38" s="40">
        <v>365.18</v>
      </c>
      <c r="N38" s="40">
        <v>62.423999999999999</v>
      </c>
      <c r="O38" s="40">
        <v>10121.620999999997</v>
      </c>
      <c r="P38" s="40">
        <v>22.463999999999942</v>
      </c>
      <c r="Q38" s="41">
        <f t="shared" si="4"/>
        <v>-4627.1669999999858</v>
      </c>
      <c r="R38" s="5"/>
      <c r="S38" s="5"/>
      <c r="T38" s="6"/>
      <c r="U38" s="5"/>
    </row>
    <row r="39" spans="1:21" ht="13.7" customHeight="1">
      <c r="A39" s="73" t="s">
        <v>138</v>
      </c>
      <c r="B39" s="40">
        <v>35248.032999999996</v>
      </c>
      <c r="C39" s="40">
        <v>5794.24</v>
      </c>
      <c r="D39" s="40">
        <f t="shared" si="0"/>
        <v>41042.272999999994</v>
      </c>
      <c r="E39" s="40">
        <v>2782.9169999999999</v>
      </c>
      <c r="F39" s="40">
        <v>3999.5839999999994</v>
      </c>
      <c r="G39" s="40">
        <f t="shared" si="1"/>
        <v>39825.605999999992</v>
      </c>
      <c r="H39" s="40">
        <v>1344.0759999999998</v>
      </c>
      <c r="I39" s="40">
        <v>1017.575</v>
      </c>
      <c r="J39" s="40">
        <f t="shared" si="2"/>
        <v>40152.106999999996</v>
      </c>
      <c r="K39" s="40">
        <v>34434.843999999997</v>
      </c>
      <c r="L39" s="40">
        <f t="shared" si="3"/>
        <v>5717.262999999999</v>
      </c>
      <c r="M39" s="40">
        <v>608.09</v>
      </c>
      <c r="N39" s="40">
        <v>40.521000000000001</v>
      </c>
      <c r="O39" s="40">
        <v>8521.7039999999997</v>
      </c>
      <c r="P39" s="40">
        <v>-41.972000000000094</v>
      </c>
      <c r="Q39" s="41">
        <f t="shared" si="4"/>
        <v>-2194.9</v>
      </c>
      <c r="R39" s="5"/>
      <c r="S39" s="5"/>
      <c r="T39" s="6"/>
      <c r="U39" s="5"/>
    </row>
    <row r="40" spans="1:21" ht="13.7" customHeight="1">
      <c r="A40" s="73" t="s">
        <v>139</v>
      </c>
      <c r="B40" s="40">
        <v>37968.815000000002</v>
      </c>
      <c r="C40" s="40">
        <v>6346.4389999999994</v>
      </c>
      <c r="D40" s="40">
        <f t="shared" si="0"/>
        <v>44315.254000000001</v>
      </c>
      <c r="E40" s="40">
        <v>3132.2689999999998</v>
      </c>
      <c r="F40" s="40">
        <v>4164.049</v>
      </c>
      <c r="G40" s="40">
        <f t="shared" si="1"/>
        <v>43283.474000000002</v>
      </c>
      <c r="H40" s="40">
        <v>1625.7539999999999</v>
      </c>
      <c r="I40" s="40">
        <v>1277.3309999999999</v>
      </c>
      <c r="J40" s="40">
        <f t="shared" si="2"/>
        <v>43631.897000000004</v>
      </c>
      <c r="K40" s="40">
        <v>38275.737999999998</v>
      </c>
      <c r="L40" s="40">
        <f t="shared" si="3"/>
        <v>5356.1590000000069</v>
      </c>
      <c r="M40" s="40">
        <v>550.00600000000009</v>
      </c>
      <c r="N40" s="40">
        <v>54.501000000000005</v>
      </c>
      <c r="O40" s="40">
        <v>9441.9340000000011</v>
      </c>
      <c r="P40" s="40">
        <v>-7.9770000000000323</v>
      </c>
      <c r="Q40" s="41">
        <f t="shared" si="4"/>
        <v>-3582.2929999999942</v>
      </c>
      <c r="R40" s="5"/>
      <c r="S40" s="5"/>
      <c r="T40" s="6"/>
      <c r="U40" s="5"/>
    </row>
    <row r="41" spans="1:21" ht="13.7" customHeight="1">
      <c r="A41" s="73" t="s">
        <v>140</v>
      </c>
      <c r="B41" s="40">
        <v>36203.136000000013</v>
      </c>
      <c r="C41" s="40">
        <v>5249.73</v>
      </c>
      <c r="D41" s="40">
        <f t="shared" si="0"/>
        <v>41452.866000000009</v>
      </c>
      <c r="E41" s="40">
        <v>3383.5319999999997</v>
      </c>
      <c r="F41" s="40">
        <v>4116.232</v>
      </c>
      <c r="G41" s="40">
        <f t="shared" si="1"/>
        <v>40720.166000000012</v>
      </c>
      <c r="H41" s="40">
        <v>1263.2760000000001</v>
      </c>
      <c r="I41" s="40">
        <v>1273.4830000000002</v>
      </c>
      <c r="J41" s="40">
        <f t="shared" si="2"/>
        <v>40709.95900000001</v>
      </c>
      <c r="K41" s="40">
        <v>34628.234000000004</v>
      </c>
      <c r="L41" s="40">
        <f t="shared" si="3"/>
        <v>6081.7250000000058</v>
      </c>
      <c r="M41" s="40">
        <v>730.01699999999994</v>
      </c>
      <c r="N41" s="40">
        <v>98.965000000000003</v>
      </c>
      <c r="O41" s="40">
        <v>9943.25</v>
      </c>
      <c r="P41" s="40">
        <v>-22.029999999999973</v>
      </c>
      <c r="Q41" s="41">
        <f t="shared" si="4"/>
        <v>-3208.4429999999948</v>
      </c>
      <c r="R41" s="5"/>
      <c r="S41" s="5"/>
      <c r="T41" s="6"/>
      <c r="U41" s="5"/>
    </row>
    <row r="42" spans="1:21" ht="13.7" customHeight="1">
      <c r="A42" s="73" t="s">
        <v>141</v>
      </c>
      <c r="B42" s="40">
        <v>38404.531000000003</v>
      </c>
      <c r="C42" s="40">
        <v>5698.1080000000002</v>
      </c>
      <c r="D42" s="40">
        <f t="shared" si="0"/>
        <v>44102.639000000003</v>
      </c>
      <c r="E42" s="40">
        <v>3542.0949999999993</v>
      </c>
      <c r="F42" s="40">
        <v>5228.9779999999992</v>
      </c>
      <c r="G42" s="40">
        <f t="shared" si="1"/>
        <v>42415.756000000008</v>
      </c>
      <c r="H42" s="40">
        <v>1339.912</v>
      </c>
      <c r="I42" s="40">
        <v>842.24700000000007</v>
      </c>
      <c r="J42" s="40">
        <f t="shared" si="2"/>
        <v>42913.421000000002</v>
      </c>
      <c r="K42" s="40">
        <v>37395.181000000004</v>
      </c>
      <c r="L42" s="40">
        <f t="shared" si="3"/>
        <v>5518.239999999998</v>
      </c>
      <c r="M42" s="40">
        <v>321.03300000000002</v>
      </c>
      <c r="N42" s="40">
        <v>23.758000000000003</v>
      </c>
      <c r="O42" s="40">
        <v>10015.700000000001</v>
      </c>
      <c r="P42" s="40">
        <v>-26.825999999999965</v>
      </c>
      <c r="Q42" s="41">
        <f t="shared" si="4"/>
        <v>-4173.3590000000022</v>
      </c>
      <c r="R42" s="5"/>
      <c r="S42" s="5"/>
      <c r="T42" s="6"/>
      <c r="U42" s="5"/>
    </row>
    <row r="43" spans="1:21" ht="13.7" customHeight="1">
      <c r="A43" s="73" t="s">
        <v>142</v>
      </c>
      <c r="B43" s="40">
        <v>37616.534</v>
      </c>
      <c r="C43" s="40">
        <v>6040.848</v>
      </c>
      <c r="D43" s="40">
        <f t="shared" si="0"/>
        <v>43657.381999999998</v>
      </c>
      <c r="E43" s="40">
        <v>3381.1940000000004</v>
      </c>
      <c r="F43" s="40">
        <v>4725.2320000000009</v>
      </c>
      <c r="G43" s="40">
        <f t="shared" si="1"/>
        <v>42313.343999999997</v>
      </c>
      <c r="H43" s="40">
        <v>1449.3810000000003</v>
      </c>
      <c r="I43" s="40">
        <v>973.24799999999993</v>
      </c>
      <c r="J43" s="40">
        <f t="shared" si="2"/>
        <v>42789.476999999999</v>
      </c>
      <c r="K43" s="40">
        <v>36024.076000000001</v>
      </c>
      <c r="L43" s="40">
        <f t="shared" si="3"/>
        <v>6765.400999999998</v>
      </c>
      <c r="M43" s="40">
        <v>563.00800000000004</v>
      </c>
      <c r="N43" s="40">
        <v>28.311999999999998</v>
      </c>
      <c r="O43" s="40">
        <v>10209.810999999998</v>
      </c>
      <c r="P43" s="40">
        <v>-17.980999999999966</v>
      </c>
      <c r="Q43" s="41">
        <f t="shared" si="4"/>
        <v>-2891.7330000000002</v>
      </c>
      <c r="R43" s="5"/>
      <c r="S43" s="5"/>
      <c r="T43" s="6"/>
      <c r="U43" s="5"/>
    </row>
    <row r="44" spans="1:21" ht="13.7" customHeight="1">
      <c r="A44" s="73" t="s">
        <v>143</v>
      </c>
      <c r="B44" s="40">
        <v>39941.760999999999</v>
      </c>
      <c r="C44" s="40">
        <v>6328.7519999999995</v>
      </c>
      <c r="D44" s="40">
        <f t="shared" si="0"/>
        <v>46270.512999999999</v>
      </c>
      <c r="E44" s="40">
        <v>3657.8560000000002</v>
      </c>
      <c r="F44" s="40">
        <v>4935.5679999999993</v>
      </c>
      <c r="G44" s="40">
        <f t="shared" si="1"/>
        <v>44992.800999999999</v>
      </c>
      <c r="H44" s="40">
        <v>1994.9879999999998</v>
      </c>
      <c r="I44" s="40">
        <v>1694.0860000000002</v>
      </c>
      <c r="J44" s="40">
        <f t="shared" si="2"/>
        <v>45293.702999999994</v>
      </c>
      <c r="K44" s="40">
        <v>40162.038</v>
      </c>
      <c r="L44" s="40">
        <f t="shared" si="3"/>
        <v>5131.6649999999936</v>
      </c>
      <c r="M44" s="40">
        <v>432.52499999999998</v>
      </c>
      <c r="N44" s="40">
        <v>34.604999999999997</v>
      </c>
      <c r="O44" s="40">
        <v>10367.705</v>
      </c>
      <c r="P44" s="40">
        <v>-47.086000000000027</v>
      </c>
      <c r="Q44" s="41">
        <f t="shared" si="4"/>
        <v>-4791.034000000006</v>
      </c>
      <c r="R44" s="5"/>
      <c r="S44" s="5"/>
      <c r="T44" s="6"/>
      <c r="U44" s="5"/>
    </row>
    <row r="45" spans="1:21" ht="13.7" customHeight="1">
      <c r="A45" s="73" t="s">
        <v>144</v>
      </c>
      <c r="B45" s="40">
        <v>37604.476999999999</v>
      </c>
      <c r="C45" s="40">
        <v>5406.6660000000002</v>
      </c>
      <c r="D45" s="40">
        <f t="shared" si="0"/>
        <v>43011.142999999996</v>
      </c>
      <c r="E45" s="40">
        <v>3327.1080000000002</v>
      </c>
      <c r="F45" s="40">
        <v>4360.3480000000009</v>
      </c>
      <c r="G45" s="40">
        <f t="shared" si="1"/>
        <v>41977.902999999998</v>
      </c>
      <c r="H45" s="40">
        <v>1220.819</v>
      </c>
      <c r="I45" s="40">
        <v>1338.6329999999998</v>
      </c>
      <c r="J45" s="40">
        <f t="shared" si="2"/>
        <v>41860.089</v>
      </c>
      <c r="K45" s="40">
        <v>36763.985999999997</v>
      </c>
      <c r="L45" s="40">
        <f t="shared" si="3"/>
        <v>5096.1030000000028</v>
      </c>
      <c r="M45" s="40">
        <v>729.08100000000002</v>
      </c>
      <c r="N45" s="40">
        <v>72.498999999999995</v>
      </c>
      <c r="O45" s="40">
        <v>10551.177000000001</v>
      </c>
      <c r="P45" s="40">
        <v>-45.549000000000007</v>
      </c>
      <c r="Q45" s="41">
        <f t="shared" si="4"/>
        <v>-4752.9429999999984</v>
      </c>
      <c r="R45" s="5"/>
      <c r="S45" s="5"/>
      <c r="T45" s="6"/>
      <c r="U45" s="5"/>
    </row>
    <row r="46" spans="1:21" ht="13.7" customHeight="1">
      <c r="A46" s="73" t="s">
        <v>145</v>
      </c>
      <c r="B46" s="40">
        <v>39538.951000000001</v>
      </c>
      <c r="C46" s="40">
        <v>5684.8069999999998</v>
      </c>
      <c r="D46" s="40">
        <f t="shared" si="0"/>
        <v>45223.758000000002</v>
      </c>
      <c r="E46" s="40">
        <v>3664.779</v>
      </c>
      <c r="F46" s="40">
        <v>5562.1869999999999</v>
      </c>
      <c r="G46" s="40">
        <f t="shared" si="1"/>
        <v>43326.350000000006</v>
      </c>
      <c r="H46" s="40">
        <v>1319.4680000000001</v>
      </c>
      <c r="I46" s="40">
        <v>977.77099999999996</v>
      </c>
      <c r="J46" s="40">
        <f t="shared" si="2"/>
        <v>43668.047000000006</v>
      </c>
      <c r="K46" s="40">
        <v>38974.921999999999</v>
      </c>
      <c r="L46" s="40">
        <f t="shared" si="3"/>
        <v>4693.1250000000073</v>
      </c>
      <c r="M46" s="40">
        <v>218.16899999999998</v>
      </c>
      <c r="N46" s="40">
        <v>13.638999999999999</v>
      </c>
      <c r="O46" s="40">
        <v>10833.664000000001</v>
      </c>
      <c r="P46" s="40">
        <v>-8.7859999999999445</v>
      </c>
      <c r="Q46" s="41">
        <f t="shared" si="4"/>
        <v>-5927.2229999999936</v>
      </c>
      <c r="R46" s="5"/>
      <c r="S46" s="5"/>
      <c r="T46" s="6"/>
      <c r="U46" s="5"/>
    </row>
    <row r="47" spans="1:21" ht="13.7" customHeight="1">
      <c r="A47" s="73" t="s">
        <v>146</v>
      </c>
      <c r="B47" s="40">
        <v>38821.932000000001</v>
      </c>
      <c r="C47" s="40">
        <v>5960.5069999999996</v>
      </c>
      <c r="D47" s="40">
        <f t="shared" si="0"/>
        <v>44782.438999999998</v>
      </c>
      <c r="E47" s="40">
        <v>3253.7829999999999</v>
      </c>
      <c r="F47" s="40">
        <v>5003.6420000000007</v>
      </c>
      <c r="G47" s="40">
        <f t="shared" si="1"/>
        <v>43032.58</v>
      </c>
      <c r="H47" s="40">
        <v>1520.9289999999999</v>
      </c>
      <c r="I47" s="40">
        <v>954.66600000000017</v>
      </c>
      <c r="J47" s="40">
        <f t="shared" si="2"/>
        <v>43598.843000000001</v>
      </c>
      <c r="K47" s="40">
        <v>37637.685000000005</v>
      </c>
      <c r="L47" s="40">
        <f t="shared" si="3"/>
        <v>5961.1579999999958</v>
      </c>
      <c r="M47" s="40">
        <v>406.33799999999997</v>
      </c>
      <c r="N47" s="40">
        <v>155.94999999999999</v>
      </c>
      <c r="O47" s="40">
        <v>10964.639000000001</v>
      </c>
      <c r="P47" s="40">
        <v>-32.411999999999978</v>
      </c>
      <c r="Q47" s="41">
        <f t="shared" si="4"/>
        <v>-4720.681000000005</v>
      </c>
      <c r="R47" s="5"/>
      <c r="S47" s="5"/>
      <c r="T47" s="6"/>
      <c r="U47" s="5"/>
    </row>
    <row r="48" spans="1:21" ht="13.7" customHeight="1">
      <c r="A48" s="73" t="s">
        <v>147</v>
      </c>
      <c r="B48" s="40">
        <v>40192.866999999998</v>
      </c>
      <c r="C48" s="40">
        <v>5892.5719999999992</v>
      </c>
      <c r="D48" s="40">
        <f t="shared" si="0"/>
        <v>46085.438999999998</v>
      </c>
      <c r="E48" s="40">
        <v>3203.2089999999998</v>
      </c>
      <c r="F48" s="40">
        <v>4530.8399999999992</v>
      </c>
      <c r="G48" s="40">
        <f t="shared" si="1"/>
        <v>44757.808000000005</v>
      </c>
      <c r="H48" s="40">
        <v>2193.7550000000001</v>
      </c>
      <c r="I48" s="40">
        <v>1664.8610000000001</v>
      </c>
      <c r="J48" s="40">
        <f t="shared" si="2"/>
        <v>45286.702000000005</v>
      </c>
      <c r="K48" s="40">
        <v>40605.397000000004</v>
      </c>
      <c r="L48" s="40">
        <f t="shared" si="3"/>
        <v>4681.3050000000003</v>
      </c>
      <c r="M48" s="40">
        <v>570.59400000000005</v>
      </c>
      <c r="N48" s="40">
        <v>16.155000000000001</v>
      </c>
      <c r="O48" s="40">
        <v>9882.0490000000009</v>
      </c>
      <c r="P48" s="40">
        <v>-349.74100000000004</v>
      </c>
      <c r="Q48" s="41">
        <f t="shared" si="4"/>
        <v>-4296.5640000000003</v>
      </c>
      <c r="R48" s="5"/>
      <c r="S48" s="5"/>
    </row>
    <row r="49" spans="1:21" ht="13.7" customHeight="1">
      <c r="A49" s="73" t="s">
        <v>148</v>
      </c>
      <c r="B49" s="40">
        <v>37141.516000000003</v>
      </c>
      <c r="C49" s="40">
        <v>4198.1779999999999</v>
      </c>
      <c r="D49" s="40">
        <f t="shared" si="0"/>
        <v>41339.694000000003</v>
      </c>
      <c r="E49" s="40">
        <v>2215.991</v>
      </c>
      <c r="F49" s="40">
        <v>3574.2130000000002</v>
      </c>
      <c r="G49" s="40">
        <f t="shared" si="1"/>
        <v>39981.472000000002</v>
      </c>
      <c r="H49" s="40">
        <v>1166.8890000000001</v>
      </c>
      <c r="I49" s="40">
        <v>1370.8910000000001</v>
      </c>
      <c r="J49" s="40">
        <f t="shared" si="2"/>
        <v>39777.47</v>
      </c>
      <c r="K49" s="40">
        <v>35878.697</v>
      </c>
      <c r="L49" s="40">
        <f t="shared" si="3"/>
        <v>3898.773000000001</v>
      </c>
      <c r="M49" s="40">
        <v>514.36500000000001</v>
      </c>
      <c r="N49" s="40">
        <v>39.015999999999998</v>
      </c>
      <c r="O49" s="40">
        <v>8945.6990000000005</v>
      </c>
      <c r="P49" s="40">
        <v>5.5999999999812644E-2</v>
      </c>
      <c r="Q49" s="41">
        <f t="shared" si="4"/>
        <v>-4571.6329999999989</v>
      </c>
      <c r="R49" s="5"/>
    </row>
    <row r="50" spans="1:21" ht="13.7" customHeight="1">
      <c r="A50" s="73" t="s">
        <v>149</v>
      </c>
      <c r="B50" s="40">
        <v>39238.078999999998</v>
      </c>
      <c r="C50" s="40">
        <v>4780.2209999999995</v>
      </c>
      <c r="D50" s="40">
        <f t="shared" si="0"/>
        <v>44018.299999999996</v>
      </c>
      <c r="E50" s="40">
        <v>2539.2330000000002</v>
      </c>
      <c r="F50" s="40">
        <v>4580.2669999999998</v>
      </c>
      <c r="G50" s="40">
        <f t="shared" si="1"/>
        <v>41977.265999999996</v>
      </c>
      <c r="H50" s="40">
        <v>1345.0119999999999</v>
      </c>
      <c r="I50" s="40">
        <v>1025.3380000000002</v>
      </c>
      <c r="J50" s="40">
        <f t="shared" si="2"/>
        <v>42296.939999999995</v>
      </c>
      <c r="K50" s="40">
        <v>37920.523000000001</v>
      </c>
      <c r="L50" s="40">
        <f t="shared" si="3"/>
        <v>4376.416999999994</v>
      </c>
      <c r="M50" s="40">
        <v>702.49</v>
      </c>
      <c r="N50" s="40">
        <v>51.597000000000001</v>
      </c>
      <c r="O50" s="40">
        <v>9132.9139999999989</v>
      </c>
      <c r="P50" s="40">
        <v>26.678999999999974</v>
      </c>
      <c r="Q50" s="41">
        <f t="shared" si="4"/>
        <v>-4132.2830000000049</v>
      </c>
      <c r="R50" s="5"/>
    </row>
    <row r="51" spans="1:21" ht="13.7" customHeight="1">
      <c r="A51" s="73" t="s">
        <v>150</v>
      </c>
      <c r="B51" s="40">
        <v>38718.362999999998</v>
      </c>
      <c r="C51" s="40">
        <v>5480.9089999999997</v>
      </c>
      <c r="D51" s="40">
        <f t="shared" si="0"/>
        <v>44199.271999999997</v>
      </c>
      <c r="E51" s="40">
        <v>2034.7949999999998</v>
      </c>
      <c r="F51" s="40">
        <v>3126.4830000000002</v>
      </c>
      <c r="G51" s="40">
        <f t="shared" si="1"/>
        <v>43107.583999999995</v>
      </c>
      <c r="H51" s="40">
        <v>1347.027</v>
      </c>
      <c r="I51" s="40">
        <v>1048.855</v>
      </c>
      <c r="J51" s="40">
        <f t="shared" si="2"/>
        <v>43405.755999999994</v>
      </c>
      <c r="K51" s="40">
        <v>36601.828999999998</v>
      </c>
      <c r="L51" s="40">
        <f t="shared" si="3"/>
        <v>6803.926999999996</v>
      </c>
      <c r="M51" s="40">
        <v>459.29300000000001</v>
      </c>
      <c r="N51" s="40">
        <v>34.015000000000001</v>
      </c>
      <c r="O51" s="40">
        <v>9712.1229999999996</v>
      </c>
      <c r="P51" s="40">
        <v>-44.69399999999996</v>
      </c>
      <c r="Q51" s="41">
        <f t="shared" si="4"/>
        <v>-2438.2240000000043</v>
      </c>
      <c r="R51" s="5"/>
    </row>
    <row r="52" spans="1:21" ht="13.7" customHeight="1">
      <c r="A52" s="73" t="s">
        <v>151</v>
      </c>
      <c r="B52" s="40">
        <v>40448.548000000003</v>
      </c>
      <c r="C52" s="40">
        <v>5410.6230000000005</v>
      </c>
      <c r="D52" s="40">
        <f t="shared" si="0"/>
        <v>45859.171000000002</v>
      </c>
      <c r="E52" s="40">
        <v>2868.2420000000002</v>
      </c>
      <c r="F52" s="40">
        <v>4236.8519999999999</v>
      </c>
      <c r="G52" s="40">
        <f t="shared" si="1"/>
        <v>44490.561000000002</v>
      </c>
      <c r="H52" s="40">
        <v>1778.136</v>
      </c>
      <c r="I52" s="40">
        <v>1350.9699999999998</v>
      </c>
      <c r="J52" s="40">
        <f t="shared" si="2"/>
        <v>44917.726999999999</v>
      </c>
      <c r="K52" s="40">
        <v>40567.076000000001</v>
      </c>
      <c r="L52" s="40">
        <f t="shared" si="3"/>
        <v>4350.650999999998</v>
      </c>
      <c r="M52" s="40">
        <v>491.77799999999996</v>
      </c>
      <c r="N52" s="40">
        <v>32.43</v>
      </c>
      <c r="O52" s="40">
        <v>8770.4499999999989</v>
      </c>
      <c r="P52" s="40">
        <v>35.12700000000018</v>
      </c>
      <c r="Q52" s="41">
        <f t="shared" si="4"/>
        <v>-3995.5780000000013</v>
      </c>
      <c r="R52" s="5"/>
    </row>
    <row r="53" spans="1:21" s="17" customFormat="1" ht="13.7" customHeight="1" thickBot="1">
      <c r="A53" s="74" t="s">
        <v>152</v>
      </c>
      <c r="B53" s="42">
        <v>37810.194000000003</v>
      </c>
      <c r="C53" s="42">
        <v>5212.4769999999999</v>
      </c>
      <c r="D53" s="42">
        <f t="shared" si="0"/>
        <v>43022.671000000002</v>
      </c>
      <c r="E53" s="42">
        <v>2231.7799999999997</v>
      </c>
      <c r="F53" s="42">
        <v>3328.0399999999995</v>
      </c>
      <c r="G53" s="42">
        <f t="shared" si="1"/>
        <v>41926.411</v>
      </c>
      <c r="H53" s="42">
        <v>1157.4099999999999</v>
      </c>
      <c r="I53" s="42">
        <v>1372.4710000000002</v>
      </c>
      <c r="J53" s="42">
        <f t="shared" si="2"/>
        <v>41711.35</v>
      </c>
      <c r="K53" s="42">
        <v>36893.238000000005</v>
      </c>
      <c r="L53" s="42">
        <f t="shared" si="3"/>
        <v>4818.1119999999937</v>
      </c>
      <c r="M53" s="42">
        <v>371.89</v>
      </c>
      <c r="N53" s="42">
        <v>102.95</v>
      </c>
      <c r="O53" s="42">
        <v>9818.7260000000006</v>
      </c>
      <c r="P53" s="42">
        <v>23.027000000000044</v>
      </c>
      <c r="Q53" s="43">
        <f t="shared" si="4"/>
        <v>-4754.7010000000064</v>
      </c>
      <c r="R53" s="36"/>
      <c r="S53" s="37"/>
      <c r="T53" s="37"/>
      <c r="U53" s="37"/>
    </row>
    <row r="54" spans="1:21" ht="13.7" customHeight="1" thickBot="1">
      <c r="A54" s="75" t="s">
        <v>153</v>
      </c>
      <c r="B54" s="44">
        <v>40023.629000000001</v>
      </c>
      <c r="C54" s="44">
        <v>4959.079999999999</v>
      </c>
      <c r="D54" s="44">
        <f t="shared" si="0"/>
        <v>44982.709000000003</v>
      </c>
      <c r="E54" s="44">
        <v>2995.2369999999996</v>
      </c>
      <c r="F54" s="44">
        <v>5244.6830000000009</v>
      </c>
      <c r="G54" s="44">
        <f t="shared" si="1"/>
        <v>42733.263000000006</v>
      </c>
      <c r="H54" s="44">
        <v>1452.24</v>
      </c>
      <c r="I54" s="44">
        <v>1011.7529999999999</v>
      </c>
      <c r="J54" s="44">
        <f t="shared" si="2"/>
        <v>43173.750000000007</v>
      </c>
      <c r="K54" s="44">
        <v>39454.789000000004</v>
      </c>
      <c r="L54" s="44">
        <f t="shared" si="3"/>
        <v>3718.961000000003</v>
      </c>
      <c r="M54" s="44">
        <v>568.77599999999995</v>
      </c>
      <c r="N54" s="44">
        <v>34.510000000000005</v>
      </c>
      <c r="O54" s="44">
        <v>9688.4710000000014</v>
      </c>
      <c r="P54" s="44">
        <v>9.0120000000000005</v>
      </c>
      <c r="Q54" s="45">
        <f t="shared" si="4"/>
        <v>-5444.2559999999985</v>
      </c>
    </row>
    <row r="55" spans="1:21" ht="13.7" customHeight="1">
      <c r="A55" s="75" t="s">
        <v>154</v>
      </c>
      <c r="B55" s="44">
        <v>39540.106</v>
      </c>
      <c r="C55" s="44">
        <v>5618.4679999999998</v>
      </c>
      <c r="D55" s="44">
        <f t="shared" si="0"/>
        <v>45158.574000000001</v>
      </c>
      <c r="E55" s="44">
        <v>2377.482</v>
      </c>
      <c r="F55" s="44">
        <v>4120.8959999999997</v>
      </c>
      <c r="G55" s="44">
        <f t="shared" si="1"/>
        <v>43415.159999999996</v>
      </c>
      <c r="H55" s="44">
        <v>1537.328</v>
      </c>
      <c r="I55" s="44">
        <v>1129.3040000000001</v>
      </c>
      <c r="J55" s="44">
        <f t="shared" si="2"/>
        <v>43823.183999999994</v>
      </c>
      <c r="K55" s="44">
        <v>37965.279999999999</v>
      </c>
      <c r="L55" s="44">
        <f t="shared" si="3"/>
        <v>5857.903999999995</v>
      </c>
      <c r="M55" s="44">
        <v>584.21</v>
      </c>
      <c r="N55" s="44">
        <v>38.222999999999999</v>
      </c>
      <c r="O55" s="44">
        <v>9163.9460000000017</v>
      </c>
      <c r="P55" s="44">
        <v>-34.774000000000001</v>
      </c>
      <c r="Q55" s="45">
        <f t="shared" si="4"/>
        <v>-2725.2810000000068</v>
      </c>
    </row>
    <row r="56" spans="1:21" ht="13.7" customHeight="1">
      <c r="A56" s="76" t="s">
        <v>155</v>
      </c>
      <c r="B56" s="46">
        <v>40596.865999999995</v>
      </c>
      <c r="C56" s="46">
        <v>5849.9580000000005</v>
      </c>
      <c r="D56" s="46">
        <f t="shared" si="0"/>
        <v>46446.823999999993</v>
      </c>
      <c r="E56" s="46">
        <v>3431.317</v>
      </c>
      <c r="F56" s="46">
        <v>4056.9179999999997</v>
      </c>
      <c r="G56" s="46">
        <f t="shared" si="1"/>
        <v>45821.222999999998</v>
      </c>
      <c r="H56" s="46">
        <v>1781.1409999999996</v>
      </c>
      <c r="I56" s="46">
        <v>1538.8079999999998</v>
      </c>
      <c r="J56" s="46">
        <f t="shared" si="2"/>
        <v>46063.556000000004</v>
      </c>
      <c r="K56" s="46">
        <v>41083.561999999998</v>
      </c>
      <c r="L56" s="46">
        <f t="shared" si="3"/>
        <v>4979.9940000000061</v>
      </c>
      <c r="M56" s="46">
        <v>1131.624</v>
      </c>
      <c r="N56" s="46">
        <v>28.199000000000002</v>
      </c>
      <c r="O56" s="46">
        <v>9273.4320000000007</v>
      </c>
      <c r="P56" s="46">
        <v>16.465999999999987</v>
      </c>
      <c r="Q56" s="47">
        <f t="shared" si="4"/>
        <v>-3206.4789999999944</v>
      </c>
    </row>
    <row r="57" spans="1:21" ht="13.7" customHeight="1">
      <c r="A57" s="76" t="s">
        <v>156</v>
      </c>
      <c r="B57" s="46">
        <v>37440.589999999997</v>
      </c>
      <c r="C57" s="46">
        <v>5226.1630000000005</v>
      </c>
      <c r="D57" s="46">
        <f t="shared" si="0"/>
        <v>42666.752999999997</v>
      </c>
      <c r="E57" s="46">
        <v>2285.357</v>
      </c>
      <c r="F57" s="46">
        <v>2424.2369999999996</v>
      </c>
      <c r="G57" s="46">
        <f t="shared" si="1"/>
        <v>42527.873</v>
      </c>
      <c r="H57" s="46">
        <v>1334.7350000000001</v>
      </c>
      <c r="I57" s="46">
        <v>1358.2529999999999</v>
      </c>
      <c r="J57" s="46">
        <f t="shared" si="2"/>
        <v>42504.355000000003</v>
      </c>
      <c r="K57" s="46">
        <v>36613.296000000002</v>
      </c>
      <c r="L57" s="46">
        <f t="shared" si="3"/>
        <v>5891.0590000000011</v>
      </c>
      <c r="M57" s="46">
        <v>541.62399999999991</v>
      </c>
      <c r="N57" s="46">
        <v>49.438000000000002</v>
      </c>
      <c r="O57" s="46">
        <v>9288.24</v>
      </c>
      <c r="P57" s="46">
        <v>-19.004000000000019</v>
      </c>
      <c r="Q57" s="46">
        <f t="shared" si="4"/>
        <v>-2885.9909999999991</v>
      </c>
    </row>
    <row r="58" spans="1:21" ht="13.7" customHeight="1">
      <c r="A58" s="76" t="s">
        <v>157</v>
      </c>
      <c r="B58" s="46">
        <v>39207.626000000004</v>
      </c>
      <c r="C58" s="46">
        <v>5314.1090000000004</v>
      </c>
      <c r="D58" s="46">
        <f t="shared" si="0"/>
        <v>44521.735000000001</v>
      </c>
      <c r="E58" s="46">
        <v>2940.2159999999999</v>
      </c>
      <c r="F58" s="46">
        <v>4734.8069999999998</v>
      </c>
      <c r="G58" s="46">
        <f t="shared" si="1"/>
        <v>42727.144</v>
      </c>
      <c r="H58" s="46">
        <v>1531.7729999999999</v>
      </c>
      <c r="I58" s="46">
        <v>983.20500000000004</v>
      </c>
      <c r="J58" s="46">
        <f t="shared" si="2"/>
        <v>43275.712</v>
      </c>
      <c r="K58" s="46">
        <v>38480.748000000007</v>
      </c>
      <c r="L58" s="46">
        <f t="shared" si="3"/>
        <v>4794.9639999999927</v>
      </c>
      <c r="M58" s="46">
        <v>472.77299999999997</v>
      </c>
      <c r="N58" s="46">
        <v>32.741999999999997</v>
      </c>
      <c r="O58" s="46">
        <v>8492.8709999999992</v>
      </c>
      <c r="P58" s="46">
        <v>-48.048000000000002</v>
      </c>
      <c r="Q58" s="46">
        <f t="shared" si="4"/>
        <v>-3209.8280000000068</v>
      </c>
    </row>
    <row r="59" spans="1:21" ht="13.7" customHeight="1">
      <c r="A59" s="76" t="s">
        <v>158</v>
      </c>
      <c r="B59" s="46">
        <v>38448.650999999998</v>
      </c>
      <c r="C59" s="46">
        <v>5780.8250000000007</v>
      </c>
      <c r="D59" s="46">
        <f t="shared" si="0"/>
        <v>44229.475999999995</v>
      </c>
      <c r="E59" s="46">
        <v>2382.8510000000001</v>
      </c>
      <c r="F59" s="46">
        <v>3010.79</v>
      </c>
      <c r="G59" s="46">
        <f t="shared" si="1"/>
        <v>43601.536999999997</v>
      </c>
      <c r="H59" s="46">
        <v>1487.8159999999998</v>
      </c>
      <c r="I59" s="46">
        <v>964.35100000000011</v>
      </c>
      <c r="J59" s="46">
        <f t="shared" si="2"/>
        <v>44125.001999999993</v>
      </c>
      <c r="K59" s="46">
        <v>36475.603999999999</v>
      </c>
      <c r="L59" s="46">
        <f t="shared" si="3"/>
        <v>7649.3979999999938</v>
      </c>
      <c r="M59" s="46">
        <v>654.26699999999994</v>
      </c>
      <c r="N59" s="46">
        <v>20.411999999999999</v>
      </c>
      <c r="O59" s="46">
        <v>8459.0429999999997</v>
      </c>
      <c r="P59" s="46">
        <v>10.956999999999994</v>
      </c>
      <c r="Q59" s="47">
        <f t="shared" si="4"/>
        <v>-186.74700000000632</v>
      </c>
    </row>
    <row r="60" spans="1:21" ht="13.7" customHeight="1">
      <c r="A60" s="76" t="s">
        <v>159</v>
      </c>
      <c r="B60" s="46">
        <v>39031.357000000004</v>
      </c>
      <c r="C60" s="46">
        <v>5646.8509999999997</v>
      </c>
      <c r="D60" s="46">
        <f t="shared" si="0"/>
        <v>44678.208000000006</v>
      </c>
      <c r="E60" s="46">
        <v>2841.3969999999999</v>
      </c>
      <c r="F60" s="46">
        <v>3133.3319999999999</v>
      </c>
      <c r="G60" s="46">
        <f t="shared" si="1"/>
        <v>44386.273000000001</v>
      </c>
      <c r="H60" s="46">
        <v>1932.2779999999998</v>
      </c>
      <c r="I60" s="46">
        <v>1664.317</v>
      </c>
      <c r="J60" s="46">
        <f t="shared" si="2"/>
        <v>44654.233999999997</v>
      </c>
      <c r="K60" s="46">
        <v>39154.724000000002</v>
      </c>
      <c r="L60" s="46">
        <f t="shared" si="3"/>
        <v>5499.5099999999948</v>
      </c>
      <c r="M60" s="46">
        <v>908.84800000000007</v>
      </c>
      <c r="N60" s="46">
        <v>36.481999999999999</v>
      </c>
      <c r="O60" s="46">
        <v>6509.7550000000001</v>
      </c>
      <c r="P60" s="46">
        <v>-79.788999999999987</v>
      </c>
      <c r="Q60" s="46">
        <f t="shared" si="4"/>
        <v>-58.090000000005375</v>
      </c>
    </row>
    <row r="61" spans="1:21" ht="13.7" customHeight="1">
      <c r="A61" s="76" t="s">
        <v>160</v>
      </c>
      <c r="B61" s="46">
        <v>36331.546000000002</v>
      </c>
      <c r="C61" s="46">
        <v>4960.1170000000002</v>
      </c>
      <c r="D61" s="46">
        <f t="shared" si="0"/>
        <v>41291.663</v>
      </c>
      <c r="E61" s="46">
        <v>1865.482</v>
      </c>
      <c r="F61" s="46">
        <v>3013.768</v>
      </c>
      <c r="G61" s="46">
        <f t="shared" si="1"/>
        <v>40143.377000000008</v>
      </c>
      <c r="H61" s="46">
        <v>1386.2739999999999</v>
      </c>
      <c r="I61" s="46">
        <v>1345.242</v>
      </c>
      <c r="J61" s="46">
        <f t="shared" si="2"/>
        <v>40184.409000000007</v>
      </c>
      <c r="K61" s="46">
        <v>35317.087</v>
      </c>
      <c r="L61" s="46">
        <f t="shared" si="3"/>
        <v>4867.3220000000074</v>
      </c>
      <c r="M61" s="46">
        <v>846.04700000000003</v>
      </c>
      <c r="N61" s="46">
        <v>38.052999999999997</v>
      </c>
      <c r="O61" s="46">
        <v>7231.7269999999999</v>
      </c>
      <c r="P61" s="46">
        <v>-18.274000000000001</v>
      </c>
      <c r="Q61" s="47">
        <f t="shared" si="4"/>
        <v>-1538.136999999992</v>
      </c>
    </row>
    <row r="62" spans="1:21" ht="13.7" customHeight="1">
      <c r="A62" s="76" t="s">
        <v>161</v>
      </c>
      <c r="B62" s="46">
        <v>36652.842000000004</v>
      </c>
      <c r="C62" s="46">
        <v>5057.634</v>
      </c>
      <c r="D62" s="46">
        <f t="shared" si="0"/>
        <v>41710.476000000002</v>
      </c>
      <c r="E62" s="46">
        <v>2229.585</v>
      </c>
      <c r="F62" s="46">
        <v>3989.7829999999999</v>
      </c>
      <c r="G62" s="46">
        <f t="shared" si="1"/>
        <v>39950.277999999998</v>
      </c>
      <c r="H62" s="46">
        <v>1567.405</v>
      </c>
      <c r="I62" s="46">
        <v>1088.7860000000001</v>
      </c>
      <c r="J62" s="46">
        <f t="shared" si="2"/>
        <v>40428.896999999997</v>
      </c>
      <c r="K62" s="46">
        <v>35495.834999999999</v>
      </c>
      <c r="L62" s="46">
        <f t="shared" si="3"/>
        <v>4933.0619999999981</v>
      </c>
      <c r="M62" s="46">
        <v>679.83500000000004</v>
      </c>
      <c r="N62" s="46">
        <v>25.436</v>
      </c>
      <c r="O62" s="46">
        <v>6222.1409999999996</v>
      </c>
      <c r="P62" s="46">
        <v>-1.8079999999999927</v>
      </c>
      <c r="Q62" s="46">
        <f t="shared" si="4"/>
        <v>-632.87200000000121</v>
      </c>
    </row>
    <row r="63" spans="1:21" ht="13.7" customHeight="1">
      <c r="A63" s="76" t="s">
        <v>162</v>
      </c>
      <c r="B63" s="46">
        <v>37130.549999999996</v>
      </c>
      <c r="C63" s="46">
        <v>5454.9229999999998</v>
      </c>
      <c r="D63" s="46">
        <f t="shared" si="0"/>
        <v>42585.472999999998</v>
      </c>
      <c r="E63" s="46">
        <v>1758.798</v>
      </c>
      <c r="F63" s="46">
        <v>2744.6469999999999</v>
      </c>
      <c r="G63" s="46">
        <f t="shared" si="1"/>
        <v>41599.624000000003</v>
      </c>
      <c r="H63" s="46">
        <v>1580.3340000000001</v>
      </c>
      <c r="I63" s="46">
        <v>1003.3620000000001</v>
      </c>
      <c r="J63" s="46">
        <f t="shared" si="2"/>
        <v>42176.596000000005</v>
      </c>
      <c r="K63" s="46">
        <v>35154.284</v>
      </c>
      <c r="L63" s="46">
        <f t="shared" si="3"/>
        <v>7022.3120000000054</v>
      </c>
      <c r="M63" s="46">
        <v>755.32</v>
      </c>
      <c r="N63" s="46">
        <v>32.914000000000001</v>
      </c>
      <c r="O63" s="46">
        <v>6442.219000000001</v>
      </c>
      <c r="P63" s="46">
        <v>-98.845999999999975</v>
      </c>
      <c r="Q63" s="46">
        <f t="shared" si="4"/>
        <v>1401.3450000000043</v>
      </c>
    </row>
    <row r="64" spans="1:21" ht="13.7" customHeight="1">
      <c r="A64" s="76" t="s">
        <v>163</v>
      </c>
      <c r="B64" s="46">
        <v>37099.887999999999</v>
      </c>
      <c r="C64" s="46">
        <v>5608.0690000000004</v>
      </c>
      <c r="D64" s="46">
        <f t="shared" si="0"/>
        <v>42707.957000000002</v>
      </c>
      <c r="E64" s="46">
        <v>2533.0059999999999</v>
      </c>
      <c r="F64" s="46">
        <v>2622.5499999999997</v>
      </c>
      <c r="G64" s="46">
        <f t="shared" si="1"/>
        <v>42618.413</v>
      </c>
      <c r="H64" s="46">
        <v>2287.982</v>
      </c>
      <c r="I64" s="46">
        <v>1545.2280000000001</v>
      </c>
      <c r="J64" s="46">
        <f t="shared" si="2"/>
        <v>43361.167000000001</v>
      </c>
      <c r="K64" s="46">
        <v>36735.424000000006</v>
      </c>
      <c r="L64" s="46">
        <f t="shared" si="3"/>
        <v>6625.7429999999949</v>
      </c>
      <c r="M64" s="46">
        <v>1215.9680000000001</v>
      </c>
      <c r="N64" s="46">
        <v>37.241999999999997</v>
      </c>
      <c r="O64" s="46">
        <v>6529.5949999999993</v>
      </c>
      <c r="P64" s="46">
        <v>46.799000000000007</v>
      </c>
      <c r="Q64" s="46">
        <f t="shared" si="4"/>
        <v>1228.0749999999953</v>
      </c>
    </row>
    <row r="65" spans="1:17" ht="13.7" customHeight="1">
      <c r="A65" s="76" t="s">
        <v>164</v>
      </c>
      <c r="B65" s="46">
        <v>36088.379000000001</v>
      </c>
      <c r="C65" s="46">
        <v>4648.2170000000006</v>
      </c>
      <c r="D65" s="46">
        <f t="shared" si="0"/>
        <v>40736.596000000005</v>
      </c>
      <c r="E65" s="46">
        <v>1735.0030000000002</v>
      </c>
      <c r="F65" s="46">
        <v>2064.7730000000001</v>
      </c>
      <c r="G65" s="46">
        <f t="shared" si="1"/>
        <v>40406.826000000001</v>
      </c>
      <c r="H65" s="46">
        <v>1484.8239999999998</v>
      </c>
      <c r="I65" s="46">
        <v>1409.268</v>
      </c>
      <c r="J65" s="46">
        <f t="shared" si="2"/>
        <v>40482.381999999998</v>
      </c>
      <c r="K65" s="46">
        <v>34470.47</v>
      </c>
      <c r="L65" s="46">
        <f t="shared" si="3"/>
        <v>6011.9119999999966</v>
      </c>
      <c r="M65" s="46">
        <v>599.29100000000005</v>
      </c>
      <c r="N65" s="46">
        <v>54.558</v>
      </c>
      <c r="O65" s="46">
        <v>6190.0540000000001</v>
      </c>
      <c r="P65" s="46">
        <v>-35.649000000000001</v>
      </c>
      <c r="Q65" s="46">
        <f t="shared" si="4"/>
        <v>402.23999999999671</v>
      </c>
    </row>
    <row r="66" spans="1:17" ht="13.7" customHeight="1">
      <c r="A66" s="76" t="s">
        <v>165</v>
      </c>
      <c r="B66" s="46">
        <v>37458.194000000003</v>
      </c>
      <c r="C66" s="46">
        <v>4782.2909999999993</v>
      </c>
      <c r="D66" s="46">
        <f t="shared" si="0"/>
        <v>42240.485000000001</v>
      </c>
      <c r="E66" s="46">
        <v>2236.1410000000001</v>
      </c>
      <c r="F66" s="46">
        <v>3312.8099999999995</v>
      </c>
      <c r="G66" s="46">
        <f t="shared" si="1"/>
        <v>41163.816000000006</v>
      </c>
      <c r="H66" s="46">
        <v>1740.7729999999999</v>
      </c>
      <c r="I66" s="46">
        <v>1009.492</v>
      </c>
      <c r="J66" s="46">
        <f t="shared" si="2"/>
        <v>41895.097000000009</v>
      </c>
      <c r="K66" s="46">
        <v>35768.877</v>
      </c>
      <c r="L66" s="46">
        <f t="shared" si="3"/>
        <v>6126.2200000000084</v>
      </c>
      <c r="M66" s="46">
        <v>670.98299999999995</v>
      </c>
      <c r="N66" s="46">
        <v>31.473999999999997</v>
      </c>
      <c r="O66" s="46">
        <v>5909.817</v>
      </c>
      <c r="P66" s="46">
        <v>-26.532000000000039</v>
      </c>
      <c r="Q66" s="46">
        <f t="shared" si="4"/>
        <v>882.44400000000849</v>
      </c>
    </row>
    <row r="67" spans="1:17" ht="13.7" customHeight="1">
      <c r="A67" s="76" t="s">
        <v>166</v>
      </c>
      <c r="B67" s="46">
        <v>37926.122999999992</v>
      </c>
      <c r="C67" s="46">
        <v>5531.8760000000002</v>
      </c>
      <c r="D67" s="46">
        <f t="shared" si="0"/>
        <v>43457.998999999996</v>
      </c>
      <c r="E67" s="46">
        <v>1719.818</v>
      </c>
      <c r="F67" s="46">
        <v>2656.5340000000001</v>
      </c>
      <c r="G67" s="46">
        <f t="shared" si="1"/>
        <v>42521.282999999996</v>
      </c>
      <c r="H67" s="46">
        <v>1820.3069999999998</v>
      </c>
      <c r="I67" s="46">
        <v>1213.1210000000001</v>
      </c>
      <c r="J67" s="46">
        <f t="shared" si="2"/>
        <v>43128.468999999997</v>
      </c>
      <c r="K67" s="46">
        <v>35276.942999999999</v>
      </c>
      <c r="L67" s="46">
        <f t="shared" si="3"/>
        <v>7851.525999999998</v>
      </c>
      <c r="M67" s="46">
        <v>714.29499999999996</v>
      </c>
      <c r="N67" s="46">
        <v>35.774000000000001</v>
      </c>
      <c r="O67" s="46">
        <v>6749.7139999999999</v>
      </c>
      <c r="P67" s="46">
        <v>-17.579000000000008</v>
      </c>
      <c r="Q67" s="46">
        <f t="shared" si="4"/>
        <v>1797.9119999999987</v>
      </c>
    </row>
    <row r="68" spans="1:17" ht="13.7" customHeight="1">
      <c r="A68" s="76" t="s">
        <v>167</v>
      </c>
      <c r="B68" s="46">
        <v>38329.648999999998</v>
      </c>
      <c r="C68" s="46">
        <v>5727.5380000000005</v>
      </c>
      <c r="D68" s="46">
        <f t="shared" si="0"/>
        <v>44057.186999999998</v>
      </c>
      <c r="E68" s="46">
        <v>2754.2469999999998</v>
      </c>
      <c r="F68" s="46">
        <v>2690.2440000000001</v>
      </c>
      <c r="G68" s="46">
        <f t="shared" si="1"/>
        <v>44121.19</v>
      </c>
      <c r="H68" s="46">
        <v>2359.8759999999997</v>
      </c>
      <c r="I68" s="46">
        <v>1605.4980000000003</v>
      </c>
      <c r="J68" s="46">
        <f t="shared" si="2"/>
        <v>44875.567999999999</v>
      </c>
      <c r="K68" s="46">
        <v>38156.36</v>
      </c>
      <c r="L68" s="46">
        <f t="shared" si="3"/>
        <v>6719.2079999999987</v>
      </c>
      <c r="M68" s="46">
        <v>863.50099999999998</v>
      </c>
      <c r="N68" s="46">
        <v>37.405000000000001</v>
      </c>
      <c r="O68" s="46">
        <v>6097.0469999999987</v>
      </c>
      <c r="P68" s="46">
        <v>19.974999999999994</v>
      </c>
      <c r="Q68" s="46">
        <f t="shared" si="4"/>
        <v>1428.2820000000006</v>
      </c>
    </row>
    <row r="69" spans="1:17" ht="13.7" customHeight="1">
      <c r="A69" s="76" t="s">
        <v>168</v>
      </c>
      <c r="B69" s="46">
        <v>36194.062999999995</v>
      </c>
      <c r="C69" s="46">
        <v>4874.9440000000004</v>
      </c>
      <c r="D69" s="46">
        <f t="shared" si="0"/>
        <v>41069.006999999998</v>
      </c>
      <c r="E69" s="46">
        <v>1754.2660000000001</v>
      </c>
      <c r="F69" s="46">
        <v>2366.4679999999998</v>
      </c>
      <c r="G69" s="46">
        <f t="shared" si="1"/>
        <v>40456.805</v>
      </c>
      <c r="H69" s="46">
        <v>1743.3139999999999</v>
      </c>
      <c r="I69" s="46">
        <v>1292.2619999999999</v>
      </c>
      <c r="J69" s="46">
        <f t="shared" si="2"/>
        <v>40907.856999999996</v>
      </c>
      <c r="K69" s="46">
        <v>35024.298999999999</v>
      </c>
      <c r="L69" s="46">
        <f t="shared" si="3"/>
        <v>5883.5579999999973</v>
      </c>
      <c r="M69" s="46">
        <v>545.60399999999993</v>
      </c>
      <c r="N69" s="46">
        <v>43.064999999999998</v>
      </c>
      <c r="O69" s="46">
        <v>6602.2860000000001</v>
      </c>
      <c r="P69" s="46">
        <v>-35.048000000000002</v>
      </c>
      <c r="Q69" s="46">
        <f t="shared" si="4"/>
        <v>-181.14100000000212</v>
      </c>
    </row>
    <row r="70" spans="1:17" ht="13.7" customHeight="1">
      <c r="A70" s="76" t="s">
        <v>169</v>
      </c>
      <c r="B70" s="46">
        <v>38380.953999999998</v>
      </c>
      <c r="C70" s="46">
        <v>5263.1180000000004</v>
      </c>
      <c r="D70" s="46">
        <f t="shared" ref="D70" si="5">+B70+C70</f>
        <v>43644.072</v>
      </c>
      <c r="E70" s="46">
        <v>2239.299</v>
      </c>
      <c r="F70" s="46">
        <v>3748.1660000000002</v>
      </c>
      <c r="G70" s="46">
        <f t="shared" ref="G70" si="6">+D70+E70-F70</f>
        <v>42135.205000000002</v>
      </c>
      <c r="H70" s="46">
        <v>1823.124</v>
      </c>
      <c r="I70" s="46">
        <v>1120.4850000000001</v>
      </c>
      <c r="J70" s="46">
        <f t="shared" ref="J70" si="7">+G70+H70-I70</f>
        <v>42837.844000000005</v>
      </c>
      <c r="K70" s="46">
        <v>37081.217000000004</v>
      </c>
      <c r="L70" s="46">
        <f t="shared" ref="L70" si="8">+J70-K70</f>
        <v>5756.6270000000004</v>
      </c>
      <c r="M70" s="46">
        <v>566.53800000000001</v>
      </c>
      <c r="N70" s="46">
        <v>15.089</v>
      </c>
      <c r="O70" s="46">
        <v>6122.5660000000007</v>
      </c>
      <c r="P70" s="46">
        <v>-8.4989999999999952</v>
      </c>
      <c r="Q70" s="47">
        <f t="shared" ref="Q70" si="9">+L70+M70-N70-O70-P70</f>
        <v>194.00900000000021</v>
      </c>
    </row>
    <row r="71" spans="1:17" ht="13.7" customHeight="1">
      <c r="A71" s="76" t="s">
        <v>170</v>
      </c>
      <c r="B71" s="46">
        <v>38485.968999999997</v>
      </c>
      <c r="C71" s="46">
        <v>5904.567</v>
      </c>
      <c r="D71" s="46">
        <f t="shared" ref="D71" si="10">+B71+C71</f>
        <v>44390.536</v>
      </c>
      <c r="E71" s="46">
        <v>1905.7210000000002</v>
      </c>
      <c r="F71" s="46">
        <v>2862.2540000000004</v>
      </c>
      <c r="G71" s="46">
        <f t="shared" ref="G71" si="11">+D71+E71-F71</f>
        <v>43434.002999999997</v>
      </c>
      <c r="H71" s="46">
        <v>1804.8329999999999</v>
      </c>
      <c r="I71" s="46">
        <v>944.63099999999997</v>
      </c>
      <c r="J71" s="46">
        <f t="shared" ref="J71" si="12">+G71+H71-I71</f>
        <v>44294.204999999994</v>
      </c>
      <c r="K71" s="46">
        <v>36160.28</v>
      </c>
      <c r="L71" s="46">
        <f t="shared" ref="L71" si="13">+J71-K71</f>
        <v>8133.9249999999956</v>
      </c>
      <c r="M71" s="46">
        <v>643.29600000000005</v>
      </c>
      <c r="N71" s="46">
        <v>28.116</v>
      </c>
      <c r="O71" s="46">
        <v>7193.8059999999996</v>
      </c>
      <c r="P71" s="46">
        <v>-71.712999999999994</v>
      </c>
      <c r="Q71" s="46">
        <f t="shared" ref="Q71" si="14">+L71+M71-N71-O71-P71</f>
        <v>1627.0119999999963</v>
      </c>
    </row>
    <row r="72" spans="1:17" ht="13.7" customHeight="1">
      <c r="A72" s="76" t="s">
        <v>171</v>
      </c>
      <c r="B72" s="46">
        <v>38074.84599999999</v>
      </c>
      <c r="C72" s="46">
        <v>5875.232</v>
      </c>
      <c r="D72" s="46">
        <f t="shared" ref="D72" si="15">+B72+C72</f>
        <v>43950.077999999994</v>
      </c>
      <c r="E72" s="46">
        <v>2619.0119999999997</v>
      </c>
      <c r="F72" s="46">
        <v>3081.9180000000001</v>
      </c>
      <c r="G72" s="46">
        <f t="shared" ref="G72" si="16">+D72+E72-F72</f>
        <v>43487.171999999999</v>
      </c>
      <c r="H72" s="46">
        <v>2381.0209999999997</v>
      </c>
      <c r="I72" s="46">
        <v>1358.02</v>
      </c>
      <c r="J72" s="46">
        <f t="shared" ref="J72" si="17">+G72+H72-I72</f>
        <v>44510.173000000003</v>
      </c>
      <c r="K72" s="46">
        <v>38022.985000000001</v>
      </c>
      <c r="L72" s="46">
        <f t="shared" ref="L72" si="18">+J72-K72</f>
        <v>6487.1880000000019</v>
      </c>
      <c r="M72" s="46">
        <v>690.149</v>
      </c>
      <c r="N72" s="46">
        <v>196.29</v>
      </c>
      <c r="O72" s="46">
        <v>6587.3130000000001</v>
      </c>
      <c r="P72" s="46">
        <v>3.9979999999999905</v>
      </c>
      <c r="Q72" s="46">
        <f t="shared" ref="Q72" si="19">+L72+M72-N72-O72-P72</f>
        <v>389.73600000000221</v>
      </c>
    </row>
    <row r="73" spans="1:17" ht="13.7" customHeight="1">
      <c r="A73" s="76" t="s">
        <v>172</v>
      </c>
      <c r="B73" s="46">
        <v>37599.824999999997</v>
      </c>
      <c r="C73" s="46">
        <v>5249.2759999999998</v>
      </c>
      <c r="D73" s="46">
        <f t="shared" ref="D73" si="20">+B73+C73</f>
        <v>42849.100999999995</v>
      </c>
      <c r="E73" s="46">
        <v>1663.886</v>
      </c>
      <c r="F73" s="46">
        <v>2703.7049999999999</v>
      </c>
      <c r="G73" s="46">
        <f t="shared" ref="G73" si="21">+D73+E73-F73</f>
        <v>41809.281999999992</v>
      </c>
      <c r="H73" s="46">
        <v>1947.8099999999997</v>
      </c>
      <c r="I73" s="46">
        <v>1292.547</v>
      </c>
      <c r="J73" s="46">
        <f t="shared" ref="J73" si="22">+G73+H73-I73</f>
        <v>42464.544999999991</v>
      </c>
      <c r="K73" s="46">
        <v>36086.315000000002</v>
      </c>
      <c r="L73" s="46">
        <f t="shared" ref="L73" si="23">+J73-K73</f>
        <v>6378.2299999999886</v>
      </c>
      <c r="M73" s="46">
        <v>509.245</v>
      </c>
      <c r="N73" s="46">
        <v>32.082999999999998</v>
      </c>
      <c r="O73" s="46">
        <v>6784.9150000000009</v>
      </c>
      <c r="P73" s="46">
        <v>-12.941999999999993</v>
      </c>
      <c r="Q73" s="46">
        <f t="shared" ref="Q73" si="24">+L73+M73-N73-O73-P73</f>
        <v>83.418999999988031</v>
      </c>
    </row>
    <row r="74" spans="1:17" ht="13.7" customHeight="1">
      <c r="A74" s="76" t="s">
        <v>173</v>
      </c>
      <c r="B74" s="46">
        <v>39693.315000000002</v>
      </c>
      <c r="C74" s="46">
        <v>5752.0619999999999</v>
      </c>
      <c r="D74" s="46">
        <f t="shared" ref="D74" si="25">+B74+C74</f>
        <v>45445.377</v>
      </c>
      <c r="E74" s="46">
        <v>1909.7389999999998</v>
      </c>
      <c r="F74" s="46">
        <v>4041.134</v>
      </c>
      <c r="G74" s="46">
        <f t="shared" ref="G74" si="26">+D74+E74-F74</f>
        <v>43313.982000000004</v>
      </c>
      <c r="H74" s="46">
        <v>1684.5860000000002</v>
      </c>
      <c r="I74" s="46">
        <v>989.02199999999993</v>
      </c>
      <c r="J74" s="46">
        <f t="shared" ref="J74" si="27">+G74+H74-I74</f>
        <v>44009.546000000009</v>
      </c>
      <c r="K74" s="46">
        <v>38198.542999999998</v>
      </c>
      <c r="L74" s="46">
        <f t="shared" ref="L74" si="28">+J74-K74</f>
        <v>5811.0030000000115</v>
      </c>
      <c r="M74" s="46">
        <v>609.99</v>
      </c>
      <c r="N74" s="46">
        <v>30.821000000000002</v>
      </c>
      <c r="O74" s="46">
        <v>7432.1900000000005</v>
      </c>
      <c r="P74" s="46">
        <v>-28.69399999999996</v>
      </c>
      <c r="Q74" s="46">
        <f t="shared" ref="Q74" si="29">+L74+M74-N74-O74-P74</f>
        <v>-1013.3239999999892</v>
      </c>
    </row>
    <row r="75" spans="1:17" ht="13.7" customHeight="1">
      <c r="A75" s="76" t="s">
        <v>174</v>
      </c>
      <c r="B75" s="46">
        <v>39703.574000000001</v>
      </c>
      <c r="C75" s="46">
        <v>6279.4960000000001</v>
      </c>
      <c r="D75" s="46">
        <f t="shared" ref="D75" si="30">+B75+C75</f>
        <v>45983.07</v>
      </c>
      <c r="E75" s="46">
        <v>1950.4459999999999</v>
      </c>
      <c r="F75" s="46">
        <v>2788.373</v>
      </c>
      <c r="G75" s="46">
        <f t="shared" ref="G75" si="31">+D75+E75-F75</f>
        <v>45145.143000000004</v>
      </c>
      <c r="H75" s="46">
        <v>1802.393</v>
      </c>
      <c r="I75" s="46">
        <v>879.71600000000001</v>
      </c>
      <c r="J75" s="46">
        <f t="shared" ref="J75" si="32">+G75+H75-I75</f>
        <v>46067.820000000007</v>
      </c>
      <c r="K75" s="46">
        <v>36660.739000000001</v>
      </c>
      <c r="L75" s="46">
        <f t="shared" ref="L75" si="33">+J75-K75</f>
        <v>9407.0810000000056</v>
      </c>
      <c r="M75" s="46">
        <v>599.11099999999999</v>
      </c>
      <c r="N75" s="46">
        <v>183.203</v>
      </c>
      <c r="O75" s="46">
        <v>7409.0450000000001</v>
      </c>
      <c r="P75" s="46">
        <v>-28.673000000000002</v>
      </c>
      <c r="Q75" s="46">
        <f t="shared" ref="Q75" si="34">+L75+M75-N75-O75-P75</f>
        <v>2442.6170000000066</v>
      </c>
    </row>
    <row r="76" spans="1:17" ht="13.7" customHeight="1">
      <c r="A76" s="76" t="s">
        <v>176</v>
      </c>
      <c r="B76" s="46">
        <v>39520.599000000002</v>
      </c>
      <c r="C76" s="46">
        <v>5915.01</v>
      </c>
      <c r="D76" s="46">
        <f t="shared" ref="D76" si="35">+B76+C76</f>
        <v>45435.609000000004</v>
      </c>
      <c r="E76" s="46">
        <v>2416.16</v>
      </c>
      <c r="F76" s="46">
        <v>3227.6920000000005</v>
      </c>
      <c r="G76" s="46">
        <f t="shared" ref="G76" si="36">+D76+E76-F76</f>
        <v>44624.076999999997</v>
      </c>
      <c r="H76" s="46">
        <v>2443.2759999999998</v>
      </c>
      <c r="I76" s="46">
        <v>1243.5889999999999</v>
      </c>
      <c r="J76" s="46">
        <f t="shared" ref="J76" si="37">+G76+H76-I76</f>
        <v>45823.763999999996</v>
      </c>
      <c r="K76" s="46">
        <v>38944.777000000002</v>
      </c>
      <c r="L76" s="46">
        <f t="shared" ref="L76" si="38">+J76-K76</f>
        <v>6878.9869999999937</v>
      </c>
      <c r="M76" s="46">
        <v>750.25900000000001</v>
      </c>
      <c r="N76" s="46">
        <v>16.898</v>
      </c>
      <c r="O76" s="46">
        <v>6867.9519999999993</v>
      </c>
      <c r="P76" s="46">
        <v>40.049000000000007</v>
      </c>
      <c r="Q76" s="46">
        <f t="shared" ref="Q76" si="39">+L76+M76-N76-O76-P76</f>
        <v>704.3469999999943</v>
      </c>
    </row>
    <row r="77" spans="1:17" ht="13.7" customHeight="1">
      <c r="A77" s="76" t="s">
        <v>177</v>
      </c>
      <c r="B77" s="46">
        <v>38839.813999999998</v>
      </c>
      <c r="C77" s="46">
        <v>5848.1560000000009</v>
      </c>
      <c r="D77" s="46">
        <f t="shared" ref="D77" si="40">+B77+C77</f>
        <v>44687.97</v>
      </c>
      <c r="E77" s="46">
        <v>1954.9960000000001</v>
      </c>
      <c r="F77" s="46">
        <v>2441.46</v>
      </c>
      <c r="G77" s="46">
        <f t="shared" ref="G77" si="41">+D77+E77-F77</f>
        <v>44201.506000000001</v>
      </c>
      <c r="H77" s="46">
        <v>1709.357</v>
      </c>
      <c r="I77" s="46">
        <v>1182.4680000000001</v>
      </c>
      <c r="J77" s="46">
        <f t="shared" ref="J77" si="42">+G77+H77-I77</f>
        <v>44728.394999999997</v>
      </c>
      <c r="K77" s="46">
        <v>37330.471000000005</v>
      </c>
      <c r="L77" s="46">
        <f t="shared" ref="L77" si="43">+J77-K77</f>
        <v>7397.9239999999918</v>
      </c>
      <c r="M77" s="46">
        <v>346.863</v>
      </c>
      <c r="N77" s="46">
        <v>40.191000000000003</v>
      </c>
      <c r="O77" s="46">
        <v>7627.237000000001</v>
      </c>
      <c r="P77" s="46">
        <v>8.6100000000000136</v>
      </c>
      <c r="Q77" s="46">
        <f t="shared" ref="Q77" si="44">+L77+M77-N77-O77-P77</f>
        <v>68.74899999999127</v>
      </c>
    </row>
    <row r="78" spans="1:17" ht="13.7" customHeight="1">
      <c r="A78" s="76" t="s">
        <v>178</v>
      </c>
      <c r="B78" s="46">
        <v>40967.22099999999</v>
      </c>
      <c r="C78" s="46">
        <v>6044.482</v>
      </c>
      <c r="D78" s="46">
        <f t="shared" ref="D78" si="45">+B78+C78</f>
        <v>47011.702999999994</v>
      </c>
      <c r="E78" s="46">
        <v>1747.0809999999999</v>
      </c>
      <c r="F78" s="46">
        <v>4288.7080000000005</v>
      </c>
      <c r="G78" s="46">
        <f t="shared" ref="G78" si="46">+D78+E78-F78</f>
        <v>44470.075999999994</v>
      </c>
      <c r="H78" s="46">
        <v>1983.7479999999998</v>
      </c>
      <c r="I78" s="46">
        <v>881.92200000000003</v>
      </c>
      <c r="J78" s="46">
        <f t="shared" ref="J78" si="47">+G78+H78-I78</f>
        <v>45571.901999999995</v>
      </c>
      <c r="K78" s="46">
        <v>39147.956999999995</v>
      </c>
      <c r="L78" s="46">
        <f t="shared" ref="L78" si="48">+J78-K78</f>
        <v>6423.9449999999997</v>
      </c>
      <c r="M78" s="46">
        <v>375.14100000000002</v>
      </c>
      <c r="N78" s="46">
        <v>16.829999999999998</v>
      </c>
      <c r="O78" s="46">
        <v>7468.5729999999994</v>
      </c>
      <c r="P78" s="46">
        <v>33.494999999999948</v>
      </c>
      <c r="Q78" s="46">
        <f t="shared" ref="Q78" si="49">+L78+M78-N78-O78-P78</f>
        <v>-719.8119999999999</v>
      </c>
    </row>
    <row r="79" spans="1:17" ht="13.7" customHeight="1">
      <c r="A79" s="76" t="s">
        <v>183</v>
      </c>
      <c r="B79" s="46">
        <v>41142.726999999999</v>
      </c>
      <c r="C79" s="46">
        <v>6495.8509999999997</v>
      </c>
      <c r="D79" s="46">
        <f t="shared" ref="D79" si="50">+B79+C79</f>
        <v>47638.578000000001</v>
      </c>
      <c r="E79" s="46">
        <v>1534.9670000000001</v>
      </c>
      <c r="F79" s="46">
        <v>2670.31</v>
      </c>
      <c r="G79" s="46">
        <f t="shared" ref="G79" si="51">+D79+E79-F79</f>
        <v>46503.235000000001</v>
      </c>
      <c r="H79" s="46">
        <v>1893.6190000000001</v>
      </c>
      <c r="I79" s="46">
        <v>990.40899999999999</v>
      </c>
      <c r="J79" s="46">
        <f t="shared" ref="J79" si="52">+G79+H79-I79</f>
        <v>47406.445</v>
      </c>
      <c r="K79" s="46">
        <v>37557.471000000005</v>
      </c>
      <c r="L79" s="46">
        <f t="shared" ref="L79" si="53">+J79-K79</f>
        <v>9848.9739999999947</v>
      </c>
      <c r="M79" s="46">
        <v>520.25399999999991</v>
      </c>
      <c r="N79" s="46">
        <v>55.870000000000005</v>
      </c>
      <c r="O79" s="46">
        <v>7533.7409999999991</v>
      </c>
      <c r="P79" s="46">
        <v>-50.751000000000033</v>
      </c>
      <c r="Q79" s="46">
        <f t="shared" ref="Q79" si="54">+L79+M79-N79-O79-P79</f>
        <v>2830.3679999999958</v>
      </c>
    </row>
    <row r="80" spans="1:17" ht="13.7" customHeight="1">
      <c r="A80" s="76" t="s">
        <v>184</v>
      </c>
      <c r="B80" s="46">
        <v>41043.565999999999</v>
      </c>
      <c r="C80" s="46">
        <v>6107.9960000000001</v>
      </c>
      <c r="D80" s="46">
        <f t="shared" ref="D80" si="55">+B80+C80</f>
        <v>47151.561999999998</v>
      </c>
      <c r="E80" s="46">
        <v>2882.0479999999998</v>
      </c>
      <c r="F80" s="46">
        <v>3248.8380000000002</v>
      </c>
      <c r="G80" s="46">
        <f t="shared" ref="G80" si="56">+D80+E80-F80</f>
        <v>46784.771999999997</v>
      </c>
      <c r="H80" s="46">
        <v>2346.174</v>
      </c>
      <c r="I80" s="46">
        <v>1289.1569999999999</v>
      </c>
      <c r="J80" s="46">
        <f t="shared" ref="J80" si="57">+G80+H80-I80</f>
        <v>47841.788999999997</v>
      </c>
      <c r="K80" s="46">
        <v>40788.048999999999</v>
      </c>
      <c r="L80" s="46">
        <f t="shared" ref="L80" si="58">+J80-K80</f>
        <v>7053.739999999998</v>
      </c>
      <c r="M80" s="46">
        <v>592.53099999999995</v>
      </c>
      <c r="N80" s="46">
        <v>12.312999999999999</v>
      </c>
      <c r="O80" s="46">
        <v>6896.4960000000001</v>
      </c>
      <c r="P80" s="46">
        <v>30.904999999999987</v>
      </c>
      <c r="Q80" s="46">
        <f t="shared" ref="Q80" si="59">+L80+M80-N80-O80-P80</f>
        <v>706.55699999999774</v>
      </c>
    </row>
    <row r="81" spans="1:17" ht="13.7" customHeight="1">
      <c r="A81" s="76" t="s">
        <v>185</v>
      </c>
      <c r="B81" s="46">
        <v>40546.142999999996</v>
      </c>
      <c r="C81" s="46">
        <v>6099.9960000000001</v>
      </c>
      <c r="D81" s="46">
        <f t="shared" ref="D81" si="60">+B81+C81</f>
        <v>46646.138999999996</v>
      </c>
      <c r="E81" s="46">
        <v>1492.2059999999999</v>
      </c>
      <c r="F81" s="46">
        <v>2005.5749999999998</v>
      </c>
      <c r="G81" s="46">
        <f t="shared" ref="G81" si="61">+D81+E81-F81</f>
        <v>46132.77</v>
      </c>
      <c r="H81" s="46">
        <v>2006.5120000000002</v>
      </c>
      <c r="I81" s="46">
        <v>923.52800000000002</v>
      </c>
      <c r="J81" s="46">
        <f t="shared" ref="J81" si="62">+G81+H81-I81</f>
        <v>47215.754000000001</v>
      </c>
      <c r="K81" s="46">
        <v>38832.972000000002</v>
      </c>
      <c r="L81" s="46">
        <f t="shared" ref="L81" si="63">+J81-K81</f>
        <v>8382.7819999999992</v>
      </c>
      <c r="M81" s="46">
        <v>407.06599999999997</v>
      </c>
      <c r="N81" s="46">
        <v>38.307000000000002</v>
      </c>
      <c r="O81" s="46">
        <v>8049.5430000000006</v>
      </c>
      <c r="P81" s="46">
        <v>-16.529000000000025</v>
      </c>
      <c r="Q81" s="46">
        <f t="shared" ref="Q81" si="64">+L81+M81-N81-O81-P81</f>
        <v>718.52699999999868</v>
      </c>
    </row>
    <row r="82" spans="1:17" ht="13.7" customHeight="1">
      <c r="A82" s="76" t="s">
        <v>186</v>
      </c>
      <c r="B82" s="46">
        <v>42896.801999999996</v>
      </c>
      <c r="C82" s="46">
        <v>6446.902</v>
      </c>
      <c r="D82" s="46">
        <f t="shared" ref="D82" si="65">+B82+C82</f>
        <v>49343.703999999998</v>
      </c>
      <c r="E82" s="46">
        <v>2276.9250000000002</v>
      </c>
      <c r="F82" s="46">
        <v>5030.4850000000006</v>
      </c>
      <c r="G82" s="46">
        <f t="shared" ref="G82" si="66">+D82+E82-F82</f>
        <v>46590.144</v>
      </c>
      <c r="H82" s="46">
        <v>2003.338</v>
      </c>
      <c r="I82" s="46">
        <v>987.59699999999998</v>
      </c>
      <c r="J82" s="46">
        <f t="shared" ref="J82" si="67">+G82+H82-I82</f>
        <v>47605.885000000002</v>
      </c>
      <c r="K82" s="46">
        <v>40511.839999999997</v>
      </c>
      <c r="L82" s="46">
        <f t="shared" ref="L82" si="68">+J82-K82</f>
        <v>7094.0450000000055</v>
      </c>
      <c r="M82" s="46">
        <v>326.83999999999997</v>
      </c>
      <c r="N82" s="46">
        <v>16.588999999999999</v>
      </c>
      <c r="O82" s="46">
        <v>8680.5310000000009</v>
      </c>
      <c r="P82" s="46">
        <v>-4.2090000000000032</v>
      </c>
      <c r="Q82" s="46">
        <f t="shared" ref="Q82" si="69">+L82+M82-N82-O82-P82</f>
        <v>-1272.0259999999951</v>
      </c>
    </row>
    <row r="83" spans="1:17" ht="13.7" customHeight="1">
      <c r="A83" s="76" t="s">
        <v>187</v>
      </c>
      <c r="B83" s="46">
        <v>42857.433000000005</v>
      </c>
      <c r="C83" s="46">
        <v>7088.027000000001</v>
      </c>
      <c r="D83" s="46">
        <f t="shared" ref="D83" si="70">+B83+C83</f>
        <v>49945.460000000006</v>
      </c>
      <c r="E83" s="46">
        <v>1677.057</v>
      </c>
      <c r="F83" s="46">
        <v>2782.3269999999998</v>
      </c>
      <c r="G83" s="46">
        <f t="shared" ref="G83" si="71">+D83+E83-F83</f>
        <v>48840.19000000001</v>
      </c>
      <c r="H83" s="46">
        <v>2130.7840000000006</v>
      </c>
      <c r="I83" s="46">
        <v>927.947</v>
      </c>
      <c r="J83" s="46">
        <f t="shared" ref="J83" si="72">+G83+H83-I83</f>
        <v>50043.027000000009</v>
      </c>
      <c r="K83" s="46">
        <v>38507.464999999997</v>
      </c>
      <c r="L83" s="46">
        <f t="shared" ref="L83" si="73">+J83-K83</f>
        <v>11535.562000000013</v>
      </c>
      <c r="M83" s="46">
        <v>389.56700000000001</v>
      </c>
      <c r="N83" s="46">
        <v>22.8</v>
      </c>
      <c r="O83" s="46">
        <v>8770.1620000000003</v>
      </c>
      <c r="P83" s="46">
        <v>-110.05800000000005</v>
      </c>
      <c r="Q83" s="46">
        <f t="shared" ref="Q83" si="74">+L83+M83-N83-O83-P83</f>
        <v>3242.2250000000122</v>
      </c>
    </row>
    <row r="84" spans="1:17" ht="13.7" customHeight="1">
      <c r="A84" s="76" t="s">
        <v>188</v>
      </c>
      <c r="B84" s="46">
        <v>43341.870999999999</v>
      </c>
      <c r="C84" s="46">
        <v>6670.0339999999997</v>
      </c>
      <c r="D84" s="46">
        <f t="shared" ref="D84" si="75">+B84+C84</f>
        <v>50011.904999999999</v>
      </c>
      <c r="E84" s="46">
        <v>2742.0280000000002</v>
      </c>
      <c r="F84" s="46">
        <v>2969.3960000000002</v>
      </c>
      <c r="G84" s="46">
        <f t="shared" ref="G84" si="76">+D84+E84-F84</f>
        <v>49784.536999999997</v>
      </c>
      <c r="H84" s="46">
        <v>2394.6329999999998</v>
      </c>
      <c r="I84" s="46">
        <v>1112.489</v>
      </c>
      <c r="J84" s="46">
        <f t="shared" ref="J84" si="77">+G84+H84-I84</f>
        <v>51066.680999999997</v>
      </c>
      <c r="K84" s="46">
        <v>42361.771000000008</v>
      </c>
      <c r="L84" s="46">
        <f t="shared" ref="L84" si="78">+J84-K84</f>
        <v>8704.9099999999889</v>
      </c>
      <c r="M84" s="46">
        <v>559.40299999999991</v>
      </c>
      <c r="N84" s="46">
        <v>57.300999999999995</v>
      </c>
      <c r="O84" s="46">
        <v>8255.0520000000015</v>
      </c>
      <c r="P84" s="46">
        <v>39.61099999999999</v>
      </c>
      <c r="Q84" s="46">
        <f t="shared" ref="Q84" si="79">+L84+M84-N84-O84-P84</f>
        <v>912.34899999998822</v>
      </c>
    </row>
    <row r="85" spans="1:17" ht="13.7" customHeight="1">
      <c r="A85" s="76" t="s">
        <v>189</v>
      </c>
      <c r="B85" s="46">
        <v>42124.358</v>
      </c>
      <c r="C85" s="46">
        <v>6485.3089999999993</v>
      </c>
      <c r="D85" s="46">
        <f t="shared" ref="D85" si="80">+B85+C85</f>
        <v>48609.667000000001</v>
      </c>
      <c r="E85" s="46">
        <v>1993.6120000000001</v>
      </c>
      <c r="F85" s="46">
        <v>2002.59</v>
      </c>
      <c r="G85" s="46">
        <f t="shared" ref="G85" si="81">+D85+E85-F85</f>
        <v>48600.689000000006</v>
      </c>
      <c r="H85" s="46">
        <v>2054.1080000000002</v>
      </c>
      <c r="I85" s="46">
        <v>1125.211</v>
      </c>
      <c r="J85" s="46">
        <f t="shared" ref="J85" si="82">+G85+H85-I85</f>
        <v>49529.586000000003</v>
      </c>
      <c r="K85" s="46">
        <v>39987.602000000006</v>
      </c>
      <c r="L85" s="46">
        <f t="shared" ref="L85" si="83">+J85-K85</f>
        <v>9541.9839999999967</v>
      </c>
      <c r="M85" s="46">
        <v>397.81799999999998</v>
      </c>
      <c r="N85" s="46">
        <v>76.328000000000003</v>
      </c>
      <c r="O85" s="46">
        <v>9098.2279999999992</v>
      </c>
      <c r="P85" s="46">
        <v>9.9359999999999786</v>
      </c>
      <c r="Q85" s="46">
        <f t="shared" ref="Q85" si="84">+L85+M85-N85-O85-P85</f>
        <v>755.30999999999744</v>
      </c>
    </row>
    <row r="86" spans="1:17" ht="13.7" customHeight="1">
      <c r="A86" s="76" t="s">
        <v>190</v>
      </c>
      <c r="B86" s="46">
        <v>44827.349999999991</v>
      </c>
      <c r="C86" s="46">
        <v>6539.4530000000004</v>
      </c>
      <c r="D86" s="46">
        <f t="shared" ref="D86" si="85">+B86+C86</f>
        <v>51366.802999999993</v>
      </c>
      <c r="E86" s="46">
        <v>1978.711</v>
      </c>
      <c r="F86" s="46">
        <v>5207.63</v>
      </c>
      <c r="G86" s="46">
        <f t="shared" ref="G86" si="86">+D86+E86-F86</f>
        <v>48137.883999999998</v>
      </c>
      <c r="H86" s="46">
        <v>2143.8829999999998</v>
      </c>
      <c r="I86" s="46">
        <v>993.99800000000005</v>
      </c>
      <c r="J86" s="46">
        <f t="shared" ref="J86" si="87">+G86+H86-I86</f>
        <v>49287.769</v>
      </c>
      <c r="K86" s="46">
        <v>41880.474999999999</v>
      </c>
      <c r="L86" s="46">
        <f t="shared" ref="L86" si="88">+J86-K86</f>
        <v>7407.2940000000017</v>
      </c>
      <c r="M86" s="46">
        <v>420.89000000000004</v>
      </c>
      <c r="N86" s="46">
        <v>21.082000000000001</v>
      </c>
      <c r="O86" s="46">
        <v>9294.6660000000011</v>
      </c>
      <c r="P86" s="46">
        <v>9.1490000000000009</v>
      </c>
      <c r="Q86" s="46">
        <f t="shared" ref="Q86" si="89">+L86+M86-N86-O86-P86</f>
        <v>-1496.7129999999993</v>
      </c>
    </row>
    <row r="87" spans="1:17" ht="13.7" customHeight="1">
      <c r="A87" s="76" t="s">
        <v>191</v>
      </c>
      <c r="B87" s="46">
        <v>44761.587999999996</v>
      </c>
      <c r="C87" s="46">
        <v>7587.3469999999998</v>
      </c>
      <c r="D87" s="46">
        <f t="shared" ref="D87" si="90">+B87+C87</f>
        <v>52348.934999999998</v>
      </c>
      <c r="E87" s="46">
        <v>2056.4259999999999</v>
      </c>
      <c r="F87" s="46">
        <v>3278.4009999999998</v>
      </c>
      <c r="G87" s="46">
        <f t="shared" ref="G87" si="91">+D87+E87-F87</f>
        <v>51126.96</v>
      </c>
      <c r="H87" s="46">
        <v>2337.1680000000001</v>
      </c>
      <c r="I87" s="46">
        <v>1073.2470000000001</v>
      </c>
      <c r="J87" s="46">
        <f t="shared" ref="J87" si="92">+G87+H87-I87</f>
        <v>52390.880999999994</v>
      </c>
      <c r="K87" s="46">
        <v>39860.143000000004</v>
      </c>
      <c r="L87" s="46">
        <f t="shared" ref="L87" si="93">+J87-K87</f>
        <v>12530.73799999999</v>
      </c>
      <c r="M87" s="46">
        <v>417.75799999999998</v>
      </c>
      <c r="N87" s="46">
        <v>23.597999999999999</v>
      </c>
      <c r="O87" s="46">
        <v>9909.0790000000015</v>
      </c>
      <c r="P87" s="46">
        <v>-245.73399999999998</v>
      </c>
      <c r="Q87" s="47">
        <f t="shared" ref="Q87" si="94">+L87+M87-N87-O87-P87</f>
        <v>3261.5529999999885</v>
      </c>
    </row>
    <row r="88" spans="1:17" ht="13.7" customHeight="1">
      <c r="A88" s="76" t="s">
        <v>192</v>
      </c>
      <c r="B88" s="46">
        <v>45752.619999999995</v>
      </c>
      <c r="C88" s="46">
        <v>7106.098</v>
      </c>
      <c r="D88" s="46">
        <f t="shared" ref="D88" si="95">+B88+C88</f>
        <v>52858.717999999993</v>
      </c>
      <c r="E88" s="46">
        <v>2788.8910000000001</v>
      </c>
      <c r="F88" s="46">
        <v>3339.9720000000002</v>
      </c>
      <c r="G88" s="46">
        <f t="shared" ref="G88" si="96">+D88+E88-F88</f>
        <v>52307.636999999995</v>
      </c>
      <c r="H88" s="46">
        <v>2587.1860000000001</v>
      </c>
      <c r="I88" s="46">
        <v>1351.154</v>
      </c>
      <c r="J88" s="46">
        <f t="shared" ref="J88" si="97">+G88+H88-I88</f>
        <v>53543.668999999994</v>
      </c>
      <c r="K88" s="46">
        <v>44977.420000000006</v>
      </c>
      <c r="L88" s="46">
        <f t="shared" ref="L88" si="98">+J88-K88</f>
        <v>8566.2489999999889</v>
      </c>
      <c r="M88" s="46">
        <v>675.29500000000007</v>
      </c>
      <c r="N88" s="46">
        <v>52.054999999999993</v>
      </c>
      <c r="O88" s="46">
        <v>9227.1679999999997</v>
      </c>
      <c r="P88" s="46">
        <v>-80.556999999999988</v>
      </c>
      <c r="Q88" s="47">
        <f t="shared" ref="Q88" si="99">+L88+M88-N88-O88-P88</f>
        <v>42.877999999988987</v>
      </c>
    </row>
    <row r="89" spans="1:17" ht="13.7" customHeight="1">
      <c r="A89" s="76" t="s">
        <v>193</v>
      </c>
      <c r="B89" s="46">
        <v>44281.815999999999</v>
      </c>
      <c r="C89" s="46">
        <v>6807.0609999999997</v>
      </c>
      <c r="D89" s="46">
        <f t="shared" ref="D89:D90" si="100">+B89+C89</f>
        <v>51088.877</v>
      </c>
      <c r="E89" s="46">
        <v>1226.5210000000002</v>
      </c>
      <c r="F89" s="46">
        <v>1966.2579999999998</v>
      </c>
      <c r="G89" s="46">
        <f t="shared" ref="G89:G90" si="101">+D89+E89-F89</f>
        <v>50349.14</v>
      </c>
      <c r="H89" s="46">
        <v>2170.6619999999998</v>
      </c>
      <c r="I89" s="46">
        <v>1300.2769999999998</v>
      </c>
      <c r="J89" s="46">
        <f t="shared" ref="J89:J90" si="102">+G89+H89-I89</f>
        <v>51219.524999999994</v>
      </c>
      <c r="K89" s="46">
        <v>41577</v>
      </c>
      <c r="L89" s="46">
        <f t="shared" ref="L89:L90" si="103">+J89-K89</f>
        <v>9642.5249999999942</v>
      </c>
      <c r="M89" s="46">
        <v>470.21999999999997</v>
      </c>
      <c r="N89" s="46">
        <v>61.015000000000001</v>
      </c>
      <c r="O89" s="46">
        <v>10334.096</v>
      </c>
      <c r="P89" s="46">
        <v>55.529000000000025</v>
      </c>
      <c r="Q89" s="46">
        <f t="shared" ref="Q89:Q90" si="104">+L89+M89-N89-O89-P89</f>
        <v>-337.89500000000544</v>
      </c>
    </row>
    <row r="90" spans="1:17" ht="13.7" customHeight="1">
      <c r="A90" s="76" t="s">
        <v>194</v>
      </c>
      <c r="B90" s="46">
        <v>46789.057000000008</v>
      </c>
      <c r="C90" s="46">
        <v>6951.8150000000005</v>
      </c>
      <c r="D90" s="46">
        <f t="shared" si="100"/>
        <v>53740.87200000001</v>
      </c>
      <c r="E90" s="46">
        <v>2498.9740000000002</v>
      </c>
      <c r="F90" s="46">
        <v>5017.1689999999999</v>
      </c>
      <c r="G90" s="46">
        <f t="shared" si="101"/>
        <v>51222.677000000011</v>
      </c>
      <c r="H90" s="46">
        <v>2259.7269999999999</v>
      </c>
      <c r="I90" s="46">
        <v>1000.2840000000001</v>
      </c>
      <c r="J90" s="46">
        <f t="shared" si="102"/>
        <v>52482.12000000001</v>
      </c>
      <c r="K90" s="46">
        <v>43705.977000000006</v>
      </c>
      <c r="L90" s="46">
        <f t="shared" si="103"/>
        <v>8776.1430000000037</v>
      </c>
      <c r="M90" s="46">
        <v>347.553</v>
      </c>
      <c r="N90" s="46">
        <v>14.925000000000001</v>
      </c>
      <c r="O90" s="46">
        <v>10055.862999999999</v>
      </c>
      <c r="P90" s="46">
        <v>93.197000000000003</v>
      </c>
      <c r="Q90" s="46">
        <f t="shared" si="104"/>
        <v>-1040.2889999999952</v>
      </c>
    </row>
    <row r="91" spans="1:17" ht="13.7" customHeight="1">
      <c r="A91" s="76" t="s">
        <v>195</v>
      </c>
      <c r="B91" s="46">
        <v>46770.902999999998</v>
      </c>
      <c r="C91" s="46">
        <v>7652.4259999999995</v>
      </c>
      <c r="D91" s="46">
        <f t="shared" ref="D91" si="105">+B91+C91</f>
        <v>54423.328999999998</v>
      </c>
      <c r="E91" s="46">
        <v>1244.0300000000002</v>
      </c>
      <c r="F91" s="46">
        <v>2682.3440000000001</v>
      </c>
      <c r="G91" s="46">
        <f t="shared" ref="G91" si="106">+D91+E91-F91</f>
        <v>52985.014999999999</v>
      </c>
      <c r="H91" s="46">
        <v>2424.4169999999999</v>
      </c>
      <c r="I91" s="46">
        <v>1137.0919999999999</v>
      </c>
      <c r="J91" s="46">
        <f t="shared" ref="J91" si="107">+G91+H91-I91</f>
        <v>54272.340000000004</v>
      </c>
      <c r="K91" s="46">
        <v>41631.411</v>
      </c>
      <c r="L91" s="46">
        <f t="shared" ref="L91" si="108">+J91-K91</f>
        <v>12640.929000000004</v>
      </c>
      <c r="M91" s="46">
        <v>434.58299999999997</v>
      </c>
      <c r="N91" s="46">
        <v>32.082000000000001</v>
      </c>
      <c r="O91" s="46">
        <v>10448.117</v>
      </c>
      <c r="P91" s="46">
        <v>-225.09399999999999</v>
      </c>
      <c r="Q91" s="46">
        <f t="shared" ref="Q91" si="109">+L91+M91-N91-O91-P91</f>
        <v>2820.4070000000038</v>
      </c>
    </row>
    <row r="92" spans="1:17" ht="13.7" customHeight="1">
      <c r="A92" s="76" t="s">
        <v>196</v>
      </c>
      <c r="B92" s="46">
        <v>47694.504000000001</v>
      </c>
      <c r="C92" s="46">
        <v>7427.0410000000002</v>
      </c>
      <c r="D92" s="46">
        <f t="shared" ref="D92" si="110">+B92+C92</f>
        <v>55121.544999999998</v>
      </c>
      <c r="E92" s="46">
        <v>2430.7739999999999</v>
      </c>
      <c r="F92" s="46">
        <v>3303.2580000000003</v>
      </c>
      <c r="G92" s="46">
        <f t="shared" ref="G92" si="111">+D92+E92-F92</f>
        <v>54249.060999999994</v>
      </c>
      <c r="H92" s="46">
        <v>2746.6790000000001</v>
      </c>
      <c r="I92" s="46">
        <v>1280.925</v>
      </c>
      <c r="J92" s="46">
        <f t="shared" ref="J92" si="112">+G92+H92-I92</f>
        <v>55714.814999999988</v>
      </c>
      <c r="K92" s="46">
        <v>46847.628999999994</v>
      </c>
      <c r="L92" s="46">
        <f t="shared" ref="L92" si="113">+J92-K92</f>
        <v>8867.1859999999942</v>
      </c>
      <c r="M92" s="46">
        <v>644.91899999999998</v>
      </c>
      <c r="N92" s="46">
        <v>34.11</v>
      </c>
      <c r="O92" s="46">
        <v>8805.2830000000013</v>
      </c>
      <c r="P92" s="46">
        <v>-30.961000000000013</v>
      </c>
      <c r="Q92" s="46">
        <f t="shared" ref="Q92" si="114">+L92+M92-N92-O92-P92</f>
        <v>703.67299999999227</v>
      </c>
    </row>
    <row r="93" spans="1:17" ht="13.7" customHeight="1">
      <c r="A93" s="76" t="s">
        <v>197</v>
      </c>
      <c r="B93" s="46">
        <v>43957.798999999999</v>
      </c>
      <c r="C93" s="46">
        <v>6651.5150000000003</v>
      </c>
      <c r="D93" s="46">
        <f t="shared" ref="D93" si="115">+B93+C93</f>
        <v>50609.313999999998</v>
      </c>
      <c r="E93" s="46">
        <v>1471.596</v>
      </c>
      <c r="F93" s="46">
        <v>2005.8529999999998</v>
      </c>
      <c r="G93" s="46">
        <f t="shared" ref="G93" si="116">+D93+E93-F93</f>
        <v>50075.056999999993</v>
      </c>
      <c r="H93" s="46">
        <v>2446.13</v>
      </c>
      <c r="I93" s="46">
        <v>1249.634</v>
      </c>
      <c r="J93" s="46">
        <f t="shared" ref="J93" si="117">+G93+H93-I93</f>
        <v>51271.552999999993</v>
      </c>
      <c r="K93" s="46">
        <v>41620.837</v>
      </c>
      <c r="L93" s="46">
        <f t="shared" ref="L93" si="118">+J93-K93</f>
        <v>9650.7159999999931</v>
      </c>
      <c r="M93" s="46">
        <v>658.29000000000008</v>
      </c>
      <c r="N93" s="46">
        <v>59.504999999999995</v>
      </c>
      <c r="O93" s="46">
        <v>10377.905000000001</v>
      </c>
      <c r="P93" s="46">
        <v>-7.6639999999999588</v>
      </c>
      <c r="Q93" s="46">
        <f t="shared" ref="Q93" si="119">+L93+M93-N93-O93-P93</f>
        <v>-120.74000000000595</v>
      </c>
    </row>
    <row r="94" spans="1:17" ht="13.7" customHeight="1">
      <c r="A94" s="76" t="s">
        <v>198</v>
      </c>
      <c r="B94" s="46">
        <v>40134.419000000009</v>
      </c>
      <c r="C94" s="46">
        <v>5454.5169999999998</v>
      </c>
      <c r="D94" s="46">
        <f t="shared" ref="D94" si="120">+B94+C94</f>
        <v>45588.936000000009</v>
      </c>
      <c r="E94" s="46">
        <v>2391.6660000000002</v>
      </c>
      <c r="F94" s="46">
        <v>3681.8289999999997</v>
      </c>
      <c r="G94" s="46">
        <f t="shared" ref="G94" si="121">+D94+E94-F94</f>
        <v>44298.773000000008</v>
      </c>
      <c r="H94" s="46">
        <v>2352.2719999999999</v>
      </c>
      <c r="I94" s="46">
        <v>1178.2610000000002</v>
      </c>
      <c r="J94" s="46">
        <f t="shared" ref="J94" si="122">+G94+H94-I94</f>
        <v>45472.784000000007</v>
      </c>
      <c r="K94" s="46">
        <v>38263.608</v>
      </c>
      <c r="L94" s="46">
        <f t="shared" ref="L94" si="123">+J94-K94</f>
        <v>7209.1760000000068</v>
      </c>
      <c r="M94" s="46">
        <v>538.68799999999999</v>
      </c>
      <c r="N94" s="46">
        <v>16.131</v>
      </c>
      <c r="O94" s="46">
        <v>8902.6650000000009</v>
      </c>
      <c r="P94" s="46">
        <v>-34.024000000000001</v>
      </c>
      <c r="Q94" s="46">
        <f t="shared" ref="Q94" si="124">+L94+M94-N94-O94-P94</f>
        <v>-1136.9079999999944</v>
      </c>
    </row>
    <row r="95" spans="1:17" ht="13.7" customHeight="1">
      <c r="A95" s="76" t="s">
        <v>199</v>
      </c>
      <c r="B95" s="46">
        <v>44716.418000000005</v>
      </c>
      <c r="C95" s="46">
        <v>6979.0820000000003</v>
      </c>
      <c r="D95" s="46">
        <f t="shared" ref="D95" si="125">+B95+C95</f>
        <v>51695.500000000007</v>
      </c>
      <c r="E95" s="46">
        <v>1284.6990000000001</v>
      </c>
      <c r="F95" s="46">
        <v>2084.759</v>
      </c>
      <c r="G95" s="46">
        <f t="shared" ref="G95" si="126">+D95+E95-F95</f>
        <v>50895.44000000001</v>
      </c>
      <c r="H95" s="46">
        <v>2343.299</v>
      </c>
      <c r="I95" s="46">
        <v>1038.0070000000001</v>
      </c>
      <c r="J95" s="46">
        <f t="shared" ref="J95" si="127">+G95+H95-I95</f>
        <v>52200.732000000011</v>
      </c>
      <c r="K95" s="46">
        <v>41619.703000000001</v>
      </c>
      <c r="L95" s="46">
        <f t="shared" ref="L95" si="128">+J95-K95</f>
        <v>10581.02900000001</v>
      </c>
      <c r="M95" s="46">
        <v>363.23199999999997</v>
      </c>
      <c r="N95" s="46">
        <v>31.829000000000001</v>
      </c>
      <c r="O95" s="46">
        <v>10118.834000000001</v>
      </c>
      <c r="P95" s="46">
        <v>-26.632000000000005</v>
      </c>
      <c r="Q95" s="46">
        <f t="shared" ref="Q95" si="129">+L95+M95-N95-O95-P95</f>
        <v>820.23000000000911</v>
      </c>
    </row>
    <row r="96" spans="1:17" ht="13.7" customHeight="1">
      <c r="A96" s="76" t="s">
        <v>200</v>
      </c>
      <c r="B96" s="46">
        <v>45959.367000000006</v>
      </c>
      <c r="C96" s="46">
        <v>6665.7409999999991</v>
      </c>
      <c r="D96" s="46">
        <f t="shared" ref="D96" si="130">+B96+C96</f>
        <v>52625.108000000007</v>
      </c>
      <c r="E96" s="46">
        <v>2344.5569999999998</v>
      </c>
      <c r="F96" s="46">
        <v>2840.7040000000002</v>
      </c>
      <c r="G96" s="46">
        <f t="shared" ref="G96" si="131">+D96+E96-F96</f>
        <v>52128.96100000001</v>
      </c>
      <c r="H96" s="46">
        <v>2887.5309999999999</v>
      </c>
      <c r="I96" s="46">
        <v>1515.1880000000001</v>
      </c>
      <c r="J96" s="46">
        <f t="shared" ref="J96" si="132">+G96+H96-I96</f>
        <v>53501.304000000011</v>
      </c>
      <c r="K96" s="46">
        <v>44981.235999999997</v>
      </c>
      <c r="L96" s="46">
        <f t="shared" ref="L96" si="133">+J96-K96</f>
        <v>8520.0680000000139</v>
      </c>
      <c r="M96" s="46">
        <v>514.95000000000005</v>
      </c>
      <c r="N96" s="46">
        <v>9.6690000000000005</v>
      </c>
      <c r="O96" s="46">
        <v>8933.0760000000009</v>
      </c>
      <c r="P96" s="46">
        <v>70.13900000000001</v>
      </c>
      <c r="Q96" s="46">
        <f t="shared" ref="Q96" si="134">+L96+M96-N96-O96-P96</f>
        <v>22.134000000013771</v>
      </c>
    </row>
    <row r="97" spans="1:17" ht="13.7" customHeight="1">
      <c r="A97" s="76" t="s">
        <v>201</v>
      </c>
      <c r="B97" s="46">
        <v>43294.267000000007</v>
      </c>
      <c r="C97" s="46">
        <v>6048.7150000000001</v>
      </c>
      <c r="D97" s="46">
        <f t="shared" ref="D97" si="135">+B97+C97</f>
        <v>49342.982000000004</v>
      </c>
      <c r="E97" s="46">
        <v>1723.7839999999999</v>
      </c>
      <c r="F97" s="46">
        <v>1939.82</v>
      </c>
      <c r="G97" s="46">
        <f t="shared" ref="G97" si="136">+D97+E97-F97</f>
        <v>49126.946000000004</v>
      </c>
      <c r="H97" s="46">
        <v>2990.4320000000002</v>
      </c>
      <c r="I97" s="46">
        <v>1470.5409999999999</v>
      </c>
      <c r="J97" s="46">
        <f t="shared" ref="J97" si="137">+G97+H97-I97</f>
        <v>50646.837000000007</v>
      </c>
      <c r="K97" s="46">
        <v>39951.337</v>
      </c>
      <c r="L97" s="46">
        <f t="shared" ref="L97" si="138">+J97-K97</f>
        <v>10695.500000000007</v>
      </c>
      <c r="M97" s="46">
        <v>507.61099999999999</v>
      </c>
      <c r="N97" s="46">
        <v>37.963999999999999</v>
      </c>
      <c r="O97" s="46">
        <v>10544.978000000001</v>
      </c>
      <c r="P97" s="46">
        <v>-17.489000000000004</v>
      </c>
      <c r="Q97" s="46">
        <f t="shared" ref="Q97" si="139">+L97+M97-N97-O97-P97</f>
        <v>637.65800000000718</v>
      </c>
    </row>
    <row r="98" spans="1:17" ht="13.7" customHeight="1">
      <c r="A98" s="76" t="s">
        <v>202</v>
      </c>
      <c r="B98" s="46">
        <v>46788.960000000006</v>
      </c>
      <c r="C98" s="46">
        <v>6901.2820000000002</v>
      </c>
      <c r="D98" s="46">
        <f t="shared" ref="D98" si="140">+B98+C98</f>
        <v>53690.242000000006</v>
      </c>
      <c r="E98" s="46">
        <v>2695.3399999999997</v>
      </c>
      <c r="F98" s="46">
        <v>3977.3090000000002</v>
      </c>
      <c r="G98" s="46">
        <f t="shared" ref="G98" si="141">+D98+E98-F98</f>
        <v>52408.273000000001</v>
      </c>
      <c r="H98" s="46">
        <v>3030.3809999999999</v>
      </c>
      <c r="I98" s="46">
        <v>1292.3869999999999</v>
      </c>
      <c r="J98" s="46">
        <f t="shared" ref="J98" si="142">+G98+H98-I98</f>
        <v>54146.267</v>
      </c>
      <c r="K98" s="46">
        <v>44282.087999999996</v>
      </c>
      <c r="L98" s="46">
        <f t="shared" ref="L98" si="143">+J98-K98</f>
        <v>9864.1790000000037</v>
      </c>
      <c r="M98" s="46">
        <v>673.66399999999999</v>
      </c>
      <c r="N98" s="46">
        <v>50.042999999999999</v>
      </c>
      <c r="O98" s="46">
        <v>11588.437999999998</v>
      </c>
      <c r="P98" s="46">
        <v>27.701999999999998</v>
      </c>
      <c r="Q98" s="46">
        <f t="shared" ref="Q98" si="144">+L98+M98-N98-O98-P98</f>
        <v>-1128.3399999999936</v>
      </c>
    </row>
    <row r="99" spans="1:17" ht="13.7" customHeight="1">
      <c r="A99" s="76" t="s">
        <v>203</v>
      </c>
      <c r="B99" s="46">
        <v>47739.093000000008</v>
      </c>
      <c r="C99" s="46">
        <v>8010.0360000000001</v>
      </c>
      <c r="D99" s="46">
        <f t="shared" ref="D99" si="145">+B99+C99</f>
        <v>55749.129000000008</v>
      </c>
      <c r="E99" s="46">
        <v>1635.5319999999999</v>
      </c>
      <c r="F99" s="46">
        <v>2482.8129999999996</v>
      </c>
      <c r="G99" s="46">
        <f t="shared" ref="G99" si="146">+D99+E99-F99</f>
        <v>54901.848000000005</v>
      </c>
      <c r="H99" s="46">
        <v>2882.7820000000002</v>
      </c>
      <c r="I99" s="46">
        <v>1316.6480000000001</v>
      </c>
      <c r="J99" s="46">
        <f t="shared" ref="J99" si="147">+G99+H99-I99</f>
        <v>56467.982000000004</v>
      </c>
      <c r="K99" s="46">
        <v>44204.14</v>
      </c>
      <c r="L99" s="46">
        <f t="shared" ref="L99" si="148">+J99-K99</f>
        <v>12263.842000000004</v>
      </c>
      <c r="M99" s="46">
        <v>1577.048</v>
      </c>
      <c r="N99" s="46">
        <v>21.963000000000001</v>
      </c>
      <c r="O99" s="46">
        <v>11856.053</v>
      </c>
      <c r="P99" s="46">
        <v>4.1689999999999259</v>
      </c>
      <c r="Q99" s="46">
        <f t="shared" ref="Q99" si="149">+L99+M99-N99-O99-P99</f>
        <v>1958.7050000000054</v>
      </c>
    </row>
    <row r="100" spans="1:17" ht="13.7" customHeight="1">
      <c r="A100" s="76" t="s">
        <v>204</v>
      </c>
      <c r="B100" s="46">
        <v>49247.777999999998</v>
      </c>
      <c r="C100" s="46">
        <v>8023.0780000000004</v>
      </c>
      <c r="D100" s="46">
        <f t="shared" ref="D100" si="150">+B100+C100</f>
        <v>57270.856</v>
      </c>
      <c r="E100" s="46">
        <v>2833.0860000000002</v>
      </c>
      <c r="F100" s="46">
        <v>2648.7639999999997</v>
      </c>
      <c r="G100" s="46">
        <f t="shared" ref="G100" si="151">+D100+E100-F100</f>
        <v>57455.178</v>
      </c>
      <c r="H100" s="46">
        <v>2858.6779999999999</v>
      </c>
      <c r="I100" s="46">
        <v>1562.854</v>
      </c>
      <c r="J100" s="46">
        <f t="shared" ref="J100" si="152">+G100+H100-I100</f>
        <v>58751.002</v>
      </c>
      <c r="K100" s="46">
        <v>49147.413</v>
      </c>
      <c r="L100" s="46">
        <f t="shared" ref="L100" si="153">+J100-K100</f>
        <v>9603.5889999999999</v>
      </c>
      <c r="M100" s="46">
        <v>729.40300000000002</v>
      </c>
      <c r="N100" s="46">
        <v>13.735999999999999</v>
      </c>
      <c r="O100" s="46">
        <v>10576.82</v>
      </c>
      <c r="P100" s="46">
        <v>-144.03500000000003</v>
      </c>
      <c r="Q100" s="46">
        <f t="shared" ref="Q100" si="154">+L100+M100-N100-O100-P100</f>
        <v>-113.52900000000028</v>
      </c>
    </row>
    <row r="101" spans="1:17" ht="13.7" customHeight="1">
      <c r="A101" s="76" t="s">
        <v>205</v>
      </c>
      <c r="B101" s="46">
        <v>48640.005000000005</v>
      </c>
      <c r="C101" s="46">
        <v>7800.8620000000001</v>
      </c>
      <c r="D101" s="46">
        <f t="shared" ref="D101" si="155">+B101+C101</f>
        <v>56440.867000000006</v>
      </c>
      <c r="E101" s="46">
        <v>1625.6879999999999</v>
      </c>
      <c r="F101" s="46">
        <v>2289.5309999999999</v>
      </c>
      <c r="G101" s="46">
        <f t="shared" ref="G101" si="156">+D101+E101-F101</f>
        <v>55777.024000000005</v>
      </c>
      <c r="H101" s="46">
        <v>2712.8139999999999</v>
      </c>
      <c r="I101" s="46">
        <v>1380.8679999999999</v>
      </c>
      <c r="J101" s="46">
        <f t="shared" ref="J101" si="157">+G101+H101-I101</f>
        <v>57108.97</v>
      </c>
      <c r="K101" s="46">
        <v>46656.416000000005</v>
      </c>
      <c r="L101" s="46">
        <f t="shared" ref="L101" si="158">+J101-K101</f>
        <v>10452.553999999996</v>
      </c>
      <c r="M101" s="46">
        <v>396.47199999999998</v>
      </c>
      <c r="N101" s="46">
        <v>53.144999999999996</v>
      </c>
      <c r="O101" s="46">
        <v>12262.107</v>
      </c>
      <c r="P101" s="46">
        <v>112.917</v>
      </c>
      <c r="Q101" s="46">
        <f t="shared" ref="Q101" si="159">+L101+M101-N101-O101-P101</f>
        <v>-1579.1430000000041</v>
      </c>
    </row>
    <row r="102" spans="1:17" ht="13.7" customHeight="1">
      <c r="A102" s="76" t="s">
        <v>206</v>
      </c>
      <c r="B102" s="46">
        <v>52707.441999999995</v>
      </c>
      <c r="C102" s="46">
        <v>8018.5990000000002</v>
      </c>
      <c r="D102" s="46">
        <f t="shared" ref="D102" si="160">+B102+C102</f>
        <v>60726.040999999997</v>
      </c>
      <c r="E102" s="46">
        <v>3180.1090000000004</v>
      </c>
      <c r="F102" s="46">
        <v>4585.0780000000004</v>
      </c>
      <c r="G102" s="46">
        <f t="shared" ref="G102" si="161">+D102+E102-F102</f>
        <v>59321.071999999993</v>
      </c>
      <c r="H102" s="46">
        <v>2820.076</v>
      </c>
      <c r="I102" s="46">
        <v>1541.2670000000001</v>
      </c>
      <c r="J102" s="46">
        <f t="shared" ref="J102" si="162">+G102+H102-I102</f>
        <v>60599.880999999994</v>
      </c>
      <c r="K102" s="46">
        <v>49144.890999999996</v>
      </c>
      <c r="L102" s="46">
        <f t="shared" ref="L102" si="163">+J102-K102</f>
        <v>11454.989999999998</v>
      </c>
      <c r="M102" s="46">
        <v>620.85399999999993</v>
      </c>
      <c r="N102" s="46">
        <v>25.531999999999996</v>
      </c>
      <c r="O102" s="46">
        <v>13402.397999999999</v>
      </c>
      <c r="P102" s="46">
        <v>27.10899999999998</v>
      </c>
      <c r="Q102" s="46">
        <f t="shared" ref="Q102" si="164">+L102+M102-N102-O102-P102</f>
        <v>-1379.1950000000011</v>
      </c>
    </row>
    <row r="103" spans="1:17" ht="13.7" customHeight="1">
      <c r="A103" s="76" t="s">
        <v>207</v>
      </c>
      <c r="B103" s="46">
        <v>53048.181999999993</v>
      </c>
      <c r="C103" s="46">
        <v>8727.4830000000002</v>
      </c>
      <c r="D103" s="46">
        <f t="shared" ref="D103" si="165">+B103+C103</f>
        <v>61775.664999999994</v>
      </c>
      <c r="E103" s="46">
        <v>1685.4090000000001</v>
      </c>
      <c r="F103" s="46">
        <v>3497.125</v>
      </c>
      <c r="G103" s="46">
        <f t="shared" ref="G103" si="166">+D103+E103-F103</f>
        <v>59963.948999999993</v>
      </c>
      <c r="H103" s="46">
        <v>3126.7659999999996</v>
      </c>
      <c r="I103" s="46">
        <v>1432.2119999999998</v>
      </c>
      <c r="J103" s="46">
        <f t="shared" ref="J103" si="167">+G103+H103-I103</f>
        <v>61658.502999999997</v>
      </c>
      <c r="K103" s="46">
        <v>47772.620999999999</v>
      </c>
      <c r="L103" s="46">
        <f t="shared" ref="L103" si="168">+J103-K103</f>
        <v>13885.881999999998</v>
      </c>
      <c r="M103" s="46">
        <v>551.73099999999999</v>
      </c>
      <c r="N103" s="46">
        <v>38.475999999999999</v>
      </c>
      <c r="O103" s="46">
        <v>13252.953000000001</v>
      </c>
      <c r="P103" s="46">
        <v>-2.1949999999999932</v>
      </c>
      <c r="Q103" s="46">
        <f t="shared" ref="Q103" si="169">+L103+M103-N103-O103-P103</f>
        <v>1148.3789999999956</v>
      </c>
    </row>
    <row r="104" spans="1:17" ht="13.7" customHeight="1">
      <c r="A104" s="76" t="s">
        <v>208</v>
      </c>
      <c r="B104" s="46">
        <v>55264.577999999994</v>
      </c>
      <c r="C104" s="46">
        <v>8133.6600000000008</v>
      </c>
      <c r="D104" s="46">
        <f t="shared" ref="D104" si="170">+B104+C104</f>
        <v>63398.237999999998</v>
      </c>
      <c r="E104" s="46">
        <v>3637.3019999999997</v>
      </c>
      <c r="F104" s="46">
        <v>3085.1579999999999</v>
      </c>
      <c r="G104" s="46">
        <f t="shared" ref="G104" si="171">+D104+E104-F104</f>
        <v>63950.381999999991</v>
      </c>
      <c r="H104" s="46">
        <v>3359.1000000000004</v>
      </c>
      <c r="I104" s="46">
        <v>1708.6310000000001</v>
      </c>
      <c r="J104" s="46">
        <f t="shared" ref="J104" si="172">+G104+H104-I104</f>
        <v>65600.850999999995</v>
      </c>
      <c r="K104" s="46">
        <v>54554.137999999999</v>
      </c>
      <c r="L104" s="46">
        <f t="shared" ref="L104" si="173">+J104-K104</f>
        <v>11046.712999999996</v>
      </c>
      <c r="M104" s="46">
        <v>1117.4839999999999</v>
      </c>
      <c r="N104" s="46">
        <v>97.415000000000006</v>
      </c>
      <c r="O104" s="46">
        <v>11128.941999999999</v>
      </c>
      <c r="P104" s="46">
        <v>109.02699999999996</v>
      </c>
      <c r="Q104" s="46">
        <f t="shared" ref="Q104" si="174">+L104+M104-N104-O104-P104</f>
        <v>828.81299999999658</v>
      </c>
    </row>
    <row r="105" spans="1:17" ht="13.7" customHeight="1">
      <c r="A105" s="76" t="s">
        <v>209</v>
      </c>
      <c r="B105" s="46">
        <v>54639.966</v>
      </c>
      <c r="C105" s="46">
        <v>8028.2189999999991</v>
      </c>
      <c r="D105" s="46">
        <f t="shared" ref="D105" si="175">+B105+C105</f>
        <v>62668.184999999998</v>
      </c>
      <c r="E105" s="46">
        <v>2724.2110000000002</v>
      </c>
      <c r="F105" s="46">
        <v>3688.6690000000003</v>
      </c>
      <c r="G105" s="46">
        <f t="shared" ref="G105" si="176">+D105+E105-F105</f>
        <v>61703.726999999999</v>
      </c>
      <c r="H105" s="46">
        <v>2842.2830000000004</v>
      </c>
      <c r="I105" s="46">
        <v>1334.7910000000002</v>
      </c>
      <c r="J105" s="46">
        <f t="shared" ref="J105" si="177">+G105+H105-I105</f>
        <v>63211.219000000005</v>
      </c>
      <c r="K105" s="46">
        <v>51013.316000000006</v>
      </c>
      <c r="L105" s="46">
        <f t="shared" ref="L105" si="178">+J105-K105</f>
        <v>12197.902999999998</v>
      </c>
      <c r="M105" s="46">
        <v>525.024</v>
      </c>
      <c r="N105" s="46">
        <v>59.957000000000001</v>
      </c>
      <c r="O105" s="46">
        <v>12115.772999999999</v>
      </c>
      <c r="P105" s="46">
        <v>-141.55800000000002</v>
      </c>
      <c r="Q105" s="46">
        <f t="shared" ref="Q105" si="179">+L105+M105-N105-O105-P105</f>
        <v>688.75499999999829</v>
      </c>
    </row>
    <row r="106" spans="1:17" ht="13.7" customHeight="1">
      <c r="A106" s="76" t="s">
        <v>210</v>
      </c>
      <c r="B106" s="46">
        <v>58696.042000000001</v>
      </c>
      <c r="C106" s="46">
        <v>8080.9849999999988</v>
      </c>
      <c r="D106" s="46">
        <f t="shared" ref="D106" si="180">+B106+C106</f>
        <v>66777.027000000002</v>
      </c>
      <c r="E106" s="46">
        <v>4244.3770000000004</v>
      </c>
      <c r="F106" s="46">
        <v>5970.9229999999998</v>
      </c>
      <c r="G106" s="46">
        <f t="shared" ref="G106" si="181">+D106+E106-F106</f>
        <v>65050.481000000007</v>
      </c>
      <c r="H106" s="46">
        <v>3028.1979999999999</v>
      </c>
      <c r="I106" s="46">
        <v>1455.64</v>
      </c>
      <c r="J106" s="46">
        <f t="shared" ref="J106" si="182">+G106+H106-I106</f>
        <v>66623.039000000004</v>
      </c>
      <c r="K106" s="46">
        <v>52570.695</v>
      </c>
      <c r="L106" s="46">
        <f t="shared" ref="L106" si="183">+J106-K106</f>
        <v>14052.344000000005</v>
      </c>
      <c r="M106" s="46">
        <v>883.41700000000003</v>
      </c>
      <c r="N106" s="46">
        <v>20.994</v>
      </c>
      <c r="O106" s="46">
        <v>13392.442999999999</v>
      </c>
      <c r="P106" s="46">
        <v>-15.198999999999984</v>
      </c>
      <c r="Q106" s="46">
        <f t="shared" ref="Q106" si="184">+L106+M106-N106-O106-P106</f>
        <v>1537.5230000000042</v>
      </c>
    </row>
    <row r="107" spans="1:17" ht="13.7" customHeight="1">
      <c r="A107" s="76" t="s">
        <v>211</v>
      </c>
      <c r="B107" s="46">
        <v>57979.105000000003</v>
      </c>
      <c r="C107" s="46">
        <v>9694.0849999999991</v>
      </c>
      <c r="D107" s="46">
        <f t="shared" ref="D107" si="185">+B107+C107</f>
        <v>67673.19</v>
      </c>
      <c r="E107" s="46">
        <v>3020.48</v>
      </c>
      <c r="F107" s="46">
        <v>4583.9699999999993</v>
      </c>
      <c r="G107" s="46">
        <f t="shared" ref="G107" si="186">+D107+E107-F107</f>
        <v>66109.7</v>
      </c>
      <c r="H107" s="46">
        <v>3102.46</v>
      </c>
      <c r="I107" s="46">
        <v>1437.808</v>
      </c>
      <c r="J107" s="46">
        <f t="shared" ref="J107" si="187">+G107+H107-I107</f>
        <v>67774.351999999999</v>
      </c>
      <c r="K107" s="46">
        <v>50294.921000000002</v>
      </c>
      <c r="L107" s="46">
        <f t="shared" ref="L107" si="188">+J107-K107</f>
        <v>17479.430999999997</v>
      </c>
      <c r="M107" s="46">
        <v>786.58400000000006</v>
      </c>
      <c r="N107" s="46">
        <v>38.667999999999999</v>
      </c>
      <c r="O107" s="46">
        <v>14493.047</v>
      </c>
      <c r="P107" s="46">
        <v>23.116000000000014</v>
      </c>
      <c r="Q107" s="46">
        <f t="shared" ref="Q107" si="189">+L107+M107-N107-O107-P107</f>
        <v>3711.1839999999938</v>
      </c>
    </row>
    <row r="108" spans="1:17" ht="13.7" customHeight="1" thickBot="1">
      <c r="A108" s="77" t="s">
        <v>213</v>
      </c>
      <c r="B108" s="67">
        <v>59685.395000000004</v>
      </c>
      <c r="C108" s="67">
        <v>8699.1560000000009</v>
      </c>
      <c r="D108" s="67">
        <f t="shared" ref="D108" si="190">+B108+C108</f>
        <v>68384.551000000007</v>
      </c>
      <c r="E108" s="67">
        <v>3440.1260000000002</v>
      </c>
      <c r="F108" s="67">
        <v>4134.5019999999995</v>
      </c>
      <c r="G108" s="67">
        <f t="shared" ref="G108" si="191">+D108+E108-F108</f>
        <v>67690.175000000017</v>
      </c>
      <c r="H108" s="67">
        <v>4470.4160000000002</v>
      </c>
      <c r="I108" s="67">
        <v>3022.4209999999998</v>
      </c>
      <c r="J108" s="67">
        <f t="shared" ref="J108" si="192">+G108+H108-I108</f>
        <v>69138.170000000013</v>
      </c>
      <c r="K108" s="67">
        <v>57403.928999999996</v>
      </c>
      <c r="L108" s="67">
        <f t="shared" ref="L108" si="193">+J108-K108</f>
        <v>11734.241000000016</v>
      </c>
      <c r="M108" s="67">
        <v>1429.3309999999999</v>
      </c>
      <c r="N108" s="67">
        <v>49.364999999999995</v>
      </c>
      <c r="O108" s="67">
        <v>12008.912999999999</v>
      </c>
      <c r="P108" s="67">
        <v>37.697999999999979</v>
      </c>
      <c r="Q108" s="68">
        <f t="shared" ref="Q108" si="194">+L108+M108-N108-O108-P108</f>
        <v>1067.5960000000182</v>
      </c>
    </row>
    <row r="109" spans="1:17" ht="13.7" customHeight="1" thickTop="1"/>
    <row r="110" spans="1:17" ht="13.7" customHeight="1"/>
    <row r="111" spans="1:17" ht="13.7" customHeight="1"/>
    <row r="112" spans="1:17" ht="13.7" customHeight="1"/>
  </sheetData>
  <phoneticPr fontId="5" type="noConversion"/>
  <pageMargins left="0.16" right="0.19" top="1" bottom="1" header="0.5" footer="0.5"/>
  <pageSetup paperSize="8" scale="6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111"/>
  <sheetViews>
    <sheetView showGridLines="0" workbookViewId="0">
      <pane xSplit="1" ySplit="8" topLeftCell="B94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16.85546875" style="1" customWidth="1"/>
    <col min="2" max="2" width="11.5703125" style="1" customWidth="1"/>
    <col min="3" max="3" width="12.28515625" style="1" customWidth="1"/>
    <col min="4" max="4" width="12.140625" style="1" customWidth="1"/>
    <col min="5" max="5" width="9.140625" style="1"/>
    <col min="6" max="6" width="11.28515625" style="1" customWidth="1"/>
    <col min="7" max="7" width="11.42578125" style="1" customWidth="1"/>
    <col min="8" max="8" width="12.140625" style="1" customWidth="1"/>
    <col min="9" max="9" width="12.7109375" style="1" customWidth="1"/>
    <col min="10" max="10" width="11.85546875" style="1" customWidth="1"/>
    <col min="11" max="11" width="12.42578125" style="1" customWidth="1"/>
    <col min="12" max="12" width="12.140625" style="1" customWidth="1"/>
    <col min="13" max="13" width="10.85546875" style="1" customWidth="1"/>
    <col min="14" max="14" width="10.7109375" style="1" customWidth="1"/>
    <col min="15" max="15" width="17.7109375" style="1" customWidth="1"/>
    <col min="16" max="16" width="13.85546875" style="1" customWidth="1"/>
    <col min="17" max="16384" width="9.140625" style="1"/>
  </cols>
  <sheetData>
    <row r="1" spans="1:16" ht="12.75">
      <c r="A1" s="7" t="s">
        <v>46</v>
      </c>
      <c r="B1" s="3"/>
    </row>
    <row r="2" spans="1:16" ht="9.75" customHeight="1">
      <c r="A2" s="11"/>
      <c r="B2" s="3"/>
    </row>
    <row r="3" spans="1:16" ht="12.75">
      <c r="A3" s="7" t="s">
        <v>38</v>
      </c>
      <c r="B3" s="3"/>
    </row>
    <row r="4" spans="1:16" ht="12.75">
      <c r="A4" s="72" t="s">
        <v>39</v>
      </c>
      <c r="B4" s="3"/>
    </row>
    <row r="5" spans="1:16" ht="14.25">
      <c r="A5" s="7" t="s">
        <v>40</v>
      </c>
      <c r="B5" s="3"/>
    </row>
    <row r="6" spans="1:16" ht="12" thickBot="1">
      <c r="C6" s="4"/>
      <c r="D6" s="4"/>
      <c r="E6" s="4"/>
      <c r="I6" s="4"/>
      <c r="N6" s="4"/>
      <c r="O6" s="4"/>
    </row>
    <row r="7" spans="1:16" s="4" customFormat="1">
      <c r="A7" s="69"/>
      <c r="B7" s="18" t="s">
        <v>11</v>
      </c>
      <c r="C7" s="12" t="s">
        <v>12</v>
      </c>
      <c r="D7" s="12" t="s">
        <v>13</v>
      </c>
      <c r="E7" s="12" t="s">
        <v>14</v>
      </c>
      <c r="F7" s="12" t="s">
        <v>15</v>
      </c>
      <c r="G7" s="12" t="s">
        <v>16</v>
      </c>
      <c r="H7" s="12" t="s">
        <v>3</v>
      </c>
      <c r="I7" s="12" t="s">
        <v>17</v>
      </c>
      <c r="J7" s="12" t="s">
        <v>18</v>
      </c>
      <c r="K7" s="12" t="s">
        <v>19</v>
      </c>
      <c r="L7" s="12" t="s">
        <v>20</v>
      </c>
      <c r="M7" s="12" t="s">
        <v>8</v>
      </c>
      <c r="N7" s="12" t="s">
        <v>9</v>
      </c>
      <c r="O7" s="12" t="s">
        <v>32</v>
      </c>
      <c r="P7" s="19" t="s">
        <v>10</v>
      </c>
    </row>
    <row r="8" spans="1:16" s="4" customFormat="1" ht="91.5" customHeight="1">
      <c r="A8" s="71" t="s">
        <v>175</v>
      </c>
      <c r="B8" s="20" t="s">
        <v>33</v>
      </c>
      <c r="C8" s="15" t="s">
        <v>64</v>
      </c>
      <c r="D8" s="15" t="s">
        <v>65</v>
      </c>
      <c r="E8" s="15" t="s">
        <v>66</v>
      </c>
      <c r="F8" s="15" t="s">
        <v>67</v>
      </c>
      <c r="G8" s="15" t="s">
        <v>68</v>
      </c>
      <c r="H8" s="15" t="s">
        <v>69</v>
      </c>
      <c r="I8" s="15" t="s">
        <v>70</v>
      </c>
      <c r="J8" s="15" t="s">
        <v>71</v>
      </c>
      <c r="K8" s="15" t="s">
        <v>72</v>
      </c>
      <c r="L8" s="15" t="s">
        <v>74</v>
      </c>
      <c r="M8" s="15" t="s">
        <v>75</v>
      </c>
      <c r="N8" s="15" t="s">
        <v>179</v>
      </c>
      <c r="O8" s="15" t="s">
        <v>76</v>
      </c>
      <c r="P8" s="21" t="s">
        <v>181</v>
      </c>
    </row>
    <row r="9" spans="1:16" ht="13.7" customHeight="1">
      <c r="A9" s="73" t="s">
        <v>108</v>
      </c>
      <c r="B9" s="48">
        <v>12829.766</v>
      </c>
      <c r="C9" s="40">
        <v>7608.6450000000004</v>
      </c>
      <c r="D9" s="40">
        <v>95.197999999999993</v>
      </c>
      <c r="E9" s="40">
        <v>205.91900000000001</v>
      </c>
      <c r="F9" s="40">
        <f>+B9-C9-D9+E9</f>
        <v>5331.8419999999987</v>
      </c>
      <c r="G9" s="40">
        <v>-1113.2609999999997</v>
      </c>
      <c r="H9" s="40">
        <f>+F9+G9</f>
        <v>4218.5809999999992</v>
      </c>
      <c r="I9" s="40">
        <v>673.03099999999995</v>
      </c>
      <c r="J9" s="40">
        <v>0</v>
      </c>
      <c r="K9" s="40">
        <v>-359.41</v>
      </c>
      <c r="L9" s="40">
        <f>+H9-I9+J9+K9</f>
        <v>3186.1399999999994</v>
      </c>
      <c r="M9" s="40">
        <v>287.92900000000003</v>
      </c>
      <c r="N9" s="40">
        <v>4764.2089999999998</v>
      </c>
      <c r="O9" s="40">
        <v>80.298000000000002</v>
      </c>
      <c r="P9" s="41">
        <f>+L9+M9-N9-O9</f>
        <v>-1370.4380000000003</v>
      </c>
    </row>
    <row r="10" spans="1:16" ht="13.7" customHeight="1">
      <c r="A10" s="73" t="s">
        <v>109</v>
      </c>
      <c r="B10" s="48">
        <v>13350.463</v>
      </c>
      <c r="C10" s="40">
        <v>8266.2630000000008</v>
      </c>
      <c r="D10" s="40">
        <v>105.562</v>
      </c>
      <c r="E10" s="40">
        <v>272.92500000000001</v>
      </c>
      <c r="F10" s="40">
        <f t="shared" ref="F10:F69" si="0">+B10-C10-D10+E10</f>
        <v>5251.5629999999992</v>
      </c>
      <c r="G10" s="40">
        <v>-3641.511</v>
      </c>
      <c r="H10" s="40">
        <f t="shared" ref="H10:H69" si="1">+F10+G10</f>
        <v>1610.0519999999992</v>
      </c>
      <c r="I10" s="40">
        <v>1018.55</v>
      </c>
      <c r="J10" s="40">
        <v>0</v>
      </c>
      <c r="K10" s="40">
        <v>-390.923</v>
      </c>
      <c r="L10" s="40">
        <f t="shared" ref="L10:L69" si="2">+H10-I10+J10+K10</f>
        <v>200.57899999999927</v>
      </c>
      <c r="M10" s="40">
        <v>412.81400000000002</v>
      </c>
      <c r="N10" s="40">
        <v>4548.58</v>
      </c>
      <c r="O10" s="40">
        <v>82.21</v>
      </c>
      <c r="P10" s="41">
        <f t="shared" ref="P10:P69" si="3">+L10+M10-N10-O10</f>
        <v>-4017.3970000000008</v>
      </c>
    </row>
    <row r="11" spans="1:16" ht="13.7" customHeight="1">
      <c r="A11" s="73" t="s">
        <v>110</v>
      </c>
      <c r="B11" s="48">
        <v>13702.303</v>
      </c>
      <c r="C11" s="40">
        <v>8606.4470000000001</v>
      </c>
      <c r="D11" s="40">
        <v>95.293999999999997</v>
      </c>
      <c r="E11" s="40">
        <v>231.934</v>
      </c>
      <c r="F11" s="40">
        <f t="shared" si="0"/>
        <v>5232.4960000000001</v>
      </c>
      <c r="G11" s="40">
        <v>-1474.3839999999996</v>
      </c>
      <c r="H11" s="40">
        <f t="shared" si="1"/>
        <v>3758.1120000000005</v>
      </c>
      <c r="I11" s="40">
        <v>875.20799999999997</v>
      </c>
      <c r="J11" s="40">
        <v>0</v>
      </c>
      <c r="K11" s="40">
        <v>-419.20100000000002</v>
      </c>
      <c r="L11" s="40">
        <f t="shared" si="2"/>
        <v>2463.7030000000004</v>
      </c>
      <c r="M11" s="40">
        <v>352.06799999999998</v>
      </c>
      <c r="N11" s="40">
        <v>4128.5020000000004</v>
      </c>
      <c r="O11" s="40">
        <v>89.861000000000004</v>
      </c>
      <c r="P11" s="41">
        <f t="shared" si="3"/>
        <v>-1402.5919999999999</v>
      </c>
    </row>
    <row r="12" spans="1:16" ht="13.7" customHeight="1">
      <c r="A12" s="73" t="s">
        <v>111</v>
      </c>
      <c r="B12" s="48">
        <v>14381.754000000001</v>
      </c>
      <c r="C12" s="40">
        <v>9770.9359999999997</v>
      </c>
      <c r="D12" s="40">
        <v>110.179</v>
      </c>
      <c r="E12" s="40">
        <v>310.25900000000001</v>
      </c>
      <c r="F12" s="40">
        <f t="shared" si="0"/>
        <v>4810.898000000001</v>
      </c>
      <c r="G12" s="40">
        <v>-1238.5650000000001</v>
      </c>
      <c r="H12" s="40">
        <f t="shared" si="1"/>
        <v>3572.333000000001</v>
      </c>
      <c r="I12" s="40">
        <v>942.02700000000004</v>
      </c>
      <c r="J12" s="40">
        <v>0</v>
      </c>
      <c r="K12" s="40">
        <v>-425.37199999999996</v>
      </c>
      <c r="L12" s="40">
        <f t="shared" si="2"/>
        <v>2204.9340000000011</v>
      </c>
      <c r="M12" s="40">
        <v>398.00300000000004</v>
      </c>
      <c r="N12" s="40">
        <v>3599.0630000000001</v>
      </c>
      <c r="O12" s="40">
        <v>103.25</v>
      </c>
      <c r="P12" s="41">
        <f t="shared" si="3"/>
        <v>-1099.3759999999988</v>
      </c>
    </row>
    <row r="13" spans="1:16" ht="13.7" customHeight="1">
      <c r="A13" s="73" t="s">
        <v>112</v>
      </c>
      <c r="B13" s="48">
        <v>14092.486000000001</v>
      </c>
      <c r="C13" s="40">
        <v>8158.93</v>
      </c>
      <c r="D13" s="40">
        <v>110.02200000000001</v>
      </c>
      <c r="E13" s="40">
        <v>192.35</v>
      </c>
      <c r="F13" s="40">
        <f t="shared" si="0"/>
        <v>6015.8840000000009</v>
      </c>
      <c r="G13" s="40">
        <v>-1478.7820000000002</v>
      </c>
      <c r="H13" s="40">
        <f t="shared" si="1"/>
        <v>4537.1020000000008</v>
      </c>
      <c r="I13" s="40">
        <v>737.86199999999997</v>
      </c>
      <c r="J13" s="40">
        <v>0</v>
      </c>
      <c r="K13" s="40">
        <v>-440.827</v>
      </c>
      <c r="L13" s="40">
        <f t="shared" si="2"/>
        <v>3358.4130000000005</v>
      </c>
      <c r="M13" s="40">
        <v>30.643999999999998</v>
      </c>
      <c r="N13" s="40">
        <v>5240.7840000000006</v>
      </c>
      <c r="O13" s="40">
        <v>122.376</v>
      </c>
      <c r="P13" s="41">
        <f t="shared" si="3"/>
        <v>-1974.1030000000003</v>
      </c>
    </row>
    <row r="14" spans="1:16" ht="13.7" customHeight="1">
      <c r="A14" s="73" t="s">
        <v>113</v>
      </c>
      <c r="B14" s="48">
        <v>14350.576999999999</v>
      </c>
      <c r="C14" s="40">
        <v>8806.1530000000002</v>
      </c>
      <c r="D14" s="40">
        <v>124.76300000000001</v>
      </c>
      <c r="E14" s="40">
        <v>257.815</v>
      </c>
      <c r="F14" s="40">
        <f t="shared" si="0"/>
        <v>5677.4759999999987</v>
      </c>
      <c r="G14" s="40">
        <v>-3475.2860000000005</v>
      </c>
      <c r="H14" s="40">
        <f t="shared" si="1"/>
        <v>2202.1899999999982</v>
      </c>
      <c r="I14" s="40">
        <v>1081.471</v>
      </c>
      <c r="J14" s="40">
        <v>0</v>
      </c>
      <c r="K14" s="40">
        <v>-441.51199999999994</v>
      </c>
      <c r="L14" s="40">
        <f t="shared" si="2"/>
        <v>679.20699999999829</v>
      </c>
      <c r="M14" s="40">
        <v>45.988</v>
      </c>
      <c r="N14" s="40">
        <v>5315.7870000000003</v>
      </c>
      <c r="O14" s="40">
        <v>133.084</v>
      </c>
      <c r="P14" s="41">
        <f t="shared" si="3"/>
        <v>-4723.6760000000022</v>
      </c>
    </row>
    <row r="15" spans="1:16" ht="13.7" customHeight="1">
      <c r="A15" s="73" t="s">
        <v>114</v>
      </c>
      <c r="B15" s="48">
        <v>14723.142</v>
      </c>
      <c r="C15" s="40">
        <v>9362.0409999999993</v>
      </c>
      <c r="D15" s="40">
        <v>111.88800000000001</v>
      </c>
      <c r="E15" s="40">
        <v>275.67200000000003</v>
      </c>
      <c r="F15" s="40">
        <f t="shared" si="0"/>
        <v>5524.8850000000002</v>
      </c>
      <c r="G15" s="40">
        <v>-1703.5729999999999</v>
      </c>
      <c r="H15" s="40">
        <f t="shared" si="1"/>
        <v>3821.3120000000004</v>
      </c>
      <c r="I15" s="40">
        <v>1105.528</v>
      </c>
      <c r="J15" s="40">
        <v>0</v>
      </c>
      <c r="K15" s="40">
        <v>-457.87699999999995</v>
      </c>
      <c r="L15" s="40">
        <f t="shared" si="2"/>
        <v>2257.9070000000006</v>
      </c>
      <c r="M15" s="40">
        <v>63.393999999999998</v>
      </c>
      <c r="N15" s="40">
        <v>4132.3440000000001</v>
      </c>
      <c r="O15" s="40">
        <v>135.37299999999999</v>
      </c>
      <c r="P15" s="41">
        <f t="shared" si="3"/>
        <v>-1946.4159999999997</v>
      </c>
    </row>
    <row r="16" spans="1:16" ht="13.7" customHeight="1">
      <c r="A16" s="73" t="s">
        <v>115</v>
      </c>
      <c r="B16" s="48">
        <v>15220.218000000001</v>
      </c>
      <c r="C16" s="40">
        <v>10534.831</v>
      </c>
      <c r="D16" s="40">
        <v>125.215</v>
      </c>
      <c r="E16" s="40">
        <v>299.28100000000001</v>
      </c>
      <c r="F16" s="40">
        <f t="shared" si="0"/>
        <v>4859.4530000000004</v>
      </c>
      <c r="G16" s="40">
        <v>-1338.229</v>
      </c>
      <c r="H16" s="40">
        <f t="shared" si="1"/>
        <v>3521.2240000000002</v>
      </c>
      <c r="I16" s="40">
        <v>1087.569</v>
      </c>
      <c r="J16" s="40">
        <v>0</v>
      </c>
      <c r="K16" s="40">
        <v>-473.41800000000006</v>
      </c>
      <c r="L16" s="40">
        <f t="shared" si="2"/>
        <v>1960.2370000000001</v>
      </c>
      <c r="M16" s="40">
        <v>2.2899999999999991</v>
      </c>
      <c r="N16" s="40">
        <v>3800.78</v>
      </c>
      <c r="O16" s="40">
        <v>129.24299999999999</v>
      </c>
      <c r="P16" s="41">
        <f t="shared" si="3"/>
        <v>-1967.4960000000001</v>
      </c>
    </row>
    <row r="17" spans="1:16" ht="13.7" customHeight="1">
      <c r="A17" s="73" t="s">
        <v>116</v>
      </c>
      <c r="B17" s="48">
        <v>14606.438</v>
      </c>
      <c r="C17" s="40">
        <v>8754.2289999999994</v>
      </c>
      <c r="D17" s="40">
        <v>122.77</v>
      </c>
      <c r="E17" s="40">
        <v>270.471</v>
      </c>
      <c r="F17" s="40">
        <f t="shared" si="0"/>
        <v>5999.91</v>
      </c>
      <c r="G17" s="40">
        <v>-1176.2350000000001</v>
      </c>
      <c r="H17" s="40">
        <f t="shared" si="1"/>
        <v>4823.6749999999993</v>
      </c>
      <c r="I17" s="40">
        <v>723.35400000000004</v>
      </c>
      <c r="J17" s="40">
        <v>0</v>
      </c>
      <c r="K17" s="40">
        <v>-518.31099999999992</v>
      </c>
      <c r="L17" s="40">
        <f t="shared" si="2"/>
        <v>3582.0099999999993</v>
      </c>
      <c r="M17" s="40">
        <v>-11.185</v>
      </c>
      <c r="N17" s="40">
        <v>5427.3869999999997</v>
      </c>
      <c r="O17" s="40">
        <v>114.694</v>
      </c>
      <c r="P17" s="41">
        <f t="shared" si="3"/>
        <v>-1971.2560000000003</v>
      </c>
    </row>
    <row r="18" spans="1:16" ht="13.7" customHeight="1">
      <c r="A18" s="73" t="s">
        <v>117</v>
      </c>
      <c r="B18" s="48">
        <v>15152.651</v>
      </c>
      <c r="C18" s="40">
        <v>9468.6219999999994</v>
      </c>
      <c r="D18" s="40">
        <v>142.81299999999999</v>
      </c>
      <c r="E18" s="40">
        <v>252.21799999999999</v>
      </c>
      <c r="F18" s="40">
        <f t="shared" si="0"/>
        <v>5793.4340000000002</v>
      </c>
      <c r="G18" s="40">
        <v>-3536.884</v>
      </c>
      <c r="H18" s="40">
        <f t="shared" si="1"/>
        <v>2256.5500000000002</v>
      </c>
      <c r="I18" s="40">
        <v>1013.073</v>
      </c>
      <c r="J18" s="40">
        <v>0</v>
      </c>
      <c r="K18" s="40">
        <v>-546.40899999999999</v>
      </c>
      <c r="L18" s="40">
        <f t="shared" si="2"/>
        <v>697.06800000000032</v>
      </c>
      <c r="M18" s="40">
        <v>-3.3499999999999979</v>
      </c>
      <c r="N18" s="40">
        <v>5252.8059999999996</v>
      </c>
      <c r="O18" s="40">
        <v>109.42400000000001</v>
      </c>
      <c r="P18" s="41">
        <f t="shared" si="3"/>
        <v>-4668.5119999999997</v>
      </c>
    </row>
    <row r="19" spans="1:16" ht="13.7" customHeight="1">
      <c r="A19" s="73" t="s">
        <v>118</v>
      </c>
      <c r="B19" s="48">
        <v>15307.97</v>
      </c>
      <c r="C19" s="40">
        <v>9847.5830000000005</v>
      </c>
      <c r="D19" s="40">
        <v>124.42700000000001</v>
      </c>
      <c r="E19" s="40">
        <v>265</v>
      </c>
      <c r="F19" s="40">
        <f t="shared" si="0"/>
        <v>5600.9599999999991</v>
      </c>
      <c r="G19" s="40">
        <v>-1412.287</v>
      </c>
      <c r="H19" s="40">
        <f t="shared" si="1"/>
        <v>4188.6729999999989</v>
      </c>
      <c r="I19" s="40">
        <v>843.51300000000003</v>
      </c>
      <c r="J19" s="40">
        <v>0</v>
      </c>
      <c r="K19" s="40">
        <v>-581.06500000000005</v>
      </c>
      <c r="L19" s="40">
        <f t="shared" si="2"/>
        <v>2764.0949999999989</v>
      </c>
      <c r="M19" s="40">
        <v>-32.532000000000004</v>
      </c>
      <c r="N19" s="40">
        <v>4533.317</v>
      </c>
      <c r="O19" s="40">
        <v>113.43300000000001</v>
      </c>
      <c r="P19" s="41">
        <f t="shared" si="3"/>
        <v>-1915.1870000000013</v>
      </c>
    </row>
    <row r="20" spans="1:16" ht="13.7" customHeight="1">
      <c r="A20" s="73" t="s">
        <v>119</v>
      </c>
      <c r="B20" s="48">
        <v>15890.749</v>
      </c>
      <c r="C20" s="40">
        <v>10857.731</v>
      </c>
      <c r="D20" s="40">
        <v>182.83099999999999</v>
      </c>
      <c r="E20" s="40">
        <v>286.142</v>
      </c>
      <c r="F20" s="40">
        <f t="shared" si="0"/>
        <v>5136.3289999999997</v>
      </c>
      <c r="G20" s="40">
        <v>-1781.415</v>
      </c>
      <c r="H20" s="40">
        <f t="shared" si="1"/>
        <v>3354.9139999999998</v>
      </c>
      <c r="I20" s="40">
        <v>1008.211</v>
      </c>
      <c r="J20" s="40">
        <v>0</v>
      </c>
      <c r="K20" s="40">
        <v>-622.37200000000007</v>
      </c>
      <c r="L20" s="40">
        <f t="shared" si="2"/>
        <v>1724.3309999999994</v>
      </c>
      <c r="M20" s="40">
        <v>-100.679</v>
      </c>
      <c r="N20" s="40">
        <v>3292.1570000000002</v>
      </c>
      <c r="O20" s="40">
        <v>126.72</v>
      </c>
      <c r="P20" s="41">
        <f t="shared" si="3"/>
        <v>-1795.2250000000008</v>
      </c>
    </row>
    <row r="21" spans="1:16" ht="13.7" customHeight="1">
      <c r="A21" s="73" t="s">
        <v>120</v>
      </c>
      <c r="B21" s="48">
        <v>15375.878000000001</v>
      </c>
      <c r="C21" s="40">
        <v>9085.0669999999991</v>
      </c>
      <c r="D21" s="40">
        <v>162.95500000000001</v>
      </c>
      <c r="E21" s="40">
        <v>229.70699999999999</v>
      </c>
      <c r="F21" s="40">
        <f t="shared" si="0"/>
        <v>6357.5630000000019</v>
      </c>
      <c r="G21" s="40">
        <v>-1250.1229999999998</v>
      </c>
      <c r="H21" s="40">
        <f t="shared" si="1"/>
        <v>5107.4400000000023</v>
      </c>
      <c r="I21" s="40">
        <v>803.29399999999998</v>
      </c>
      <c r="J21" s="40">
        <v>0</v>
      </c>
      <c r="K21" s="40">
        <v>-678.51199999999994</v>
      </c>
      <c r="L21" s="40">
        <f t="shared" si="2"/>
        <v>3625.6340000000027</v>
      </c>
      <c r="M21" s="40">
        <v>18.332999999999995</v>
      </c>
      <c r="N21" s="40">
        <v>5075.0829999999996</v>
      </c>
      <c r="O21" s="40">
        <v>149.286</v>
      </c>
      <c r="P21" s="41">
        <f t="shared" si="3"/>
        <v>-1580.4019999999969</v>
      </c>
    </row>
    <row r="22" spans="1:16" ht="13.7" customHeight="1">
      <c r="A22" s="73" t="s">
        <v>121</v>
      </c>
      <c r="B22" s="48">
        <v>15905.203</v>
      </c>
      <c r="C22" s="40">
        <v>9793.9330000000009</v>
      </c>
      <c r="D22" s="40">
        <v>189.24600000000001</v>
      </c>
      <c r="E22" s="40">
        <v>211.75299999999999</v>
      </c>
      <c r="F22" s="40">
        <f t="shared" si="0"/>
        <v>6133.7769999999982</v>
      </c>
      <c r="G22" s="40">
        <v>-4099.6939999999995</v>
      </c>
      <c r="H22" s="40">
        <f t="shared" si="1"/>
        <v>2034.0829999999987</v>
      </c>
      <c r="I22" s="40">
        <v>1100.6310000000001</v>
      </c>
      <c r="J22" s="40">
        <v>0</v>
      </c>
      <c r="K22" s="40">
        <v>-680.88199999999995</v>
      </c>
      <c r="L22" s="40">
        <f t="shared" si="2"/>
        <v>252.56999999999869</v>
      </c>
      <c r="M22" s="40">
        <v>-52.991</v>
      </c>
      <c r="N22" s="40">
        <v>4713.76</v>
      </c>
      <c r="O22" s="40">
        <v>161.60300000000001</v>
      </c>
      <c r="P22" s="41">
        <f t="shared" si="3"/>
        <v>-4675.7840000000015</v>
      </c>
    </row>
    <row r="23" spans="1:16" ht="13.7" customHeight="1">
      <c r="A23" s="73" t="s">
        <v>122</v>
      </c>
      <c r="B23" s="48">
        <v>16032.696</v>
      </c>
      <c r="C23" s="40">
        <v>10138.509</v>
      </c>
      <c r="D23" s="40">
        <v>177.768</v>
      </c>
      <c r="E23" s="40">
        <v>242.536</v>
      </c>
      <c r="F23" s="40">
        <f t="shared" si="0"/>
        <v>5958.9549999999999</v>
      </c>
      <c r="G23" s="40">
        <v>-1719.625</v>
      </c>
      <c r="H23" s="40">
        <f t="shared" si="1"/>
        <v>4239.33</v>
      </c>
      <c r="I23" s="40">
        <v>838.47799999999995</v>
      </c>
      <c r="J23" s="40">
        <v>0</v>
      </c>
      <c r="K23" s="40">
        <v>-631.30200000000002</v>
      </c>
      <c r="L23" s="40">
        <f t="shared" si="2"/>
        <v>2769.5499999999997</v>
      </c>
      <c r="M23" s="40">
        <v>22.634</v>
      </c>
      <c r="N23" s="40">
        <v>3206.2240000000002</v>
      </c>
      <c r="O23" s="40">
        <v>163.67099999999999</v>
      </c>
      <c r="P23" s="41">
        <f t="shared" si="3"/>
        <v>-577.71100000000047</v>
      </c>
    </row>
    <row r="24" spans="1:16" ht="13.7" customHeight="1">
      <c r="A24" s="73" t="s">
        <v>123</v>
      </c>
      <c r="B24" s="48">
        <v>16238.503000000001</v>
      </c>
      <c r="C24" s="40">
        <v>11247.112999999999</v>
      </c>
      <c r="D24" s="40">
        <v>376.00599999999997</v>
      </c>
      <c r="E24" s="40">
        <v>302.10599999999999</v>
      </c>
      <c r="F24" s="40">
        <f t="shared" si="0"/>
        <v>4917.4900000000007</v>
      </c>
      <c r="G24" s="40">
        <v>-1319.002</v>
      </c>
      <c r="H24" s="40">
        <f t="shared" si="1"/>
        <v>3598.4880000000007</v>
      </c>
      <c r="I24" s="40">
        <v>1220.105</v>
      </c>
      <c r="J24" s="40">
        <v>0</v>
      </c>
      <c r="K24" s="40">
        <v>-533.32999999999993</v>
      </c>
      <c r="L24" s="40">
        <f t="shared" si="2"/>
        <v>1845.0530000000008</v>
      </c>
      <c r="M24" s="40">
        <v>156.56599999999997</v>
      </c>
      <c r="N24" s="40">
        <v>4396.799</v>
      </c>
      <c r="O24" s="40">
        <v>155.489</v>
      </c>
      <c r="P24" s="41">
        <f t="shared" si="3"/>
        <v>-2550.6689999999994</v>
      </c>
    </row>
    <row r="25" spans="1:16" ht="13.7" customHeight="1">
      <c r="A25" s="73" t="s">
        <v>124</v>
      </c>
      <c r="B25" s="48">
        <v>15635.857</v>
      </c>
      <c r="C25" s="40">
        <v>9033.491</v>
      </c>
      <c r="D25" s="40">
        <v>92.941000000000003</v>
      </c>
      <c r="E25" s="40">
        <v>226.309</v>
      </c>
      <c r="F25" s="40">
        <f t="shared" si="0"/>
        <v>6735.7340000000004</v>
      </c>
      <c r="G25" s="40">
        <v>-1379.1529999999998</v>
      </c>
      <c r="H25" s="40">
        <f t="shared" si="1"/>
        <v>5356.5810000000001</v>
      </c>
      <c r="I25" s="40">
        <v>664.37599999999998</v>
      </c>
      <c r="J25" s="40">
        <v>0</v>
      </c>
      <c r="K25" s="40">
        <v>-438.654</v>
      </c>
      <c r="L25" s="40">
        <f t="shared" si="2"/>
        <v>4253.5509999999995</v>
      </c>
      <c r="M25" s="40">
        <v>439.79500000000002</v>
      </c>
      <c r="N25" s="40">
        <v>4316.6679999999997</v>
      </c>
      <c r="O25" s="40">
        <v>137.05799999999999</v>
      </c>
      <c r="P25" s="41">
        <f t="shared" si="3"/>
        <v>239.61999999999989</v>
      </c>
    </row>
    <row r="26" spans="1:16" ht="13.7" customHeight="1">
      <c r="A26" s="73" t="s">
        <v>125</v>
      </c>
      <c r="B26" s="48">
        <v>15856.546</v>
      </c>
      <c r="C26" s="40">
        <v>9877.5319999999992</v>
      </c>
      <c r="D26" s="40">
        <v>76.760999999999996</v>
      </c>
      <c r="E26" s="40">
        <v>251.26499999999999</v>
      </c>
      <c r="F26" s="40">
        <f t="shared" si="0"/>
        <v>6153.5180000000009</v>
      </c>
      <c r="G26" s="40">
        <v>-3323.7849999999999</v>
      </c>
      <c r="H26" s="40">
        <f t="shared" si="1"/>
        <v>2829.7330000000011</v>
      </c>
      <c r="I26" s="40">
        <v>878.94399999999996</v>
      </c>
      <c r="J26" s="40">
        <v>0</v>
      </c>
      <c r="K26" s="40">
        <v>-380.56500000000005</v>
      </c>
      <c r="L26" s="40">
        <f t="shared" si="2"/>
        <v>1570.2240000000011</v>
      </c>
      <c r="M26" s="40">
        <v>282.60899999999998</v>
      </c>
      <c r="N26" s="40">
        <v>4148.0460000000003</v>
      </c>
      <c r="O26" s="40">
        <v>123.75</v>
      </c>
      <c r="P26" s="41">
        <f t="shared" si="3"/>
        <v>-2418.9629999999993</v>
      </c>
    </row>
    <row r="27" spans="1:16" ht="13.7" customHeight="1">
      <c r="A27" s="73" t="s">
        <v>126</v>
      </c>
      <c r="B27" s="48">
        <v>16386.306</v>
      </c>
      <c r="C27" s="40">
        <v>10270.76</v>
      </c>
      <c r="D27" s="40">
        <v>66.756</v>
      </c>
      <c r="E27" s="40">
        <v>322.44799999999998</v>
      </c>
      <c r="F27" s="40">
        <f t="shared" si="0"/>
        <v>6371.2380000000003</v>
      </c>
      <c r="G27" s="40">
        <v>-1476.3020000000001</v>
      </c>
      <c r="H27" s="40">
        <f t="shared" si="1"/>
        <v>4894.9359999999997</v>
      </c>
      <c r="I27" s="40">
        <v>530.78300000000002</v>
      </c>
      <c r="J27" s="40">
        <v>0</v>
      </c>
      <c r="K27" s="40">
        <v>-342.30700000000002</v>
      </c>
      <c r="L27" s="40">
        <f t="shared" si="2"/>
        <v>4021.8459999999995</v>
      </c>
      <c r="M27" s="40">
        <v>372.00799999999998</v>
      </c>
      <c r="N27" s="40">
        <v>4245.4610000000002</v>
      </c>
      <c r="O27" s="40">
        <v>115.56399999999999</v>
      </c>
      <c r="P27" s="41">
        <f t="shared" si="3"/>
        <v>32.828999999999127</v>
      </c>
    </row>
    <row r="28" spans="1:16" ht="13.7" customHeight="1">
      <c r="A28" s="73" t="s">
        <v>127</v>
      </c>
      <c r="B28" s="48">
        <v>16631.881000000001</v>
      </c>
      <c r="C28" s="40">
        <v>11452.97</v>
      </c>
      <c r="D28" s="40">
        <v>565.38199999999995</v>
      </c>
      <c r="E28" s="40">
        <v>291.26600000000002</v>
      </c>
      <c r="F28" s="40">
        <f t="shared" si="0"/>
        <v>4904.7950000000019</v>
      </c>
      <c r="G28" s="40">
        <v>-1875.7159999999997</v>
      </c>
      <c r="H28" s="40">
        <f t="shared" si="1"/>
        <v>3029.0790000000025</v>
      </c>
      <c r="I28" s="40">
        <v>981.202</v>
      </c>
      <c r="J28" s="40">
        <v>0</v>
      </c>
      <c r="K28" s="40">
        <v>-341.25299999999993</v>
      </c>
      <c r="L28" s="40">
        <f t="shared" si="2"/>
        <v>1706.6240000000025</v>
      </c>
      <c r="M28" s="40">
        <v>170.2059999999999</v>
      </c>
      <c r="N28" s="40">
        <v>4167.509</v>
      </c>
      <c r="O28" s="40">
        <v>112.5</v>
      </c>
      <c r="P28" s="41">
        <f t="shared" si="3"/>
        <v>-2403.1789999999974</v>
      </c>
    </row>
    <row r="29" spans="1:16" ht="13.7" customHeight="1">
      <c r="A29" s="73" t="s">
        <v>128</v>
      </c>
      <c r="B29" s="48">
        <v>16364.029</v>
      </c>
      <c r="C29" s="40">
        <v>9323.4940000000006</v>
      </c>
      <c r="D29" s="40">
        <v>157.38800000000001</v>
      </c>
      <c r="E29" s="40">
        <v>201.006</v>
      </c>
      <c r="F29" s="40">
        <f t="shared" si="0"/>
        <v>7084.1530000000002</v>
      </c>
      <c r="G29" s="40">
        <v>-1535.308</v>
      </c>
      <c r="H29" s="40">
        <f t="shared" si="1"/>
        <v>5548.8450000000003</v>
      </c>
      <c r="I29" s="40">
        <v>814.25699999999995</v>
      </c>
      <c r="J29" s="40">
        <v>0</v>
      </c>
      <c r="K29" s="40">
        <v>-367.52500000000003</v>
      </c>
      <c r="L29" s="40">
        <f t="shared" si="2"/>
        <v>4367.063000000001</v>
      </c>
      <c r="M29" s="40">
        <v>457.97700000000003</v>
      </c>
      <c r="N29" s="40">
        <v>4773.5360000000001</v>
      </c>
      <c r="O29" s="40">
        <v>114.55800000000001</v>
      </c>
      <c r="P29" s="41">
        <f t="shared" si="3"/>
        <v>-63.053999999999192</v>
      </c>
    </row>
    <row r="30" spans="1:16" ht="13.7" customHeight="1">
      <c r="A30" s="73" t="s">
        <v>129</v>
      </c>
      <c r="B30" s="48">
        <v>16480.052</v>
      </c>
      <c r="C30" s="40">
        <v>10295.701999999999</v>
      </c>
      <c r="D30" s="40">
        <v>154.71299999999999</v>
      </c>
      <c r="E30" s="40">
        <v>210.98500000000001</v>
      </c>
      <c r="F30" s="40">
        <f t="shared" si="0"/>
        <v>6240.6220000000003</v>
      </c>
      <c r="G30" s="40">
        <v>-3659.6170000000011</v>
      </c>
      <c r="H30" s="40">
        <f t="shared" si="1"/>
        <v>2581.0049999999992</v>
      </c>
      <c r="I30" s="40">
        <v>1162.586</v>
      </c>
      <c r="J30" s="40">
        <v>0</v>
      </c>
      <c r="K30" s="40">
        <v>-372.37699999999995</v>
      </c>
      <c r="L30" s="40">
        <f t="shared" si="2"/>
        <v>1046.0419999999992</v>
      </c>
      <c r="M30" s="40">
        <v>124.19800000000002</v>
      </c>
      <c r="N30" s="40">
        <v>4737.0469999999996</v>
      </c>
      <c r="O30" s="40">
        <v>115.277</v>
      </c>
      <c r="P30" s="41">
        <f t="shared" si="3"/>
        <v>-3682.0840000000003</v>
      </c>
    </row>
    <row r="31" spans="1:16" ht="13.7" customHeight="1">
      <c r="A31" s="73" t="s">
        <v>130</v>
      </c>
      <c r="B31" s="48">
        <v>16859.028999999999</v>
      </c>
      <c r="C31" s="40">
        <v>10591.999</v>
      </c>
      <c r="D31" s="40">
        <v>203.994</v>
      </c>
      <c r="E31" s="40">
        <v>230.02699999999999</v>
      </c>
      <c r="F31" s="40">
        <f t="shared" si="0"/>
        <v>6293.0629999999992</v>
      </c>
      <c r="G31" s="40">
        <v>-1650.0769999999998</v>
      </c>
      <c r="H31" s="40">
        <f t="shared" si="1"/>
        <v>4642.985999999999</v>
      </c>
      <c r="I31" s="40">
        <v>627.05999999999995</v>
      </c>
      <c r="J31" s="40">
        <v>0</v>
      </c>
      <c r="K31" s="40">
        <v>-355.46500000000003</v>
      </c>
      <c r="L31" s="40">
        <f t="shared" si="2"/>
        <v>3660.4609999999989</v>
      </c>
      <c r="M31" s="40">
        <v>145.49700000000001</v>
      </c>
      <c r="N31" s="40">
        <v>5049.2659999999996</v>
      </c>
      <c r="O31" s="40">
        <v>114.657</v>
      </c>
      <c r="P31" s="41">
        <f t="shared" si="3"/>
        <v>-1357.9650000000008</v>
      </c>
    </row>
    <row r="32" spans="1:16" ht="13.7" customHeight="1">
      <c r="A32" s="73" t="s">
        <v>131</v>
      </c>
      <c r="B32" s="48">
        <v>16933.322</v>
      </c>
      <c r="C32" s="40">
        <v>11936.566000000001</v>
      </c>
      <c r="D32" s="40">
        <v>147.51599999999999</v>
      </c>
      <c r="E32" s="40">
        <v>194.017</v>
      </c>
      <c r="F32" s="40">
        <f t="shared" si="0"/>
        <v>5043.2569999999996</v>
      </c>
      <c r="G32" s="40">
        <v>-2066.3759999999993</v>
      </c>
      <c r="H32" s="40">
        <f t="shared" si="1"/>
        <v>2976.8810000000003</v>
      </c>
      <c r="I32" s="40">
        <v>1239.7470000000001</v>
      </c>
      <c r="J32" s="40">
        <v>0</v>
      </c>
      <c r="K32" s="40">
        <v>-331.53100000000001</v>
      </c>
      <c r="L32" s="40">
        <f t="shared" si="2"/>
        <v>1405.6030000000003</v>
      </c>
      <c r="M32" s="40">
        <v>625.38800000000003</v>
      </c>
      <c r="N32" s="40">
        <v>3835.1970000000001</v>
      </c>
      <c r="O32" s="40">
        <v>112.697</v>
      </c>
      <c r="P32" s="41">
        <f t="shared" si="3"/>
        <v>-1916.9029999999998</v>
      </c>
    </row>
    <row r="33" spans="1:16" ht="13.7" customHeight="1">
      <c r="A33" s="73" t="s">
        <v>132</v>
      </c>
      <c r="B33" s="48">
        <v>16690.535</v>
      </c>
      <c r="C33" s="40">
        <v>9689.4210000000003</v>
      </c>
      <c r="D33" s="40">
        <v>201.63200000000001</v>
      </c>
      <c r="E33" s="40">
        <v>202.03299999999999</v>
      </c>
      <c r="F33" s="40">
        <f t="shared" si="0"/>
        <v>7001.5150000000003</v>
      </c>
      <c r="G33" s="40">
        <v>-1734.41</v>
      </c>
      <c r="H33" s="40">
        <f t="shared" si="1"/>
        <v>5267.1050000000005</v>
      </c>
      <c r="I33" s="40">
        <v>750.18499999999995</v>
      </c>
      <c r="J33" s="40">
        <v>0</v>
      </c>
      <c r="K33" s="40">
        <v>-325.40499999999997</v>
      </c>
      <c r="L33" s="40">
        <f t="shared" si="2"/>
        <v>4191.5150000000003</v>
      </c>
      <c r="M33" s="40">
        <v>375.41399999999999</v>
      </c>
      <c r="N33" s="40">
        <v>5067.3069999999998</v>
      </c>
      <c r="O33" s="40">
        <v>109.39700000000001</v>
      </c>
      <c r="P33" s="41">
        <f t="shared" si="3"/>
        <v>-609.77499999999975</v>
      </c>
    </row>
    <row r="34" spans="1:16" ht="13.7" customHeight="1">
      <c r="A34" s="73" t="s">
        <v>133</v>
      </c>
      <c r="B34" s="48">
        <v>16997.347000000002</v>
      </c>
      <c r="C34" s="40">
        <v>10677.709000000001</v>
      </c>
      <c r="D34" s="40">
        <v>177.178</v>
      </c>
      <c r="E34" s="40">
        <v>201.92099999999999</v>
      </c>
      <c r="F34" s="40">
        <f t="shared" si="0"/>
        <v>6344.3810000000012</v>
      </c>
      <c r="G34" s="40">
        <v>-4717.5410000000002</v>
      </c>
      <c r="H34" s="40">
        <f t="shared" si="1"/>
        <v>1626.8400000000011</v>
      </c>
      <c r="I34" s="40">
        <v>1172.588</v>
      </c>
      <c r="J34" s="40">
        <v>0</v>
      </c>
      <c r="K34" s="40">
        <v>-309.19200000000001</v>
      </c>
      <c r="L34" s="40">
        <f t="shared" si="2"/>
        <v>145.06000000000108</v>
      </c>
      <c r="M34" s="40">
        <v>235.52600000000001</v>
      </c>
      <c r="N34" s="40">
        <v>5284.74</v>
      </c>
      <c r="O34" s="40">
        <v>110.105</v>
      </c>
      <c r="P34" s="41">
        <f t="shared" si="3"/>
        <v>-5014.2589999999982</v>
      </c>
    </row>
    <row r="35" spans="1:16" ht="13.7" customHeight="1">
      <c r="A35" s="73" t="s">
        <v>134</v>
      </c>
      <c r="B35" s="48">
        <v>17120.261999999999</v>
      </c>
      <c r="C35" s="40">
        <v>10975.34</v>
      </c>
      <c r="D35" s="40">
        <v>252.96799999999999</v>
      </c>
      <c r="E35" s="40">
        <v>208.57400000000001</v>
      </c>
      <c r="F35" s="40">
        <f t="shared" si="0"/>
        <v>6100.5279999999984</v>
      </c>
      <c r="G35" s="40">
        <v>-2028.9769999999996</v>
      </c>
      <c r="H35" s="40">
        <f t="shared" si="1"/>
        <v>4071.5509999999986</v>
      </c>
      <c r="I35" s="40">
        <v>673.90200000000004</v>
      </c>
      <c r="J35" s="40">
        <v>0</v>
      </c>
      <c r="K35" s="40">
        <v>-301.09699999999998</v>
      </c>
      <c r="L35" s="40">
        <f t="shared" si="2"/>
        <v>3096.5519999999988</v>
      </c>
      <c r="M35" s="40">
        <v>301.61399999999998</v>
      </c>
      <c r="N35" s="40">
        <v>4582.7669999999998</v>
      </c>
      <c r="O35" s="40">
        <v>114.821</v>
      </c>
      <c r="P35" s="41">
        <f t="shared" si="3"/>
        <v>-1299.4220000000009</v>
      </c>
    </row>
    <row r="36" spans="1:16" ht="13.7" customHeight="1">
      <c r="A36" s="73" t="s">
        <v>135</v>
      </c>
      <c r="B36" s="48">
        <v>17502.080000000002</v>
      </c>
      <c r="C36" s="40">
        <v>12342.013000000001</v>
      </c>
      <c r="D36" s="40">
        <v>139.09800000000001</v>
      </c>
      <c r="E36" s="40">
        <v>262.048</v>
      </c>
      <c r="F36" s="40">
        <f t="shared" si="0"/>
        <v>5283.0170000000007</v>
      </c>
      <c r="G36" s="40">
        <v>-2068.7230000000004</v>
      </c>
      <c r="H36" s="40">
        <f t="shared" si="1"/>
        <v>3214.2940000000003</v>
      </c>
      <c r="I36" s="40">
        <v>1139.248</v>
      </c>
      <c r="J36" s="40">
        <v>0</v>
      </c>
      <c r="K36" s="40">
        <v>-300.40900000000005</v>
      </c>
      <c r="L36" s="40">
        <f t="shared" si="2"/>
        <v>1774.6370000000002</v>
      </c>
      <c r="M36" s="40">
        <v>716.08799999999997</v>
      </c>
      <c r="N36" s="40">
        <v>4488.7719999999999</v>
      </c>
      <c r="O36" s="40">
        <v>123.544</v>
      </c>
      <c r="P36" s="41">
        <f t="shared" si="3"/>
        <v>-2121.5909999999994</v>
      </c>
    </row>
    <row r="37" spans="1:16" ht="13.7" customHeight="1">
      <c r="A37" s="73" t="s">
        <v>136</v>
      </c>
      <c r="B37" s="48">
        <v>17131.583999999999</v>
      </c>
      <c r="C37" s="40">
        <v>10084.246999999999</v>
      </c>
      <c r="D37" s="40">
        <v>206.339</v>
      </c>
      <c r="E37" s="40">
        <v>220.32300000000001</v>
      </c>
      <c r="F37" s="40">
        <f t="shared" si="0"/>
        <v>7061.3209999999999</v>
      </c>
      <c r="G37" s="40">
        <v>-1628.5770000000002</v>
      </c>
      <c r="H37" s="40">
        <f t="shared" si="1"/>
        <v>5432.7439999999997</v>
      </c>
      <c r="I37" s="40">
        <v>752.08399999999995</v>
      </c>
      <c r="J37" s="40">
        <v>0</v>
      </c>
      <c r="K37" s="40">
        <v>-325.31299999999999</v>
      </c>
      <c r="L37" s="40">
        <f t="shared" si="2"/>
        <v>4355.3469999999998</v>
      </c>
      <c r="M37" s="40">
        <v>653.78099999999995</v>
      </c>
      <c r="N37" s="40">
        <v>5897.2739999999994</v>
      </c>
      <c r="O37" s="40">
        <v>136.274</v>
      </c>
      <c r="P37" s="41">
        <f t="shared" si="3"/>
        <v>-1024.4199999999996</v>
      </c>
    </row>
    <row r="38" spans="1:16" ht="13.7" customHeight="1">
      <c r="A38" s="73" t="s">
        <v>137</v>
      </c>
      <c r="B38" s="48">
        <v>17717.36</v>
      </c>
      <c r="C38" s="40">
        <v>11078.468000000001</v>
      </c>
      <c r="D38" s="40">
        <v>186.751</v>
      </c>
      <c r="E38" s="40">
        <v>191.71600000000001</v>
      </c>
      <c r="F38" s="40">
        <f t="shared" si="0"/>
        <v>6643.857</v>
      </c>
      <c r="G38" s="40">
        <v>-5368.6669999999995</v>
      </c>
      <c r="H38" s="40">
        <f t="shared" si="1"/>
        <v>1275.1900000000005</v>
      </c>
      <c r="I38" s="40">
        <v>1083.3219999999999</v>
      </c>
      <c r="J38" s="40">
        <v>0</v>
      </c>
      <c r="K38" s="40">
        <v>-341.30600000000004</v>
      </c>
      <c r="L38" s="40">
        <f t="shared" si="2"/>
        <v>-149.43799999999942</v>
      </c>
      <c r="M38" s="40">
        <v>37.695999999999998</v>
      </c>
      <c r="N38" s="40">
        <v>5626.1579999999994</v>
      </c>
      <c r="O38" s="40">
        <v>156.994</v>
      </c>
      <c r="P38" s="41">
        <f t="shared" si="3"/>
        <v>-5894.8939999999984</v>
      </c>
    </row>
    <row r="39" spans="1:16" ht="13.7" customHeight="1">
      <c r="A39" s="73" t="s">
        <v>138</v>
      </c>
      <c r="B39" s="48">
        <v>17848.724999999999</v>
      </c>
      <c r="C39" s="40">
        <v>11438.222</v>
      </c>
      <c r="D39" s="40">
        <v>234.69800000000001</v>
      </c>
      <c r="E39" s="40">
        <v>212.589</v>
      </c>
      <c r="F39" s="40">
        <f t="shared" si="0"/>
        <v>6388.3939999999984</v>
      </c>
      <c r="G39" s="40">
        <v>-2357.9540000000006</v>
      </c>
      <c r="H39" s="40">
        <f t="shared" si="1"/>
        <v>4030.4399999999978</v>
      </c>
      <c r="I39" s="40">
        <v>839.85799999999995</v>
      </c>
      <c r="J39" s="40">
        <v>0</v>
      </c>
      <c r="K39" s="40">
        <v>-367.16100000000006</v>
      </c>
      <c r="L39" s="40">
        <f t="shared" si="2"/>
        <v>2823.4209999999975</v>
      </c>
      <c r="M39" s="40">
        <v>360.334</v>
      </c>
      <c r="N39" s="40">
        <v>4731.3899999999994</v>
      </c>
      <c r="O39" s="40">
        <v>185.70599999999999</v>
      </c>
      <c r="P39" s="41">
        <f t="shared" si="3"/>
        <v>-1733.3410000000019</v>
      </c>
    </row>
    <row r="40" spans="1:16" ht="13.7" customHeight="1">
      <c r="A40" s="73" t="s">
        <v>139</v>
      </c>
      <c r="B40" s="48">
        <v>18715.493999999999</v>
      </c>
      <c r="C40" s="40">
        <v>12879.11</v>
      </c>
      <c r="D40" s="40">
        <v>183.803</v>
      </c>
      <c r="E40" s="40">
        <v>235.00700000000001</v>
      </c>
      <c r="F40" s="40">
        <f t="shared" si="0"/>
        <v>5887.5879999999979</v>
      </c>
      <c r="G40" s="40">
        <v>-1265.3640000000005</v>
      </c>
      <c r="H40" s="40">
        <f t="shared" si="1"/>
        <v>4622.2239999999974</v>
      </c>
      <c r="I40" s="40">
        <v>1028.633</v>
      </c>
      <c r="J40" s="40">
        <v>0</v>
      </c>
      <c r="K40" s="40">
        <v>-396.03300000000002</v>
      </c>
      <c r="L40" s="40">
        <f t="shared" si="2"/>
        <v>3197.5579999999977</v>
      </c>
      <c r="M40" s="40">
        <v>175.96300000000002</v>
      </c>
      <c r="N40" s="40">
        <v>4625.4620000000004</v>
      </c>
      <c r="O40" s="40">
        <v>222.40700000000001</v>
      </c>
      <c r="P40" s="41">
        <f t="shared" si="3"/>
        <v>-1474.3480000000025</v>
      </c>
    </row>
    <row r="41" spans="1:16" ht="13.7" customHeight="1">
      <c r="A41" s="73" t="s">
        <v>140</v>
      </c>
      <c r="B41" s="48">
        <v>18616.739000000001</v>
      </c>
      <c r="C41" s="40">
        <v>10634.536</v>
      </c>
      <c r="D41" s="40">
        <v>203.78700000000001</v>
      </c>
      <c r="E41" s="40">
        <v>252.37200000000001</v>
      </c>
      <c r="F41" s="40">
        <f t="shared" si="0"/>
        <v>8030.7880000000014</v>
      </c>
      <c r="G41" s="40">
        <v>-2571.5179999999996</v>
      </c>
      <c r="H41" s="40">
        <f t="shared" si="1"/>
        <v>5459.2700000000023</v>
      </c>
      <c r="I41" s="40">
        <v>860.36900000000003</v>
      </c>
      <c r="J41" s="40">
        <v>0</v>
      </c>
      <c r="K41" s="40">
        <v>-454.238</v>
      </c>
      <c r="L41" s="40">
        <f t="shared" si="2"/>
        <v>4144.6630000000023</v>
      </c>
      <c r="M41" s="40">
        <v>563.74500000000012</v>
      </c>
      <c r="N41" s="40">
        <v>6022.0190000000002</v>
      </c>
      <c r="O41" s="40">
        <v>267.10000000000002</v>
      </c>
      <c r="P41" s="41">
        <f t="shared" si="3"/>
        <v>-1580.710999999998</v>
      </c>
    </row>
    <row r="42" spans="1:16" ht="13.7" customHeight="1">
      <c r="A42" s="73" t="s">
        <v>141</v>
      </c>
      <c r="B42" s="48">
        <v>19221.579000000002</v>
      </c>
      <c r="C42" s="40">
        <v>11752.833000000001</v>
      </c>
      <c r="D42" s="40">
        <v>209.99600000000001</v>
      </c>
      <c r="E42" s="40">
        <v>189.10400000000001</v>
      </c>
      <c r="F42" s="40">
        <f t="shared" si="0"/>
        <v>7447.8540000000012</v>
      </c>
      <c r="G42" s="40">
        <v>-5066.222999999999</v>
      </c>
      <c r="H42" s="40">
        <f t="shared" si="1"/>
        <v>2381.6310000000021</v>
      </c>
      <c r="I42" s="40">
        <v>1395.5440000000001</v>
      </c>
      <c r="J42" s="40">
        <v>0</v>
      </c>
      <c r="K42" s="40">
        <v>-474.69</v>
      </c>
      <c r="L42" s="40">
        <f t="shared" si="2"/>
        <v>511.39700000000204</v>
      </c>
      <c r="M42" s="40">
        <v>66.073000000000008</v>
      </c>
      <c r="N42" s="40">
        <v>5953.4230000000007</v>
      </c>
      <c r="O42" s="40">
        <v>278.197</v>
      </c>
      <c r="P42" s="41">
        <f t="shared" si="3"/>
        <v>-5654.1499999999987</v>
      </c>
    </row>
    <row r="43" spans="1:16" ht="13.7" customHeight="1">
      <c r="A43" s="73" t="s">
        <v>142</v>
      </c>
      <c r="B43" s="48">
        <v>19586.864000000001</v>
      </c>
      <c r="C43" s="40">
        <v>12063.800999999999</v>
      </c>
      <c r="D43" s="40">
        <v>234.39400000000001</v>
      </c>
      <c r="E43" s="40">
        <v>205.405</v>
      </c>
      <c r="F43" s="40">
        <f t="shared" si="0"/>
        <v>7494.0740000000014</v>
      </c>
      <c r="G43" s="40">
        <v>-2944.462</v>
      </c>
      <c r="H43" s="40">
        <f t="shared" si="1"/>
        <v>4549.612000000001</v>
      </c>
      <c r="I43" s="40">
        <v>1147.0920000000001</v>
      </c>
      <c r="J43" s="40">
        <v>0</v>
      </c>
      <c r="K43" s="40">
        <v>-468.30899999999997</v>
      </c>
      <c r="L43" s="40">
        <f t="shared" si="2"/>
        <v>2934.2110000000011</v>
      </c>
      <c r="M43" s="40">
        <v>223.13800000000003</v>
      </c>
      <c r="N43" s="40">
        <v>5851.9619999999995</v>
      </c>
      <c r="O43" s="40">
        <v>255.69900000000001</v>
      </c>
      <c r="P43" s="41">
        <f t="shared" si="3"/>
        <v>-2950.3119999999985</v>
      </c>
    </row>
    <row r="44" spans="1:16" ht="13.7" customHeight="1">
      <c r="A44" s="73" t="s">
        <v>143</v>
      </c>
      <c r="B44" s="48">
        <v>20059.928</v>
      </c>
      <c r="C44" s="40">
        <v>13577.707</v>
      </c>
      <c r="D44" s="40">
        <v>198.64599999999999</v>
      </c>
      <c r="E44" s="40">
        <v>260.21699999999998</v>
      </c>
      <c r="F44" s="40">
        <f t="shared" si="0"/>
        <v>6543.7919999999995</v>
      </c>
      <c r="G44" s="40">
        <v>-1877.6109999999999</v>
      </c>
      <c r="H44" s="40">
        <f t="shared" si="1"/>
        <v>4666.1809999999996</v>
      </c>
      <c r="I44" s="40">
        <v>1340.4670000000001</v>
      </c>
      <c r="J44" s="40">
        <v>0</v>
      </c>
      <c r="K44" s="40">
        <v>-423.41999999999996</v>
      </c>
      <c r="L44" s="40">
        <f t="shared" si="2"/>
        <v>2902.2939999999994</v>
      </c>
      <c r="M44" s="40">
        <v>183.46899999999999</v>
      </c>
      <c r="N44" s="40">
        <v>5381.4279999999999</v>
      </c>
      <c r="O44" s="40">
        <v>199.60499999999999</v>
      </c>
      <c r="P44" s="41">
        <f t="shared" si="3"/>
        <v>-2495.2700000000004</v>
      </c>
    </row>
    <row r="45" spans="1:16" ht="13.7" customHeight="1">
      <c r="A45" s="73" t="s">
        <v>144</v>
      </c>
      <c r="B45" s="48">
        <v>19116.841</v>
      </c>
      <c r="C45" s="40">
        <v>11281</v>
      </c>
      <c r="D45" s="40">
        <v>216.197</v>
      </c>
      <c r="E45" s="40">
        <v>207.88200000000001</v>
      </c>
      <c r="F45" s="40">
        <f t="shared" si="0"/>
        <v>7827.5259999999998</v>
      </c>
      <c r="G45" s="40">
        <v>-3076.6000000000004</v>
      </c>
      <c r="H45" s="40">
        <f t="shared" si="1"/>
        <v>4750.9259999999995</v>
      </c>
      <c r="I45" s="40">
        <v>1255.854</v>
      </c>
      <c r="J45" s="40">
        <v>0</v>
      </c>
      <c r="K45" s="40">
        <v>-394.75699999999995</v>
      </c>
      <c r="L45" s="40">
        <f t="shared" si="2"/>
        <v>3100.3149999999991</v>
      </c>
      <c r="M45" s="40">
        <v>535.72299999999996</v>
      </c>
      <c r="N45" s="40">
        <v>6646.4619999999995</v>
      </c>
      <c r="O45" s="40">
        <v>109.916</v>
      </c>
      <c r="P45" s="41">
        <f t="shared" si="3"/>
        <v>-3120.3400000000006</v>
      </c>
    </row>
    <row r="46" spans="1:16" ht="13.7" customHeight="1">
      <c r="A46" s="73" t="s">
        <v>145</v>
      </c>
      <c r="B46" s="48">
        <v>19628.181</v>
      </c>
      <c r="C46" s="40">
        <v>12350.811</v>
      </c>
      <c r="D46" s="40">
        <v>218.4</v>
      </c>
      <c r="E46" s="40">
        <v>158.946</v>
      </c>
      <c r="F46" s="40">
        <f t="shared" si="0"/>
        <v>7217.9160000000011</v>
      </c>
      <c r="G46" s="40">
        <v>-4494.8709999999992</v>
      </c>
      <c r="H46" s="40">
        <f t="shared" si="1"/>
        <v>2723.0450000000019</v>
      </c>
      <c r="I46" s="40">
        <v>1286.664</v>
      </c>
      <c r="J46" s="40">
        <v>0</v>
      </c>
      <c r="K46" s="40">
        <v>-359.77300000000002</v>
      </c>
      <c r="L46" s="40">
        <f t="shared" si="2"/>
        <v>1076.608000000002</v>
      </c>
      <c r="M46" s="40">
        <v>644.07599999999991</v>
      </c>
      <c r="N46" s="40">
        <v>6541.3649999999998</v>
      </c>
      <c r="O46" s="40">
        <v>373.89100000000002</v>
      </c>
      <c r="P46" s="41">
        <f t="shared" si="3"/>
        <v>-5194.5719999999974</v>
      </c>
    </row>
    <row r="47" spans="1:16" ht="13.7" customHeight="1">
      <c r="A47" s="73" t="s">
        <v>146</v>
      </c>
      <c r="B47" s="48">
        <v>19969.32</v>
      </c>
      <c r="C47" s="40">
        <v>12400.950999999999</v>
      </c>
      <c r="D47" s="40">
        <v>213.328</v>
      </c>
      <c r="E47" s="40">
        <v>163.12200000000001</v>
      </c>
      <c r="F47" s="40">
        <f t="shared" si="0"/>
        <v>7518.1630000000005</v>
      </c>
      <c r="G47" s="40">
        <v>-3022.1559999999999</v>
      </c>
      <c r="H47" s="40">
        <f t="shared" si="1"/>
        <v>4496.0070000000005</v>
      </c>
      <c r="I47" s="40">
        <v>885.83600000000001</v>
      </c>
      <c r="J47" s="40">
        <v>0</v>
      </c>
      <c r="K47" s="40">
        <v>-344.85800000000006</v>
      </c>
      <c r="L47" s="40">
        <f t="shared" si="2"/>
        <v>3265.3130000000001</v>
      </c>
      <c r="M47" s="40">
        <v>85.31</v>
      </c>
      <c r="N47" s="40">
        <v>6354.4030000000002</v>
      </c>
      <c r="O47" s="40">
        <v>91.528000000000006</v>
      </c>
      <c r="P47" s="41">
        <f t="shared" si="3"/>
        <v>-3095.308</v>
      </c>
    </row>
    <row r="48" spans="1:16" ht="13.7" customHeight="1">
      <c r="A48" s="73" t="s">
        <v>147</v>
      </c>
      <c r="B48" s="48">
        <v>19851.267</v>
      </c>
      <c r="C48" s="40">
        <v>13844.727000000001</v>
      </c>
      <c r="D48" s="40">
        <v>221.827</v>
      </c>
      <c r="E48" s="40">
        <v>262.48500000000001</v>
      </c>
      <c r="F48" s="40">
        <f t="shared" si="0"/>
        <v>6047.1979999999985</v>
      </c>
      <c r="G48" s="40">
        <v>-3470.9109999999996</v>
      </c>
      <c r="H48" s="40">
        <f t="shared" si="1"/>
        <v>2576.2869999999989</v>
      </c>
      <c r="I48" s="40">
        <v>1559.3019999999999</v>
      </c>
      <c r="J48" s="40">
        <v>0</v>
      </c>
      <c r="K48" s="40">
        <v>-340.38100000000003</v>
      </c>
      <c r="L48" s="40">
        <f t="shared" si="2"/>
        <v>676.6039999999989</v>
      </c>
      <c r="M48" s="40">
        <v>494.33500000000004</v>
      </c>
      <c r="N48" s="40">
        <v>4814.9210000000003</v>
      </c>
      <c r="O48" s="40">
        <v>662.827</v>
      </c>
      <c r="P48" s="41">
        <f t="shared" si="3"/>
        <v>-4306.8090000000011</v>
      </c>
    </row>
    <row r="49" spans="1:16" ht="13.7" customHeight="1">
      <c r="A49" s="73" t="s">
        <v>148</v>
      </c>
      <c r="B49" s="48">
        <v>18759.613000000001</v>
      </c>
      <c r="C49" s="40">
        <v>11201.496999999999</v>
      </c>
      <c r="D49" s="40">
        <v>208.17699999999999</v>
      </c>
      <c r="E49" s="40">
        <v>132.94499999999999</v>
      </c>
      <c r="F49" s="40">
        <f t="shared" si="0"/>
        <v>7482.8840000000018</v>
      </c>
      <c r="G49" s="40">
        <v>-2280.0890000000004</v>
      </c>
      <c r="H49" s="40">
        <f t="shared" si="1"/>
        <v>5202.7950000000019</v>
      </c>
      <c r="I49" s="40">
        <v>991.92100000000005</v>
      </c>
      <c r="J49" s="40">
        <v>0</v>
      </c>
      <c r="K49" s="40">
        <v>-365.19200000000001</v>
      </c>
      <c r="L49" s="40">
        <f t="shared" si="2"/>
        <v>3845.6820000000016</v>
      </c>
      <c r="M49" s="40">
        <v>367.61700000000002</v>
      </c>
      <c r="N49" s="40">
        <v>5117.098</v>
      </c>
      <c r="O49" s="40">
        <v>-12.21</v>
      </c>
      <c r="P49" s="41">
        <f t="shared" si="3"/>
        <v>-891.58899999999812</v>
      </c>
    </row>
    <row r="50" spans="1:16" ht="13.7" customHeight="1">
      <c r="A50" s="73" t="s">
        <v>149</v>
      </c>
      <c r="B50" s="48">
        <v>19501.398000000001</v>
      </c>
      <c r="C50" s="40">
        <v>12008.534</v>
      </c>
      <c r="D50" s="40">
        <v>211.8</v>
      </c>
      <c r="E50" s="40">
        <v>215.435</v>
      </c>
      <c r="F50" s="40">
        <f t="shared" si="0"/>
        <v>7496.4990000000016</v>
      </c>
      <c r="G50" s="40">
        <v>-4804.2779999999984</v>
      </c>
      <c r="H50" s="40">
        <f t="shared" si="1"/>
        <v>2692.2210000000032</v>
      </c>
      <c r="I50" s="40">
        <v>495.92399999999998</v>
      </c>
      <c r="J50" s="40">
        <v>0</v>
      </c>
      <c r="K50" s="40">
        <v>-371.75700000000006</v>
      </c>
      <c r="L50" s="40">
        <f t="shared" si="2"/>
        <v>1824.5400000000031</v>
      </c>
      <c r="M50" s="40">
        <v>532.17100000000005</v>
      </c>
      <c r="N50" s="40">
        <v>5007.1669999999995</v>
      </c>
      <c r="O50" s="40">
        <v>359.04599999999999</v>
      </c>
      <c r="P50" s="41">
        <f t="shared" si="3"/>
        <v>-3009.5019999999963</v>
      </c>
    </row>
    <row r="51" spans="1:16" ht="13.7" customHeight="1">
      <c r="A51" s="73" t="s">
        <v>150</v>
      </c>
      <c r="B51" s="48">
        <v>20272.361000000001</v>
      </c>
      <c r="C51" s="40">
        <v>11992.98</v>
      </c>
      <c r="D51" s="40">
        <v>207.96</v>
      </c>
      <c r="E51" s="40">
        <v>238.39</v>
      </c>
      <c r="F51" s="40">
        <f t="shared" si="0"/>
        <v>8309.8110000000015</v>
      </c>
      <c r="G51" s="40">
        <v>-2331.1799999999998</v>
      </c>
      <c r="H51" s="40">
        <f t="shared" si="1"/>
        <v>5978.6310000000012</v>
      </c>
      <c r="I51" s="40">
        <v>1264.8430000000001</v>
      </c>
      <c r="J51" s="40">
        <v>0</v>
      </c>
      <c r="K51" s="40">
        <v>-362.10400000000004</v>
      </c>
      <c r="L51" s="40">
        <f t="shared" si="2"/>
        <v>4351.6840000000011</v>
      </c>
      <c r="M51" s="40">
        <v>234.56399999999996</v>
      </c>
      <c r="N51" s="40">
        <v>5466.8269999999993</v>
      </c>
      <c r="O51" s="40">
        <v>376.59500000000003</v>
      </c>
      <c r="P51" s="41">
        <f t="shared" si="3"/>
        <v>-1257.1739999999979</v>
      </c>
    </row>
    <row r="52" spans="1:16" ht="13.7" customHeight="1">
      <c r="A52" s="73" t="s">
        <v>151</v>
      </c>
      <c r="B52" s="48">
        <v>20334.16</v>
      </c>
      <c r="C52" s="40">
        <v>13511.575999999999</v>
      </c>
      <c r="D52" s="40">
        <v>211.31399999999999</v>
      </c>
      <c r="E52" s="40">
        <v>320.57</v>
      </c>
      <c r="F52" s="40">
        <f t="shared" si="0"/>
        <v>6931.84</v>
      </c>
      <c r="G52" s="40">
        <v>-4925.8799999999992</v>
      </c>
      <c r="H52" s="40">
        <f t="shared" si="1"/>
        <v>2005.9600000000009</v>
      </c>
      <c r="I52" s="40">
        <v>947.447</v>
      </c>
      <c r="J52" s="40">
        <v>0</v>
      </c>
      <c r="K52" s="40">
        <v>-331.81700000000001</v>
      </c>
      <c r="L52" s="40">
        <f t="shared" si="2"/>
        <v>726.69600000000082</v>
      </c>
      <c r="M52" s="40">
        <v>265.56299999999999</v>
      </c>
      <c r="N52" s="40">
        <v>4209.6049999999996</v>
      </c>
      <c r="O52" s="40">
        <v>40.438000000000002</v>
      </c>
      <c r="P52" s="41">
        <f t="shared" si="3"/>
        <v>-3257.7839999999987</v>
      </c>
    </row>
    <row r="53" spans="1:16" ht="13.7" customHeight="1" thickBot="1">
      <c r="A53" s="74" t="s">
        <v>152</v>
      </c>
      <c r="B53" s="48">
        <v>19503.055</v>
      </c>
      <c r="C53" s="40">
        <v>11233.187</v>
      </c>
      <c r="D53" s="40">
        <v>198.57499999999999</v>
      </c>
      <c r="E53" s="40">
        <v>184.77699999999999</v>
      </c>
      <c r="F53" s="40">
        <f t="shared" si="0"/>
        <v>8256.07</v>
      </c>
      <c r="G53" s="40">
        <v>-2181.3730000000005</v>
      </c>
      <c r="H53" s="40">
        <f t="shared" si="1"/>
        <v>6074.6969999999992</v>
      </c>
      <c r="I53" s="40">
        <v>756.07799999999997</v>
      </c>
      <c r="J53" s="40">
        <v>0</v>
      </c>
      <c r="K53" s="40">
        <v>-319.46699999999998</v>
      </c>
      <c r="L53" s="40">
        <f t="shared" si="2"/>
        <v>4999.1519999999991</v>
      </c>
      <c r="M53" s="40">
        <v>124.68</v>
      </c>
      <c r="N53" s="40">
        <v>6390.924</v>
      </c>
      <c r="O53" s="40">
        <v>250.57300000000001</v>
      </c>
      <c r="P53" s="41">
        <f t="shared" si="3"/>
        <v>-1517.6650000000006</v>
      </c>
    </row>
    <row r="54" spans="1:16" ht="13.7" customHeight="1" thickBot="1">
      <c r="A54" s="75" t="s">
        <v>153</v>
      </c>
      <c r="B54" s="49">
        <v>20227.545999999998</v>
      </c>
      <c r="C54" s="50">
        <v>12435.584999999999</v>
      </c>
      <c r="D54" s="50">
        <v>230.84200000000001</v>
      </c>
      <c r="E54" s="50">
        <v>273.52300000000002</v>
      </c>
      <c r="F54" s="50">
        <f t="shared" si="0"/>
        <v>7834.6419999999998</v>
      </c>
      <c r="G54" s="50">
        <v>-3711.0619999999999</v>
      </c>
      <c r="H54" s="50">
        <f t="shared" si="1"/>
        <v>4123.58</v>
      </c>
      <c r="I54" s="50">
        <v>902.31899999999996</v>
      </c>
      <c r="J54" s="50">
        <v>0</v>
      </c>
      <c r="K54" s="50">
        <v>-295.173</v>
      </c>
      <c r="L54" s="50">
        <f t="shared" si="2"/>
        <v>2926.0879999999997</v>
      </c>
      <c r="M54" s="50">
        <v>325.00800000000004</v>
      </c>
      <c r="N54" s="50">
        <v>5250.7290000000003</v>
      </c>
      <c r="O54" s="50">
        <v>190.19900000000001</v>
      </c>
      <c r="P54" s="51">
        <f t="shared" si="3"/>
        <v>-2189.8320000000008</v>
      </c>
    </row>
    <row r="55" spans="1:16" ht="13.7" customHeight="1">
      <c r="A55" s="75" t="s">
        <v>154</v>
      </c>
      <c r="B55" s="48">
        <v>20800.475999999999</v>
      </c>
      <c r="C55" s="40">
        <v>12321.659</v>
      </c>
      <c r="D55" s="40">
        <v>208.858</v>
      </c>
      <c r="E55" s="40">
        <v>262.16899999999998</v>
      </c>
      <c r="F55" s="40">
        <f t="shared" si="0"/>
        <v>8532.1279999999988</v>
      </c>
      <c r="G55" s="40">
        <v>-2605.5700000000002</v>
      </c>
      <c r="H55" s="40">
        <f t="shared" si="1"/>
        <v>5926.5579999999991</v>
      </c>
      <c r="I55" s="40">
        <v>1238.876</v>
      </c>
      <c r="J55" s="40">
        <v>0</v>
      </c>
      <c r="K55" s="40">
        <v>-280.96400000000006</v>
      </c>
      <c r="L55" s="40">
        <f t="shared" si="2"/>
        <v>4406.7179999999989</v>
      </c>
      <c r="M55" s="40">
        <v>230.58199999999999</v>
      </c>
      <c r="N55" s="40">
        <v>5097.5360000000001</v>
      </c>
      <c r="O55" s="40">
        <v>159.31399999999999</v>
      </c>
      <c r="P55" s="41">
        <f t="shared" si="3"/>
        <v>-619.55000000000075</v>
      </c>
    </row>
    <row r="56" spans="1:16" ht="13.7" customHeight="1">
      <c r="A56" s="76" t="s">
        <v>155</v>
      </c>
      <c r="B56" s="40">
        <v>20562.78</v>
      </c>
      <c r="C56" s="40">
        <v>13807.105</v>
      </c>
      <c r="D56" s="40">
        <v>219.70699999999999</v>
      </c>
      <c r="E56" s="40">
        <v>319.05900000000003</v>
      </c>
      <c r="F56" s="40">
        <f t="shared" si="0"/>
        <v>6855.0269999999991</v>
      </c>
      <c r="G56" s="40">
        <v>-3277.387999999999</v>
      </c>
      <c r="H56" s="40">
        <f t="shared" si="1"/>
        <v>3577.6390000000001</v>
      </c>
      <c r="I56" s="40">
        <v>1177.424</v>
      </c>
      <c r="J56" s="40">
        <v>0</v>
      </c>
      <c r="K56" s="40">
        <v>-102.25299999999999</v>
      </c>
      <c r="L56" s="40">
        <f t="shared" si="2"/>
        <v>2297.962</v>
      </c>
      <c r="M56" s="40">
        <v>422.98</v>
      </c>
      <c r="N56" s="40">
        <v>2622.143</v>
      </c>
      <c r="O56" s="40">
        <v>157.91999999999999</v>
      </c>
      <c r="P56" s="40">
        <f t="shared" si="3"/>
        <v>-59.121000000000009</v>
      </c>
    </row>
    <row r="57" spans="1:16" ht="13.7" customHeight="1">
      <c r="A57" s="76" t="s">
        <v>156</v>
      </c>
      <c r="B57" s="46">
        <v>19479.850999999999</v>
      </c>
      <c r="C57" s="46">
        <v>11298.227000000001</v>
      </c>
      <c r="D57" s="46">
        <v>235.327</v>
      </c>
      <c r="E57" s="46">
        <v>230.72</v>
      </c>
      <c r="F57" s="46">
        <f t="shared" si="0"/>
        <v>8177.016999999998</v>
      </c>
      <c r="G57" s="46">
        <v>-1565.7409999999998</v>
      </c>
      <c r="H57" s="46">
        <f t="shared" si="1"/>
        <v>6611.275999999998</v>
      </c>
      <c r="I57" s="46">
        <v>896.822</v>
      </c>
      <c r="J57" s="46">
        <v>0</v>
      </c>
      <c r="K57" s="46">
        <v>-276.12500000000006</v>
      </c>
      <c r="L57" s="46">
        <f t="shared" si="2"/>
        <v>5438.3289999999979</v>
      </c>
      <c r="M57" s="46">
        <v>336.96199999999999</v>
      </c>
      <c r="N57" s="46">
        <v>5704.7739999999994</v>
      </c>
      <c r="O57" s="46">
        <v>186.01499999999999</v>
      </c>
      <c r="P57" s="46">
        <f t="shared" si="3"/>
        <v>-115.49800000000198</v>
      </c>
    </row>
    <row r="58" spans="1:16" ht="13.7" customHeight="1">
      <c r="A58" s="76" t="s">
        <v>157</v>
      </c>
      <c r="B58" s="46">
        <v>19959.580999999998</v>
      </c>
      <c r="C58" s="46">
        <v>12237.599</v>
      </c>
      <c r="D58" s="46">
        <v>236.80199999999999</v>
      </c>
      <c r="E58" s="46">
        <v>278.58199999999999</v>
      </c>
      <c r="F58" s="46">
        <f t="shared" si="0"/>
        <v>7763.7619999999988</v>
      </c>
      <c r="G58" s="46">
        <v>-4376.9160000000002</v>
      </c>
      <c r="H58" s="46">
        <f t="shared" si="1"/>
        <v>3386.8459999999986</v>
      </c>
      <c r="I58" s="46">
        <v>835.827</v>
      </c>
      <c r="J58" s="46">
        <v>0</v>
      </c>
      <c r="K58" s="46">
        <v>-266.233</v>
      </c>
      <c r="L58" s="46">
        <f t="shared" si="2"/>
        <v>2284.7859999999982</v>
      </c>
      <c r="M58" s="46">
        <v>258.88400000000001</v>
      </c>
      <c r="N58" s="46">
        <v>4607.1149999999998</v>
      </c>
      <c r="O58" s="46">
        <v>201.065</v>
      </c>
      <c r="P58" s="46">
        <f t="shared" si="3"/>
        <v>-2264.5100000000016</v>
      </c>
    </row>
    <row r="59" spans="1:16" ht="13.7" customHeight="1">
      <c r="A59" s="76" t="s">
        <v>158</v>
      </c>
      <c r="B59" s="46">
        <v>20328.287</v>
      </c>
      <c r="C59" s="46">
        <v>12122.856</v>
      </c>
      <c r="D59" s="46">
        <v>212.42500000000001</v>
      </c>
      <c r="E59" s="46">
        <v>249.85400000000001</v>
      </c>
      <c r="F59" s="46">
        <f t="shared" si="0"/>
        <v>8242.86</v>
      </c>
      <c r="G59" s="46">
        <v>-1868.8690000000001</v>
      </c>
      <c r="H59" s="46">
        <f t="shared" si="1"/>
        <v>6373.991</v>
      </c>
      <c r="I59" s="46">
        <v>1400.91</v>
      </c>
      <c r="J59" s="46">
        <v>0</v>
      </c>
      <c r="K59" s="46">
        <v>-259.17899999999997</v>
      </c>
      <c r="L59" s="46">
        <f t="shared" si="2"/>
        <v>4713.902</v>
      </c>
      <c r="M59" s="46">
        <v>294.49</v>
      </c>
      <c r="N59" s="46">
        <v>4985.2939999999999</v>
      </c>
      <c r="O59" s="46">
        <v>203.07</v>
      </c>
      <c r="P59" s="46">
        <f t="shared" si="3"/>
        <v>-179.97200000000004</v>
      </c>
    </row>
    <row r="60" spans="1:16" ht="13.7" customHeight="1">
      <c r="A60" s="76" t="s">
        <v>159</v>
      </c>
      <c r="B60" s="46">
        <v>19788.696</v>
      </c>
      <c r="C60" s="46">
        <v>13254.51</v>
      </c>
      <c r="D60" s="46">
        <v>234.16499999999999</v>
      </c>
      <c r="E60" s="46">
        <v>329.14100000000002</v>
      </c>
      <c r="F60" s="46">
        <f t="shared" si="0"/>
        <v>6629.1619999999994</v>
      </c>
      <c r="G60" s="46">
        <v>-4229.2489999999998</v>
      </c>
      <c r="H60" s="46">
        <f t="shared" si="1"/>
        <v>2399.9129999999996</v>
      </c>
      <c r="I60" s="46">
        <v>1406.1579999999999</v>
      </c>
      <c r="J60" s="46">
        <v>0</v>
      </c>
      <c r="K60" s="46">
        <v>-227.92099999999996</v>
      </c>
      <c r="L60" s="46">
        <f t="shared" si="2"/>
        <v>765.83399999999972</v>
      </c>
      <c r="M60" s="46">
        <v>524.92699999999991</v>
      </c>
      <c r="N60" s="46">
        <v>2910.3229999999999</v>
      </c>
      <c r="O60" s="46">
        <v>192.03100000000001</v>
      </c>
      <c r="P60" s="46">
        <f t="shared" si="3"/>
        <v>-1811.5930000000003</v>
      </c>
    </row>
    <row r="61" spans="1:16" ht="13.7" customHeight="1">
      <c r="A61" s="76" t="s">
        <v>160</v>
      </c>
      <c r="B61" s="46">
        <v>18727.764999999999</v>
      </c>
      <c r="C61" s="46">
        <v>10625.343000000001</v>
      </c>
      <c r="D61" s="46">
        <v>221.322</v>
      </c>
      <c r="E61" s="46">
        <v>196.87299999999999</v>
      </c>
      <c r="F61" s="46">
        <f t="shared" si="0"/>
        <v>8077.9729999999981</v>
      </c>
      <c r="G61" s="46">
        <v>-2080.1999999999998</v>
      </c>
      <c r="H61" s="46">
        <f t="shared" si="1"/>
        <v>5997.7729999999983</v>
      </c>
      <c r="I61" s="46">
        <v>818.01300000000003</v>
      </c>
      <c r="J61" s="46">
        <v>0</v>
      </c>
      <c r="K61" s="46">
        <v>-227.876</v>
      </c>
      <c r="L61" s="46">
        <f t="shared" si="2"/>
        <v>4951.8839999999982</v>
      </c>
      <c r="M61" s="46">
        <v>287.33300000000003</v>
      </c>
      <c r="N61" s="46">
        <v>4444.8150000000005</v>
      </c>
      <c r="O61" s="46">
        <v>167.946</v>
      </c>
      <c r="P61" s="46">
        <f t="shared" si="3"/>
        <v>626.45599999999729</v>
      </c>
    </row>
    <row r="62" spans="1:16" ht="13.7" customHeight="1">
      <c r="A62" s="76" t="s">
        <v>161</v>
      </c>
      <c r="B62" s="46">
        <v>19032.48</v>
      </c>
      <c r="C62" s="46">
        <v>11357.999</v>
      </c>
      <c r="D62" s="46">
        <v>246.071</v>
      </c>
      <c r="E62" s="46">
        <v>254.09299999999999</v>
      </c>
      <c r="F62" s="46">
        <f t="shared" si="0"/>
        <v>7682.5029999999997</v>
      </c>
      <c r="G62" s="46">
        <v>-4599.6270000000013</v>
      </c>
      <c r="H62" s="46">
        <f t="shared" si="1"/>
        <v>3082.8759999999984</v>
      </c>
      <c r="I62" s="46">
        <v>648.58199999999999</v>
      </c>
      <c r="J62" s="46">
        <v>0</v>
      </c>
      <c r="K62" s="46">
        <v>-206.49700000000001</v>
      </c>
      <c r="L62" s="46">
        <f t="shared" si="2"/>
        <v>2227.7969999999987</v>
      </c>
      <c r="M62" s="46">
        <v>176.03299999999999</v>
      </c>
      <c r="N62" s="46">
        <v>3505.6210000000001</v>
      </c>
      <c r="O62" s="46">
        <v>151.28399999999999</v>
      </c>
      <c r="P62" s="46">
        <f t="shared" si="3"/>
        <v>-1253.0750000000016</v>
      </c>
    </row>
    <row r="63" spans="1:16" ht="13.7" customHeight="1">
      <c r="A63" s="76" t="s">
        <v>162</v>
      </c>
      <c r="B63" s="46">
        <v>19575.923999999999</v>
      </c>
      <c r="C63" s="46">
        <v>11350.945</v>
      </c>
      <c r="D63" s="46">
        <v>219.72800000000001</v>
      </c>
      <c r="E63" s="46">
        <v>232.5</v>
      </c>
      <c r="F63" s="46">
        <f t="shared" si="0"/>
        <v>8237.7510000000002</v>
      </c>
      <c r="G63" s="46">
        <v>-2142.2939999999999</v>
      </c>
      <c r="H63" s="46">
        <f t="shared" si="1"/>
        <v>6095.4570000000003</v>
      </c>
      <c r="I63" s="46">
        <v>1218.3579999999999</v>
      </c>
      <c r="J63" s="46">
        <v>0</v>
      </c>
      <c r="K63" s="46">
        <v>-195.09199999999998</v>
      </c>
      <c r="L63" s="46">
        <f t="shared" si="2"/>
        <v>4682.0070000000005</v>
      </c>
      <c r="M63" s="46">
        <v>288.96100000000001</v>
      </c>
      <c r="N63" s="46">
        <v>3809.0369999999998</v>
      </c>
      <c r="O63" s="46">
        <v>142.04400000000001</v>
      </c>
      <c r="P63" s="46">
        <f t="shared" si="3"/>
        <v>1019.887000000001</v>
      </c>
    </row>
    <row r="64" spans="1:16" ht="13.7" customHeight="1">
      <c r="A64" s="76" t="s">
        <v>163</v>
      </c>
      <c r="B64" s="46">
        <v>19333.132000000001</v>
      </c>
      <c r="C64" s="46">
        <v>12370.477000000001</v>
      </c>
      <c r="D64" s="46">
        <v>206.63300000000001</v>
      </c>
      <c r="E64" s="46">
        <v>309.233</v>
      </c>
      <c r="F64" s="46">
        <f t="shared" si="0"/>
        <v>7065.255000000001</v>
      </c>
      <c r="G64" s="46">
        <v>-4124.8119999999999</v>
      </c>
      <c r="H64" s="46">
        <f t="shared" si="1"/>
        <v>2940.4430000000011</v>
      </c>
      <c r="I64" s="46">
        <v>1082.2950000000001</v>
      </c>
      <c r="J64" s="46">
        <v>0</v>
      </c>
      <c r="K64" s="46">
        <v>-183.779</v>
      </c>
      <c r="L64" s="46">
        <f t="shared" si="2"/>
        <v>1674.3690000000011</v>
      </c>
      <c r="M64" s="46">
        <v>749.64800000000002</v>
      </c>
      <c r="N64" s="46">
        <v>3610.873</v>
      </c>
      <c r="O64" s="46">
        <v>140.22499999999999</v>
      </c>
      <c r="P64" s="46">
        <f t="shared" si="3"/>
        <v>-1327.0809999999988</v>
      </c>
    </row>
    <row r="65" spans="1:16" ht="13.7" customHeight="1">
      <c r="A65" s="76" t="s">
        <v>164</v>
      </c>
      <c r="B65" s="46">
        <v>18638.716</v>
      </c>
      <c r="C65" s="46">
        <v>10432.465</v>
      </c>
      <c r="D65" s="46">
        <v>267.98500000000001</v>
      </c>
      <c r="E65" s="46">
        <v>197.28700000000001</v>
      </c>
      <c r="F65" s="46">
        <f t="shared" si="0"/>
        <v>8135.5530000000008</v>
      </c>
      <c r="G65" s="46">
        <v>-1910.2670000000001</v>
      </c>
      <c r="H65" s="46">
        <f t="shared" si="1"/>
        <v>6225.286000000001</v>
      </c>
      <c r="I65" s="46">
        <v>162.85499999999999</v>
      </c>
      <c r="J65" s="46">
        <v>0</v>
      </c>
      <c r="K65" s="46">
        <v>-174.87700000000001</v>
      </c>
      <c r="L65" s="46">
        <f t="shared" si="2"/>
        <v>5887.554000000001</v>
      </c>
      <c r="M65" s="46">
        <v>288.34700000000004</v>
      </c>
      <c r="N65" s="46">
        <v>4039.0169999999998</v>
      </c>
      <c r="O65" s="46">
        <v>145.82900000000001</v>
      </c>
      <c r="P65" s="46">
        <f t="shared" si="3"/>
        <v>1991.055000000001</v>
      </c>
    </row>
    <row r="66" spans="1:16" ht="13.7" customHeight="1">
      <c r="A66" s="76" t="s">
        <v>165</v>
      </c>
      <c r="B66" s="46">
        <v>19661.633000000002</v>
      </c>
      <c r="C66" s="46">
        <v>11065.206</v>
      </c>
      <c r="D66" s="46">
        <v>308.02600000000001</v>
      </c>
      <c r="E66" s="46">
        <v>221.71100000000001</v>
      </c>
      <c r="F66" s="46">
        <f t="shared" si="0"/>
        <v>8510.112000000001</v>
      </c>
      <c r="G66" s="46">
        <v>-4278.098</v>
      </c>
      <c r="H66" s="46">
        <f t="shared" si="1"/>
        <v>4232.014000000001</v>
      </c>
      <c r="I66" s="46">
        <v>1851.0250000000001</v>
      </c>
      <c r="J66" s="46">
        <v>0</v>
      </c>
      <c r="K66" s="46">
        <v>-135.97500000000002</v>
      </c>
      <c r="L66" s="46">
        <f t="shared" si="2"/>
        <v>2245.014000000001</v>
      </c>
      <c r="M66" s="46">
        <v>236.91099999999997</v>
      </c>
      <c r="N66" s="46">
        <v>3375.2339999999999</v>
      </c>
      <c r="O66" s="46">
        <v>143.23599999999999</v>
      </c>
      <c r="P66" s="46">
        <f t="shared" si="3"/>
        <v>-1036.5449999999987</v>
      </c>
    </row>
    <row r="67" spans="1:16" ht="13.7" customHeight="1">
      <c r="A67" s="76" t="s">
        <v>166</v>
      </c>
      <c r="B67" s="46">
        <v>20302.253000000001</v>
      </c>
      <c r="C67" s="46">
        <v>11188.069</v>
      </c>
      <c r="D67" s="46">
        <v>290.03300000000002</v>
      </c>
      <c r="E67" s="46">
        <v>229.655</v>
      </c>
      <c r="F67" s="46">
        <f t="shared" si="0"/>
        <v>9053.8060000000023</v>
      </c>
      <c r="G67" s="46">
        <v>-1966.415</v>
      </c>
      <c r="H67" s="46">
        <f t="shared" si="1"/>
        <v>7087.3910000000024</v>
      </c>
      <c r="I67" s="46">
        <v>1341.0329999999999</v>
      </c>
      <c r="J67" s="46">
        <v>0</v>
      </c>
      <c r="K67" s="46">
        <v>-135.23700000000002</v>
      </c>
      <c r="L67" s="46">
        <f t="shared" si="2"/>
        <v>5611.1210000000019</v>
      </c>
      <c r="M67" s="46">
        <v>400.86399999999998</v>
      </c>
      <c r="N67" s="46">
        <v>4223.2340000000004</v>
      </c>
      <c r="O67" s="46">
        <v>132.446</v>
      </c>
      <c r="P67" s="46">
        <f t="shared" si="3"/>
        <v>1656.3050000000012</v>
      </c>
    </row>
    <row r="68" spans="1:16" ht="13.7" customHeight="1">
      <c r="A68" s="76" t="s">
        <v>167</v>
      </c>
      <c r="B68" s="46">
        <v>20061.048999999999</v>
      </c>
      <c r="C68" s="46">
        <v>12350.016</v>
      </c>
      <c r="D68" s="46">
        <v>403.58600000000001</v>
      </c>
      <c r="E68" s="46">
        <v>264.71899999999999</v>
      </c>
      <c r="F68" s="46">
        <f t="shared" si="0"/>
        <v>7572.1659999999993</v>
      </c>
      <c r="G68" s="46">
        <v>-3786.6299999999992</v>
      </c>
      <c r="H68" s="46">
        <f t="shared" si="1"/>
        <v>3785.5360000000001</v>
      </c>
      <c r="I68" s="46">
        <v>1145.67</v>
      </c>
      <c r="J68" s="46">
        <v>0</v>
      </c>
      <c r="K68" s="46">
        <v>-142.39699999999999</v>
      </c>
      <c r="L68" s="46">
        <f t="shared" si="2"/>
        <v>2497.4690000000001</v>
      </c>
      <c r="M68" s="46">
        <v>632.14700000000005</v>
      </c>
      <c r="N68" s="46">
        <v>3266.8589999999999</v>
      </c>
      <c r="O68" s="46">
        <v>113.458</v>
      </c>
      <c r="P68" s="46">
        <f t="shared" si="3"/>
        <v>-250.70099999999994</v>
      </c>
    </row>
    <row r="69" spans="1:16" ht="13.7" customHeight="1">
      <c r="A69" s="76" t="s">
        <v>168</v>
      </c>
      <c r="B69" s="46">
        <v>19096.41</v>
      </c>
      <c r="C69" s="46">
        <v>10592.678</v>
      </c>
      <c r="D69" s="46">
        <v>318.005</v>
      </c>
      <c r="E69" s="46">
        <v>201.18799999999999</v>
      </c>
      <c r="F69" s="46">
        <f t="shared" si="0"/>
        <v>8386.9149999999991</v>
      </c>
      <c r="G69" s="46">
        <v>-1869.2360000000003</v>
      </c>
      <c r="H69" s="46">
        <f t="shared" si="1"/>
        <v>6517.6789999999983</v>
      </c>
      <c r="I69" s="46">
        <v>100.09</v>
      </c>
      <c r="J69" s="46">
        <v>0</v>
      </c>
      <c r="K69" s="46">
        <v>-158.44400000000002</v>
      </c>
      <c r="L69" s="46">
        <f t="shared" si="2"/>
        <v>6259.1449999999977</v>
      </c>
      <c r="M69" s="46">
        <v>295.30799999999999</v>
      </c>
      <c r="N69" s="46">
        <v>4300.2120000000004</v>
      </c>
      <c r="O69" s="46">
        <v>86.274000000000001</v>
      </c>
      <c r="P69" s="46">
        <f t="shared" si="3"/>
        <v>2167.9669999999974</v>
      </c>
    </row>
    <row r="70" spans="1:16" ht="13.7" customHeight="1">
      <c r="A70" s="76" t="s">
        <v>169</v>
      </c>
      <c r="B70" s="46">
        <v>20087.952000000001</v>
      </c>
      <c r="C70" s="46">
        <v>11286.787</v>
      </c>
      <c r="D70" s="46">
        <v>328.73599999999999</v>
      </c>
      <c r="E70" s="46">
        <v>222.41499999999999</v>
      </c>
      <c r="F70" s="46">
        <f t="shared" ref="F70" si="4">+B70-C70-D70+E70</f>
        <v>8694.844000000001</v>
      </c>
      <c r="G70" s="46">
        <v>-3680.5069999999987</v>
      </c>
      <c r="H70" s="46">
        <f t="shared" ref="H70" si="5">+F70+G70</f>
        <v>5014.3370000000023</v>
      </c>
      <c r="I70" s="46">
        <v>1613.067</v>
      </c>
      <c r="J70" s="46">
        <v>0</v>
      </c>
      <c r="K70" s="46">
        <v>-154.68</v>
      </c>
      <c r="L70" s="46">
        <f t="shared" ref="L70" si="6">+H70-I70+J70+K70</f>
        <v>3246.5900000000024</v>
      </c>
      <c r="M70" s="46">
        <v>1460.1020000000001</v>
      </c>
      <c r="N70" s="46">
        <v>4131.9630000000006</v>
      </c>
      <c r="O70" s="46">
        <v>84.894000000000005</v>
      </c>
      <c r="P70" s="46">
        <f t="shared" ref="P70" si="7">+L70+M70-N70-O70</f>
        <v>489.83500000000208</v>
      </c>
    </row>
    <row r="71" spans="1:16" ht="13.7" customHeight="1">
      <c r="A71" s="76" t="s">
        <v>170</v>
      </c>
      <c r="B71" s="46">
        <v>20695.368999999999</v>
      </c>
      <c r="C71" s="46">
        <v>11610.858</v>
      </c>
      <c r="D71" s="46">
        <v>303.53699999999998</v>
      </c>
      <c r="E71" s="46">
        <v>227.00399999999999</v>
      </c>
      <c r="F71" s="46">
        <f t="shared" ref="F71" si="8">+B71-C71-D71+E71</f>
        <v>9007.9779999999992</v>
      </c>
      <c r="G71" s="46">
        <v>-1294.1500000000005</v>
      </c>
      <c r="H71" s="46">
        <f t="shared" ref="H71" si="9">+F71+G71</f>
        <v>7713.8279999999986</v>
      </c>
      <c r="I71" s="46">
        <v>1341.078</v>
      </c>
      <c r="J71" s="46">
        <v>0</v>
      </c>
      <c r="K71" s="46">
        <v>-164.69799999999995</v>
      </c>
      <c r="L71" s="46">
        <f t="shared" ref="L71" si="10">+H71-I71+J71+K71</f>
        <v>6208.0519999999979</v>
      </c>
      <c r="M71" s="46">
        <v>320.96199999999999</v>
      </c>
      <c r="N71" s="46">
        <v>4688.1270000000004</v>
      </c>
      <c r="O71" s="46">
        <v>109.31699999999999</v>
      </c>
      <c r="P71" s="46">
        <f t="shared" ref="P71" si="11">+L71+M71-N71-O71</f>
        <v>1731.569999999997</v>
      </c>
    </row>
    <row r="72" spans="1:16" ht="13.7" customHeight="1">
      <c r="A72" s="76" t="s">
        <v>171</v>
      </c>
      <c r="B72" s="46">
        <v>20706.868999999999</v>
      </c>
      <c r="C72" s="46">
        <v>12697.932000000001</v>
      </c>
      <c r="D72" s="46">
        <v>359.41899999999998</v>
      </c>
      <c r="E72" s="46">
        <v>298.07400000000001</v>
      </c>
      <c r="F72" s="46">
        <f t="shared" ref="F72" si="12">+B72-C72-D72+E72</f>
        <v>7947.5919999999978</v>
      </c>
      <c r="G72" s="46">
        <v>-3497.3880000000008</v>
      </c>
      <c r="H72" s="46">
        <f t="shared" ref="H72" si="13">+F72+G72</f>
        <v>4450.203999999997</v>
      </c>
      <c r="I72" s="46">
        <v>809.78300000000002</v>
      </c>
      <c r="J72" s="46">
        <v>0</v>
      </c>
      <c r="K72" s="46">
        <v>-163.08500000000001</v>
      </c>
      <c r="L72" s="46">
        <f t="shared" ref="L72" si="14">+H72-I72+J72+K72</f>
        <v>3477.3359999999971</v>
      </c>
      <c r="M72" s="46">
        <v>403.899</v>
      </c>
      <c r="N72" s="46">
        <v>4126.4409999999998</v>
      </c>
      <c r="O72" s="46">
        <v>459.54399999999998</v>
      </c>
      <c r="P72" s="46">
        <f t="shared" ref="P72" si="15">+L72+M72-N72-O72</f>
        <v>-704.75000000000284</v>
      </c>
    </row>
    <row r="73" spans="1:16" ht="13.7" customHeight="1">
      <c r="A73" s="76" t="s">
        <v>172</v>
      </c>
      <c r="B73" s="46">
        <v>20174.956999999999</v>
      </c>
      <c r="C73" s="46">
        <v>11048.457</v>
      </c>
      <c r="D73" s="46">
        <v>326.721</v>
      </c>
      <c r="E73" s="46">
        <v>200.74100000000001</v>
      </c>
      <c r="F73" s="46">
        <f t="shared" ref="F73" si="16">+B73-C73-D73+E73</f>
        <v>9000.5199999999986</v>
      </c>
      <c r="G73" s="46">
        <v>-2146.9459999999999</v>
      </c>
      <c r="H73" s="46">
        <f t="shared" ref="H73" si="17">+F73+G73</f>
        <v>6853.5739999999987</v>
      </c>
      <c r="I73" s="46">
        <v>80.093000000000004</v>
      </c>
      <c r="J73" s="46">
        <v>0</v>
      </c>
      <c r="K73" s="46">
        <v>-197.55599999999995</v>
      </c>
      <c r="L73" s="46">
        <f t="shared" ref="L73" si="18">+H73-I73+J73+K73</f>
        <v>6575.9249999999993</v>
      </c>
      <c r="M73" s="46">
        <v>261.85500000000002</v>
      </c>
      <c r="N73" s="46">
        <v>4554.9150000000009</v>
      </c>
      <c r="O73" s="46">
        <v>235.57400000000001</v>
      </c>
      <c r="P73" s="46">
        <f t="shared" ref="P73" si="19">+L73+M73-N73-O73</f>
        <v>2047.2909999999979</v>
      </c>
    </row>
    <row r="74" spans="1:16" ht="13.7" customHeight="1">
      <c r="A74" s="76" t="s">
        <v>173</v>
      </c>
      <c r="B74" s="46">
        <v>21207.072</v>
      </c>
      <c r="C74" s="46">
        <v>11981.092000000001</v>
      </c>
      <c r="D74" s="46">
        <v>337.245</v>
      </c>
      <c r="E74" s="46">
        <v>210.17699999999999</v>
      </c>
      <c r="F74" s="46">
        <f t="shared" ref="F74" si="20">+B74-C74-D74+E74</f>
        <v>9098.9119999999984</v>
      </c>
      <c r="G74" s="46">
        <v>-4830.1470000000008</v>
      </c>
      <c r="H74" s="46">
        <f t="shared" ref="H74" si="21">+F74+G74</f>
        <v>4268.7649999999976</v>
      </c>
      <c r="I74" s="46">
        <v>1504.865</v>
      </c>
      <c r="J74" s="46">
        <v>0</v>
      </c>
      <c r="K74" s="46">
        <v>-200.15199999999999</v>
      </c>
      <c r="L74" s="46">
        <f t="shared" ref="L74" si="22">+H74-I74+J74+K74</f>
        <v>2563.7479999999978</v>
      </c>
      <c r="M74" s="46">
        <v>492.61100000000005</v>
      </c>
      <c r="N74" s="46">
        <v>5074.6139999999996</v>
      </c>
      <c r="O74" s="46">
        <v>276.74299999999999</v>
      </c>
      <c r="P74" s="46">
        <f t="shared" ref="P74" si="23">+L74+M74-N74-O74</f>
        <v>-2294.9980000000019</v>
      </c>
    </row>
    <row r="75" spans="1:16" ht="14.25" customHeight="1">
      <c r="A75" s="76" t="s">
        <v>174</v>
      </c>
      <c r="B75" s="46">
        <v>22018.685000000001</v>
      </c>
      <c r="C75" s="46">
        <v>12108.415000000001</v>
      </c>
      <c r="D75" s="46">
        <v>355.952</v>
      </c>
      <c r="E75" s="46">
        <v>214.00299999999999</v>
      </c>
      <c r="F75" s="46">
        <f t="shared" ref="F75" si="24">+B75-C75-D75+E75</f>
        <v>9768.3210000000017</v>
      </c>
      <c r="G75" s="46">
        <v>-1031.4790000000007</v>
      </c>
      <c r="H75" s="46">
        <f t="shared" ref="H75" si="25">+F75+G75</f>
        <v>8736.8420000000006</v>
      </c>
      <c r="I75" s="46">
        <v>1762.7449999999999</v>
      </c>
      <c r="J75" s="46">
        <v>0</v>
      </c>
      <c r="K75" s="46">
        <v>-216.637</v>
      </c>
      <c r="L75" s="46">
        <f t="shared" ref="L75" si="26">+H75-I75+J75+K75</f>
        <v>6757.4600000000009</v>
      </c>
      <c r="M75" s="46">
        <v>329.77099999999996</v>
      </c>
      <c r="N75" s="46">
        <v>4996.5619999999999</v>
      </c>
      <c r="O75" s="46">
        <v>283.05</v>
      </c>
      <c r="P75" s="46">
        <f t="shared" ref="P75" si="27">+L75+M75-N75-O75</f>
        <v>1807.6190000000008</v>
      </c>
    </row>
    <row r="76" spans="1:16" ht="13.7" customHeight="1">
      <c r="A76" s="76" t="s">
        <v>176</v>
      </c>
      <c r="B76" s="46">
        <v>21886.041000000001</v>
      </c>
      <c r="C76" s="46">
        <v>13275.251</v>
      </c>
      <c r="D76" s="46">
        <v>371.99700000000001</v>
      </c>
      <c r="E76" s="46">
        <v>306.37400000000002</v>
      </c>
      <c r="F76" s="46">
        <f t="shared" ref="F76" si="28">+B76-C76-D76+E76</f>
        <v>8545.1670000000013</v>
      </c>
      <c r="G76" s="46">
        <v>-4237.3210000000008</v>
      </c>
      <c r="H76" s="46">
        <f t="shared" ref="H76" si="29">+F76+G76</f>
        <v>4307.8460000000005</v>
      </c>
      <c r="I76" s="46">
        <v>1311.547</v>
      </c>
      <c r="J76" s="46">
        <v>0</v>
      </c>
      <c r="K76" s="46">
        <v>-222.78500000000003</v>
      </c>
      <c r="L76" s="46">
        <f t="shared" ref="L76" si="30">+H76-I76+J76+K76</f>
        <v>2773.5140000000006</v>
      </c>
      <c r="M76" s="46">
        <v>372.505</v>
      </c>
      <c r="N76" s="46">
        <v>4161.9359999999997</v>
      </c>
      <c r="O76" s="46">
        <v>254.495</v>
      </c>
      <c r="P76" s="46">
        <f t="shared" ref="P76" si="31">+L76+M76-N76-O76</f>
        <v>-1270.4119999999989</v>
      </c>
    </row>
    <row r="77" spans="1:16" ht="13.7" customHeight="1">
      <c r="A77" s="76" t="s">
        <v>177</v>
      </c>
      <c r="B77" s="46">
        <v>21243.117999999999</v>
      </c>
      <c r="C77" s="46">
        <v>11563.287</v>
      </c>
      <c r="D77" s="46">
        <v>358.803</v>
      </c>
      <c r="E77" s="46">
        <v>225.92699999999999</v>
      </c>
      <c r="F77" s="46">
        <f t="shared" ref="F77" si="32">+B77-C77-D77+E77</f>
        <v>9546.9549999999981</v>
      </c>
      <c r="G77" s="46">
        <v>-2093.5650000000005</v>
      </c>
      <c r="H77" s="46">
        <f t="shared" ref="H77" si="33">+F77+G77</f>
        <v>7453.3899999999976</v>
      </c>
      <c r="I77" s="46">
        <v>196.74</v>
      </c>
      <c r="J77" s="46">
        <v>0</v>
      </c>
      <c r="K77" s="46">
        <v>-252.59499999999997</v>
      </c>
      <c r="L77" s="46">
        <f t="shared" ref="L77" si="34">+H77-I77+J77+K77</f>
        <v>7004.0549999999976</v>
      </c>
      <c r="M77" s="46">
        <v>182.43999999999997</v>
      </c>
      <c r="N77" s="46">
        <v>5443.1189999999997</v>
      </c>
      <c r="O77" s="46">
        <v>191.07900000000001</v>
      </c>
      <c r="P77" s="46">
        <f t="shared" ref="P77" si="35">+L77+M77-N77-O77</f>
        <v>1552.2969999999975</v>
      </c>
    </row>
    <row r="78" spans="1:16" ht="13.7" customHeight="1">
      <c r="A78" s="76" t="s">
        <v>178</v>
      </c>
      <c r="B78" s="46">
        <v>22260.117999999999</v>
      </c>
      <c r="C78" s="46">
        <v>12468.618</v>
      </c>
      <c r="D78" s="46">
        <v>387.51900000000001</v>
      </c>
      <c r="E78" s="46">
        <v>200.005</v>
      </c>
      <c r="F78" s="46">
        <f t="shared" ref="F78" si="36">+B78-C78-D78+E78</f>
        <v>9603.9859999999971</v>
      </c>
      <c r="G78" s="46">
        <v>-5492.4679999999998</v>
      </c>
      <c r="H78" s="46">
        <f t="shared" ref="H78" si="37">+F78+G78</f>
        <v>4111.5179999999973</v>
      </c>
      <c r="I78" s="46">
        <v>1319.4929999999999</v>
      </c>
      <c r="J78" s="46">
        <v>0</v>
      </c>
      <c r="K78" s="46">
        <v>-256.71700000000004</v>
      </c>
      <c r="L78" s="46">
        <f t="shared" ref="L78" si="38">+H78-I78+J78+K78</f>
        <v>2535.3079999999973</v>
      </c>
      <c r="M78" s="46">
        <v>183.10600000000002</v>
      </c>
      <c r="N78" s="46">
        <v>5017.3449999999993</v>
      </c>
      <c r="O78" s="46">
        <v>159.75200000000001</v>
      </c>
      <c r="P78" s="46">
        <f t="shared" ref="P78" si="39">+L78+M78-N78-O78</f>
        <v>-2458.6830000000018</v>
      </c>
    </row>
    <row r="79" spans="1:16" ht="13.7" customHeight="1">
      <c r="A79" s="76" t="s">
        <v>183</v>
      </c>
      <c r="B79" s="46">
        <v>23045.319</v>
      </c>
      <c r="C79" s="46">
        <v>12653.236000000001</v>
      </c>
      <c r="D79" s="46">
        <v>351.28500000000003</v>
      </c>
      <c r="E79" s="46">
        <v>204.29900000000001</v>
      </c>
      <c r="F79" s="46">
        <f t="shared" ref="F79" si="40">+B79-C79-D79+E79</f>
        <v>10245.097</v>
      </c>
      <c r="G79" s="46">
        <v>-1903.0680000000002</v>
      </c>
      <c r="H79" s="46">
        <f t="shared" ref="H79" si="41">+F79+G79</f>
        <v>8342.0289999999986</v>
      </c>
      <c r="I79" s="46">
        <v>1596.941</v>
      </c>
      <c r="J79" s="46">
        <v>0</v>
      </c>
      <c r="K79" s="46">
        <v>-271.495</v>
      </c>
      <c r="L79" s="46">
        <f t="shared" ref="L79" si="42">+H79-I79+J79+K79</f>
        <v>6473.5929999999989</v>
      </c>
      <c r="M79" s="46">
        <v>383.738</v>
      </c>
      <c r="N79" s="46">
        <v>5044.5279999999993</v>
      </c>
      <c r="O79" s="46">
        <v>160.51599999999999</v>
      </c>
      <c r="P79" s="46">
        <f t="shared" ref="P79" si="43">+L79+M79-N79-O79</f>
        <v>1652.2869999999998</v>
      </c>
    </row>
    <row r="80" spans="1:16" ht="13.7" customHeight="1">
      <c r="A80" s="76" t="s">
        <v>184</v>
      </c>
      <c r="B80" s="46">
        <v>22914.635999999999</v>
      </c>
      <c r="C80" s="46">
        <v>14048.538</v>
      </c>
      <c r="D80" s="46">
        <v>509.541</v>
      </c>
      <c r="E80" s="46">
        <v>298.197</v>
      </c>
      <c r="F80" s="46">
        <f t="shared" ref="F80" si="44">+B80-C80-D80+E80</f>
        <v>8654.753999999999</v>
      </c>
      <c r="G80" s="46">
        <v>-4869.259</v>
      </c>
      <c r="H80" s="46">
        <f t="shared" ref="H80" si="45">+F80+G80</f>
        <v>3785.494999999999</v>
      </c>
      <c r="I80" s="46">
        <v>1332.914</v>
      </c>
      <c r="J80" s="46">
        <v>0</v>
      </c>
      <c r="K80" s="46">
        <v>-273.37100000000004</v>
      </c>
      <c r="L80" s="46">
        <f t="shared" ref="L80" si="46">+H80-I80+J80+K80</f>
        <v>2179.2099999999991</v>
      </c>
      <c r="M80" s="46">
        <v>349.91300000000001</v>
      </c>
      <c r="N80" s="46">
        <v>4437.5910000000003</v>
      </c>
      <c r="O80" s="46">
        <v>193.369</v>
      </c>
      <c r="P80" s="46">
        <f t="shared" ref="P80" si="47">+L80+M80-N80-O80</f>
        <v>-2101.8370000000014</v>
      </c>
    </row>
    <row r="81" spans="1:16" ht="13.7" customHeight="1">
      <c r="A81" s="76" t="s">
        <v>185</v>
      </c>
      <c r="B81" s="46">
        <v>22506.392</v>
      </c>
      <c r="C81" s="46">
        <v>12223.9</v>
      </c>
      <c r="D81" s="46">
        <v>330.11200000000002</v>
      </c>
      <c r="E81" s="46">
        <v>183.69300000000001</v>
      </c>
      <c r="F81" s="46">
        <f t="shared" ref="F81" si="48">+B81-C81-D81+E81</f>
        <v>10136.073</v>
      </c>
      <c r="G81" s="46">
        <v>-1890.6789999999996</v>
      </c>
      <c r="H81" s="46">
        <f t="shared" ref="H81" si="49">+F81+G81</f>
        <v>8245.3940000000002</v>
      </c>
      <c r="I81" s="46">
        <v>93.103999999999999</v>
      </c>
      <c r="J81" s="46">
        <v>0</v>
      </c>
      <c r="K81" s="46">
        <v>-294.851</v>
      </c>
      <c r="L81" s="46">
        <f t="shared" ref="L81" si="50">+H81-I81+J81+K81</f>
        <v>7857.4390000000003</v>
      </c>
      <c r="M81" s="46">
        <v>372.49100000000004</v>
      </c>
      <c r="N81" s="46">
        <v>5606.9319999999998</v>
      </c>
      <c r="O81" s="46">
        <v>302.53100000000001</v>
      </c>
      <c r="P81" s="46">
        <f t="shared" ref="P81" si="51">+L81+M81-N81-O81</f>
        <v>2320.4670000000006</v>
      </c>
    </row>
    <row r="82" spans="1:16" ht="13.7" customHeight="1">
      <c r="A82" s="76" t="s">
        <v>186</v>
      </c>
      <c r="B82" s="46">
        <v>23669.802</v>
      </c>
      <c r="C82" s="46">
        <v>13348.032999999999</v>
      </c>
      <c r="D82" s="46">
        <v>354.53800000000001</v>
      </c>
      <c r="E82" s="46">
        <v>177.97499999999999</v>
      </c>
      <c r="F82" s="46">
        <f t="shared" ref="F82" si="52">+B82-C82-D82+E82</f>
        <v>10145.206</v>
      </c>
      <c r="G82" s="46">
        <v>-4798.4170000000004</v>
      </c>
      <c r="H82" s="46">
        <f t="shared" ref="H82" si="53">+F82+G82</f>
        <v>5346.7889999999998</v>
      </c>
      <c r="I82" s="46">
        <v>1947.711</v>
      </c>
      <c r="J82" s="46">
        <v>0</v>
      </c>
      <c r="K82" s="46">
        <v>-291.67399999999998</v>
      </c>
      <c r="L82" s="46">
        <f t="shared" ref="L82" si="54">+H82-I82+J82+K82</f>
        <v>3107.4039999999995</v>
      </c>
      <c r="M82" s="46">
        <v>223.964</v>
      </c>
      <c r="N82" s="46">
        <v>6220.1979999999994</v>
      </c>
      <c r="O82" s="46">
        <v>357.73200000000003</v>
      </c>
      <c r="P82" s="46">
        <f t="shared" ref="P82" si="55">+L82+M82-N82-O82</f>
        <v>-3246.5619999999999</v>
      </c>
    </row>
    <row r="83" spans="1:16" ht="13.7" customHeight="1">
      <c r="A83" s="76" t="s">
        <v>187</v>
      </c>
      <c r="B83" s="46">
        <v>24284.648000000001</v>
      </c>
      <c r="C83" s="46">
        <v>13657.329</v>
      </c>
      <c r="D83" s="46">
        <v>327.20499999999998</v>
      </c>
      <c r="E83" s="46">
        <v>182.26900000000001</v>
      </c>
      <c r="F83" s="46">
        <f t="shared" ref="F83" si="56">+B83-C83-D83+E83</f>
        <v>10482.383000000002</v>
      </c>
      <c r="G83" s="46">
        <v>-1643.6450000000004</v>
      </c>
      <c r="H83" s="46">
        <f t="shared" ref="H83" si="57">+F83+G83</f>
        <v>8838.7380000000012</v>
      </c>
      <c r="I83" s="46">
        <v>1900.6410000000001</v>
      </c>
      <c r="J83" s="46">
        <v>0</v>
      </c>
      <c r="K83" s="46">
        <v>-294.04600000000005</v>
      </c>
      <c r="L83" s="46">
        <f t="shared" ref="L83" si="58">+H83-I83+J83+K83</f>
        <v>6644.0510000000013</v>
      </c>
      <c r="M83" s="46">
        <v>274.48500000000001</v>
      </c>
      <c r="N83" s="46">
        <v>6000.942</v>
      </c>
      <c r="O83" s="46">
        <v>246.553</v>
      </c>
      <c r="P83" s="46">
        <f t="shared" ref="P83" si="59">+L83+M83-N83-O83</f>
        <v>671.04100000000096</v>
      </c>
    </row>
    <row r="84" spans="1:16" ht="13.7" customHeight="1">
      <c r="A84" s="76" t="s">
        <v>188</v>
      </c>
      <c r="B84" s="46">
        <v>24295.886999999999</v>
      </c>
      <c r="C84" s="46">
        <v>15333.357</v>
      </c>
      <c r="D84" s="46">
        <v>422.91899999999998</v>
      </c>
      <c r="E84" s="46">
        <v>286.77199999999999</v>
      </c>
      <c r="F84" s="46">
        <f t="shared" ref="F84" si="60">+B84-C84-D84+E84</f>
        <v>8826.3829999999998</v>
      </c>
      <c r="G84" s="46">
        <v>-4294.1380000000008</v>
      </c>
      <c r="H84" s="46">
        <f t="shared" ref="H84" si="61">+F84+G84</f>
        <v>4532.244999999999</v>
      </c>
      <c r="I84" s="46">
        <v>1258.2550000000001</v>
      </c>
      <c r="J84" s="46">
        <v>0</v>
      </c>
      <c r="K84" s="46">
        <v>-290.34800000000001</v>
      </c>
      <c r="L84" s="46">
        <f t="shared" ref="L84" si="62">+H84-I84+J84+K84</f>
        <v>2983.6419999999989</v>
      </c>
      <c r="M84" s="46">
        <v>467.39</v>
      </c>
      <c r="N84" s="46">
        <v>5167.8819999999996</v>
      </c>
      <c r="O84" s="46">
        <v>361.99099999999999</v>
      </c>
      <c r="P84" s="46">
        <f t="shared" ref="P84" si="63">+L84+M84-N84-O84</f>
        <v>-2078.8410000000008</v>
      </c>
    </row>
    <row r="85" spans="1:16" ht="13.7" customHeight="1">
      <c r="A85" s="76" t="s">
        <v>189</v>
      </c>
      <c r="B85" s="46">
        <v>23647.858</v>
      </c>
      <c r="C85" s="46">
        <v>13302.143</v>
      </c>
      <c r="D85" s="46">
        <v>374.55700000000002</v>
      </c>
      <c r="E85" s="46">
        <v>198.02500000000001</v>
      </c>
      <c r="F85" s="46">
        <f t="shared" ref="F85" si="64">+B85-C85-D85+E85</f>
        <v>10169.182999999999</v>
      </c>
      <c r="G85" s="46">
        <v>-1473.6750000000002</v>
      </c>
      <c r="H85" s="46">
        <f t="shared" ref="H85" si="65">+F85+G85</f>
        <v>8695.507999999998</v>
      </c>
      <c r="I85" s="46">
        <v>129.65299999999999</v>
      </c>
      <c r="J85" s="46">
        <v>0</v>
      </c>
      <c r="K85" s="46">
        <v>-300.96100000000001</v>
      </c>
      <c r="L85" s="46">
        <f t="shared" ref="L85" si="66">+H85-I85+J85+K85</f>
        <v>8264.8939999999984</v>
      </c>
      <c r="M85" s="46">
        <v>228.99700000000001</v>
      </c>
      <c r="N85" s="46">
        <v>6561.32</v>
      </c>
      <c r="O85" s="46">
        <v>311.05</v>
      </c>
      <c r="P85" s="46">
        <f t="shared" ref="P85" si="67">+L85+M85-N85-O85</f>
        <v>1621.5209999999981</v>
      </c>
    </row>
    <row r="86" spans="1:16" ht="13.7" customHeight="1">
      <c r="A86" s="76" t="s">
        <v>190</v>
      </c>
      <c r="B86" s="46">
        <v>25174.34</v>
      </c>
      <c r="C86" s="46">
        <v>14644.735000000001</v>
      </c>
      <c r="D86" s="46">
        <v>422.78</v>
      </c>
      <c r="E86" s="46">
        <v>196.63</v>
      </c>
      <c r="F86" s="46">
        <f t="shared" ref="F86" si="68">+B86-C86-D86+E86</f>
        <v>10303.454999999998</v>
      </c>
      <c r="G86" s="46">
        <v>-5281.2199999999993</v>
      </c>
      <c r="H86" s="46">
        <f t="shared" ref="H86" si="69">+F86+G86</f>
        <v>5022.2349999999988</v>
      </c>
      <c r="I86" s="46">
        <v>1941.6659999999999</v>
      </c>
      <c r="J86" s="46">
        <v>0</v>
      </c>
      <c r="K86" s="46">
        <v>-305.47800000000001</v>
      </c>
      <c r="L86" s="46">
        <f t="shared" ref="L86" si="70">+H86-I86+J86+K86</f>
        <v>2775.0909999999985</v>
      </c>
      <c r="M86" s="46">
        <v>376.81700000000001</v>
      </c>
      <c r="N86" s="46">
        <v>6338.567</v>
      </c>
      <c r="O86" s="46">
        <v>273.30799999999999</v>
      </c>
      <c r="P86" s="46">
        <f t="shared" ref="P86" si="71">+L86+M86-N86-O86</f>
        <v>-3459.9670000000015</v>
      </c>
    </row>
    <row r="87" spans="1:16" ht="13.7" customHeight="1">
      <c r="A87" s="76" t="s">
        <v>191</v>
      </c>
      <c r="B87" s="46">
        <v>25496.014999999999</v>
      </c>
      <c r="C87" s="46">
        <v>14806.686</v>
      </c>
      <c r="D87" s="46">
        <v>405.17</v>
      </c>
      <c r="E87" s="46">
        <v>181.56399999999999</v>
      </c>
      <c r="F87" s="46">
        <f t="shared" ref="F87" si="72">+B87-C87-D87+E87</f>
        <v>10465.723</v>
      </c>
      <c r="G87" s="46">
        <v>-1880.1309999999999</v>
      </c>
      <c r="H87" s="46">
        <f t="shared" ref="H87" si="73">+F87+G87</f>
        <v>8585.5920000000006</v>
      </c>
      <c r="I87" s="46">
        <v>2491.0169999999998</v>
      </c>
      <c r="J87" s="46">
        <v>0</v>
      </c>
      <c r="K87" s="46">
        <v>-313.09700000000004</v>
      </c>
      <c r="L87" s="46">
        <f t="shared" ref="L87" si="74">+H87-I87+J87+K87</f>
        <v>5781.478000000001</v>
      </c>
      <c r="M87" s="46">
        <v>296.59100000000001</v>
      </c>
      <c r="N87" s="46">
        <v>7092.4770000000008</v>
      </c>
      <c r="O87" s="46">
        <v>66.352000000000004</v>
      </c>
      <c r="P87" s="46">
        <f t="shared" ref="P87" si="75">+L87+M87-N87-O87</f>
        <v>-1080.7599999999995</v>
      </c>
    </row>
    <row r="88" spans="1:16" ht="13.7" customHeight="1">
      <c r="A88" s="76" t="s">
        <v>192</v>
      </c>
      <c r="B88" s="46">
        <v>25538.021000000001</v>
      </c>
      <c r="C88" s="46">
        <v>16517.21</v>
      </c>
      <c r="D88" s="46">
        <v>522.01400000000001</v>
      </c>
      <c r="E88" s="46">
        <v>305.041</v>
      </c>
      <c r="F88" s="46">
        <f t="shared" ref="F88" si="76">+B88-C88-D88+E88</f>
        <v>8803.8380000000016</v>
      </c>
      <c r="G88" s="46">
        <v>-4100.6280000000006</v>
      </c>
      <c r="H88" s="46">
        <f t="shared" ref="H88" si="77">+F88+G88</f>
        <v>4703.2100000000009</v>
      </c>
      <c r="I88" s="46">
        <v>1228.6869999999999</v>
      </c>
      <c r="J88" s="46">
        <v>0</v>
      </c>
      <c r="K88" s="46">
        <v>-314.89800000000002</v>
      </c>
      <c r="L88" s="46">
        <f t="shared" ref="L88" si="78">+H88-I88+J88+K88</f>
        <v>3159.6250000000009</v>
      </c>
      <c r="M88" s="46">
        <v>647.01</v>
      </c>
      <c r="N88" s="46">
        <v>5603.7510000000002</v>
      </c>
      <c r="O88" s="46">
        <v>237.422</v>
      </c>
      <c r="P88" s="46">
        <f t="shared" ref="P88" si="79">+L88+M88-N88-O88</f>
        <v>-2034.5379999999991</v>
      </c>
    </row>
    <row r="89" spans="1:16" ht="13.7" customHeight="1">
      <c r="A89" s="76" t="s">
        <v>193</v>
      </c>
      <c r="B89" s="46">
        <v>25100.583999999999</v>
      </c>
      <c r="C89" s="46">
        <v>14329.394</v>
      </c>
      <c r="D89" s="46">
        <v>364.3</v>
      </c>
      <c r="E89" s="46">
        <v>207.447</v>
      </c>
      <c r="F89" s="46">
        <f t="shared" ref="F89:F90" si="80">+B89-C89-D89+E89</f>
        <v>10614.337</v>
      </c>
      <c r="G89" s="46">
        <v>-2092.0749999999998</v>
      </c>
      <c r="H89" s="46">
        <f t="shared" ref="H89:H90" si="81">+F89+G89</f>
        <v>8522.2619999999988</v>
      </c>
      <c r="I89" s="46">
        <v>254.18199999999999</v>
      </c>
      <c r="J89" s="46">
        <v>0</v>
      </c>
      <c r="K89" s="46">
        <v>-315.34899999999999</v>
      </c>
      <c r="L89" s="46">
        <f t="shared" ref="L89:L90" si="82">+H89-I89+J89+K89</f>
        <v>7952.7309999999979</v>
      </c>
      <c r="M89" s="46">
        <v>309.745</v>
      </c>
      <c r="N89" s="46">
        <v>7380.1200000000008</v>
      </c>
      <c r="O89" s="46">
        <v>293.113</v>
      </c>
      <c r="P89" s="46">
        <f t="shared" ref="P89:P90" si="83">+L89+M89-N89-O89</f>
        <v>589.24299999999789</v>
      </c>
    </row>
    <row r="90" spans="1:16" ht="13.7" customHeight="1">
      <c r="A90" s="76" t="s">
        <v>194</v>
      </c>
      <c r="B90" s="46">
        <v>26279.093000000001</v>
      </c>
      <c r="C90" s="46">
        <v>15766.121999999999</v>
      </c>
      <c r="D90" s="46">
        <v>434.39100000000002</v>
      </c>
      <c r="E90" s="46">
        <v>213.386</v>
      </c>
      <c r="F90" s="46">
        <f t="shared" si="80"/>
        <v>10291.966000000002</v>
      </c>
      <c r="G90" s="46">
        <v>-5527.7980000000007</v>
      </c>
      <c r="H90" s="46">
        <f t="shared" si="81"/>
        <v>4764.1680000000015</v>
      </c>
      <c r="I90" s="46">
        <v>1751.53</v>
      </c>
      <c r="J90" s="46">
        <v>0</v>
      </c>
      <c r="K90" s="46">
        <v>-315.00900000000001</v>
      </c>
      <c r="L90" s="46">
        <f t="shared" si="82"/>
        <v>2697.6290000000017</v>
      </c>
      <c r="M90" s="46">
        <v>266.84399999999999</v>
      </c>
      <c r="N90" s="46">
        <v>6981.0960000000005</v>
      </c>
      <c r="O90" s="46">
        <v>592.53800000000001</v>
      </c>
      <c r="P90" s="46">
        <f t="shared" si="83"/>
        <v>-4609.1609999999982</v>
      </c>
    </row>
    <row r="91" spans="1:16" ht="13.7" customHeight="1">
      <c r="A91" s="76" t="s">
        <v>195</v>
      </c>
      <c r="B91" s="46">
        <v>26843.574000000001</v>
      </c>
      <c r="C91" s="46">
        <v>15935.027</v>
      </c>
      <c r="D91" s="46">
        <v>393.38600000000002</v>
      </c>
      <c r="E91" s="46">
        <v>205.173</v>
      </c>
      <c r="F91" s="46">
        <f t="shared" ref="F91" si="84">+B91-C91-D91+E91</f>
        <v>10720.334000000001</v>
      </c>
      <c r="G91" s="46">
        <v>-2087.8729999999996</v>
      </c>
      <c r="H91" s="46">
        <f t="shared" ref="H91" si="85">+F91+G91</f>
        <v>8632.4610000000011</v>
      </c>
      <c r="I91" s="46">
        <v>2387.5459999999998</v>
      </c>
      <c r="J91" s="46">
        <v>0</v>
      </c>
      <c r="K91" s="46">
        <v>-312.74299999999994</v>
      </c>
      <c r="L91" s="46">
        <f t="shared" ref="L91" si="86">+H91-I91+J91+K91</f>
        <v>5932.1720000000005</v>
      </c>
      <c r="M91" s="46">
        <v>453.59399999999999</v>
      </c>
      <c r="N91" s="46">
        <v>7252.46</v>
      </c>
      <c r="O91" s="46">
        <v>90.04</v>
      </c>
      <c r="P91" s="46">
        <f t="shared" ref="P91" si="87">+L91+M91-N91-O91</f>
        <v>-956.73399999999947</v>
      </c>
    </row>
    <row r="92" spans="1:16" ht="13.7" customHeight="1">
      <c r="A92" s="76" t="s">
        <v>196</v>
      </c>
      <c r="B92" s="46">
        <v>26687.49</v>
      </c>
      <c r="C92" s="46">
        <v>17576.748</v>
      </c>
      <c r="D92" s="46">
        <v>498.80200000000002</v>
      </c>
      <c r="E92" s="46">
        <v>326.79300000000001</v>
      </c>
      <c r="F92" s="46">
        <f t="shared" ref="F92" si="88">+B92-C92-D92+E92</f>
        <v>8938.733000000002</v>
      </c>
      <c r="G92" s="46">
        <v>-4380.3869999999997</v>
      </c>
      <c r="H92" s="46">
        <f t="shared" ref="H92" si="89">+F92+G92</f>
        <v>4558.3460000000023</v>
      </c>
      <c r="I92" s="46">
        <v>1378.8779999999999</v>
      </c>
      <c r="J92" s="46">
        <v>0</v>
      </c>
      <c r="K92" s="46">
        <v>-309.51099999999997</v>
      </c>
      <c r="L92" s="46">
        <f t="shared" ref="L92" si="90">+H92-I92+J92+K92</f>
        <v>2869.9570000000026</v>
      </c>
      <c r="M92" s="46">
        <v>644.84199999999998</v>
      </c>
      <c r="N92" s="46">
        <v>5291.384</v>
      </c>
      <c r="O92" s="46">
        <v>347.06099999999998</v>
      </c>
      <c r="P92" s="46">
        <f t="shared" ref="P92" si="91">+L92+M92-N92-O92</f>
        <v>-2123.6459999999975</v>
      </c>
    </row>
    <row r="93" spans="1:16" ht="13.7" customHeight="1">
      <c r="A93" s="76" t="s">
        <v>197</v>
      </c>
      <c r="B93" s="46">
        <v>24778.263999999999</v>
      </c>
      <c r="C93" s="46">
        <v>14792.103999999999</v>
      </c>
      <c r="D93" s="46">
        <v>385.01</v>
      </c>
      <c r="E93" s="46">
        <v>235.917</v>
      </c>
      <c r="F93" s="46">
        <f t="shared" ref="F93" si="92">+B93-C93-D93+E93</f>
        <v>9837.0669999999991</v>
      </c>
      <c r="G93" s="46">
        <v>-1715.3529999999996</v>
      </c>
      <c r="H93" s="46">
        <f t="shared" ref="H93" si="93">+F93+G93</f>
        <v>8121.7139999999999</v>
      </c>
      <c r="I93" s="46">
        <v>33.548000000000002</v>
      </c>
      <c r="J93" s="46">
        <v>0</v>
      </c>
      <c r="K93" s="46">
        <v>-289.45499999999998</v>
      </c>
      <c r="L93" s="46">
        <f t="shared" ref="L93" si="94">+H93-I93+J93+K93</f>
        <v>7798.7110000000002</v>
      </c>
      <c r="M93" s="46">
        <v>454.673</v>
      </c>
      <c r="N93" s="46">
        <v>7363.7260000000006</v>
      </c>
      <c r="O93" s="46">
        <v>233.41900000000001</v>
      </c>
      <c r="P93" s="46">
        <f t="shared" ref="P93" si="95">+L93+M93-N93-O93</f>
        <v>656.23899999999946</v>
      </c>
    </row>
    <row r="94" spans="1:16" ht="13.7" customHeight="1">
      <c r="A94" s="76" t="s">
        <v>198</v>
      </c>
      <c r="B94" s="46">
        <v>20401.348000000002</v>
      </c>
      <c r="C94" s="46">
        <v>14949.722</v>
      </c>
      <c r="D94" s="46">
        <v>425.83100000000002</v>
      </c>
      <c r="E94" s="46">
        <v>1203.5989999999999</v>
      </c>
      <c r="F94" s="46">
        <f t="shared" ref="F94" si="96">+B94-C94-D94+E94</f>
        <v>6229.3940000000021</v>
      </c>
      <c r="G94" s="46">
        <v>-4201.8529999999992</v>
      </c>
      <c r="H94" s="46">
        <f t="shared" ref="H94" si="97">+F94+G94</f>
        <v>2027.5410000000029</v>
      </c>
      <c r="I94" s="46">
        <v>1744.4639999999999</v>
      </c>
      <c r="J94" s="46">
        <v>0</v>
      </c>
      <c r="K94" s="46">
        <v>-278.774</v>
      </c>
      <c r="L94" s="46">
        <f t="shared" ref="L94" si="98">+H94-I94+J94+K94</f>
        <v>4.3030000000029531</v>
      </c>
      <c r="M94" s="46">
        <v>564.4319999999999</v>
      </c>
      <c r="N94" s="46">
        <v>5737.0789999999997</v>
      </c>
      <c r="O94" s="46">
        <v>185.09899999999999</v>
      </c>
      <c r="P94" s="46">
        <f t="shared" ref="P94" si="99">+L94+M94-N94-O94</f>
        <v>-5353.4429999999975</v>
      </c>
    </row>
    <row r="95" spans="1:16" ht="14.25" customHeight="1">
      <c r="A95" s="76" t="s">
        <v>199</v>
      </c>
      <c r="B95" s="46">
        <v>25184.612000000001</v>
      </c>
      <c r="C95" s="46">
        <v>15653.119000000001</v>
      </c>
      <c r="D95" s="46">
        <v>403.57400000000001</v>
      </c>
      <c r="E95" s="46">
        <v>946.63599999999997</v>
      </c>
      <c r="F95" s="46">
        <f t="shared" ref="F95" si="100">+B95-C95-D95+E95</f>
        <v>10074.555</v>
      </c>
      <c r="G95" s="46">
        <v>-1467.4569999999994</v>
      </c>
      <c r="H95" s="46">
        <f t="shared" ref="H95" si="101">+F95+G95</f>
        <v>8607.0980000000018</v>
      </c>
      <c r="I95" s="46">
        <v>1320.827</v>
      </c>
      <c r="J95" s="46">
        <v>0</v>
      </c>
      <c r="K95" s="46">
        <v>-271.03500000000008</v>
      </c>
      <c r="L95" s="46">
        <f t="shared" ref="L95" si="102">+H95-I95+J95+K95</f>
        <v>7015.2360000000017</v>
      </c>
      <c r="M95" s="46">
        <v>1322.1759999999999</v>
      </c>
      <c r="N95" s="46">
        <v>6559.0389999999998</v>
      </c>
      <c r="O95" s="46">
        <v>153.13</v>
      </c>
      <c r="P95" s="46">
        <f t="shared" ref="P95" si="103">+L95+M95-N95-O95</f>
        <v>1625.2430000000022</v>
      </c>
    </row>
    <row r="96" spans="1:16" ht="14.25" customHeight="1">
      <c r="A96" s="76" t="s">
        <v>200</v>
      </c>
      <c r="B96" s="46">
        <v>25187.732</v>
      </c>
      <c r="C96" s="46">
        <v>17743.225999999999</v>
      </c>
      <c r="D96" s="46">
        <v>532.30899999999997</v>
      </c>
      <c r="E96" s="46">
        <v>938.03499999999997</v>
      </c>
      <c r="F96" s="46">
        <f t="shared" ref="F96" si="104">+B96-C96-D96+E96</f>
        <v>7850.2320000000009</v>
      </c>
      <c r="G96" s="46">
        <v>-3643.338999999999</v>
      </c>
      <c r="H96" s="46">
        <f t="shared" ref="H96" si="105">+F96+G96</f>
        <v>4206.8930000000018</v>
      </c>
      <c r="I96" s="46">
        <v>1483.9949999999999</v>
      </c>
      <c r="J96" s="46">
        <v>0</v>
      </c>
      <c r="K96" s="46">
        <v>-264.41900000000004</v>
      </c>
      <c r="L96" s="46">
        <f t="shared" ref="L96" si="106">+H96-I96+J96+K96</f>
        <v>2458.4790000000021</v>
      </c>
      <c r="M96" s="46">
        <v>1049.4420000000002</v>
      </c>
      <c r="N96" s="46">
        <v>4761.7190000000001</v>
      </c>
      <c r="O96" s="46">
        <v>137.51300000000001</v>
      </c>
      <c r="P96" s="46">
        <f t="shared" ref="P96" si="107">+L96+M96-N96-O96</f>
        <v>-1391.3109999999979</v>
      </c>
    </row>
    <row r="97" spans="1:16" ht="13.7" customHeight="1">
      <c r="A97" s="76" t="s">
        <v>201</v>
      </c>
      <c r="B97" s="46">
        <v>23745.376</v>
      </c>
      <c r="C97" s="46">
        <v>15025.915999999999</v>
      </c>
      <c r="D97" s="46">
        <v>358.74099999999999</v>
      </c>
      <c r="E97" s="46">
        <v>1392.8389999999999</v>
      </c>
      <c r="F97" s="46">
        <f t="shared" ref="F97" si="108">+B97-C97-D97+E97</f>
        <v>9753.5580000000009</v>
      </c>
      <c r="G97" s="46">
        <v>-1483.1890000000003</v>
      </c>
      <c r="H97" s="46">
        <f t="shared" ref="H97" si="109">+F97+G97</f>
        <v>8270.3690000000006</v>
      </c>
      <c r="I97" s="46">
        <v>32.093000000000004</v>
      </c>
      <c r="J97" s="46">
        <v>0</v>
      </c>
      <c r="K97" s="46">
        <v>-303.84900000000005</v>
      </c>
      <c r="L97" s="46">
        <f t="shared" ref="L97" si="110">+H97-I97+J97+K97</f>
        <v>7934.4269999999997</v>
      </c>
      <c r="M97" s="46">
        <v>289.01300000000003</v>
      </c>
      <c r="N97" s="46">
        <v>7240.6100000000006</v>
      </c>
      <c r="O97" s="46">
        <v>194.226</v>
      </c>
      <c r="P97" s="46">
        <f t="shared" ref="P97" si="111">+L97+M97-N97-O97</f>
        <v>788.60399999999993</v>
      </c>
    </row>
    <row r="98" spans="1:16" ht="13.7" customHeight="1">
      <c r="A98" s="76" t="s">
        <v>202</v>
      </c>
      <c r="B98" s="46">
        <v>25922.556</v>
      </c>
      <c r="C98" s="46">
        <v>16871.093000000001</v>
      </c>
      <c r="D98" s="46">
        <v>448.78699999999998</v>
      </c>
      <c r="E98" s="46">
        <v>1168.4290000000001</v>
      </c>
      <c r="F98" s="46">
        <f t="shared" ref="F98" si="112">+B98-C98-D98+E98</f>
        <v>9771.1049999999996</v>
      </c>
      <c r="G98" s="46">
        <v>-4066.2290000000003</v>
      </c>
      <c r="H98" s="46">
        <f t="shared" ref="H98" si="113">+F98+G98</f>
        <v>5704.8759999999993</v>
      </c>
      <c r="I98" s="46">
        <v>1585.931</v>
      </c>
      <c r="J98" s="46">
        <v>0</v>
      </c>
      <c r="K98" s="46">
        <v>-317.60500000000002</v>
      </c>
      <c r="L98" s="46">
        <f t="shared" ref="L98" si="114">+H98-I98+J98+K98</f>
        <v>3801.3399999999997</v>
      </c>
      <c r="M98" s="46">
        <v>1023.2550000000001</v>
      </c>
      <c r="N98" s="46">
        <v>7762.03</v>
      </c>
      <c r="O98" s="46">
        <v>219.553</v>
      </c>
      <c r="P98" s="46">
        <f t="shared" ref="P98" si="115">+L98+M98-N98-O98</f>
        <v>-3156.9880000000003</v>
      </c>
    </row>
    <row r="99" spans="1:16" ht="13.7" customHeight="1">
      <c r="A99" s="76" t="s">
        <v>203</v>
      </c>
      <c r="B99" s="46">
        <v>26873.170999999998</v>
      </c>
      <c r="C99" s="46">
        <v>17318.496999999999</v>
      </c>
      <c r="D99" s="46">
        <v>440.91</v>
      </c>
      <c r="E99" s="46">
        <v>616.81899999999996</v>
      </c>
      <c r="F99" s="46">
        <f t="shared" ref="F99" si="116">+B99-C99-D99+E99</f>
        <v>9730.5829999999987</v>
      </c>
      <c r="G99" s="46">
        <v>-1266.5779999999993</v>
      </c>
      <c r="H99" s="46">
        <f t="shared" ref="H99" si="117">+F99+G99</f>
        <v>8464.0049999999992</v>
      </c>
      <c r="I99" s="46">
        <v>1537.423</v>
      </c>
      <c r="J99" s="46">
        <v>0</v>
      </c>
      <c r="K99" s="46">
        <v>-327.67600000000004</v>
      </c>
      <c r="L99" s="46">
        <f t="shared" ref="L99" si="118">+H99-I99+J99+K99</f>
        <v>6598.905999999999</v>
      </c>
      <c r="M99" s="46">
        <v>319.02300000000002</v>
      </c>
      <c r="N99" s="46">
        <v>7912.6619999999994</v>
      </c>
      <c r="O99" s="46">
        <v>237.01499999999999</v>
      </c>
      <c r="P99" s="46">
        <f t="shared" ref="P99" si="119">+L99+M99-N99-O99</f>
        <v>-1231.748</v>
      </c>
    </row>
    <row r="100" spans="1:16" ht="13.7" customHeight="1">
      <c r="A100" s="76" t="s">
        <v>204</v>
      </c>
      <c r="B100" s="46">
        <v>27289.420999999998</v>
      </c>
      <c r="C100" s="46">
        <v>19532.524000000001</v>
      </c>
      <c r="D100" s="46">
        <v>509.61500000000001</v>
      </c>
      <c r="E100" s="46">
        <v>686.524</v>
      </c>
      <c r="F100" s="46">
        <f t="shared" ref="F100" si="120">+B100-C100-D100+E100</f>
        <v>7933.8059999999978</v>
      </c>
      <c r="G100" s="46">
        <v>-3343.3929999999996</v>
      </c>
      <c r="H100" s="46">
        <f t="shared" ref="H100" si="121">+F100+G100</f>
        <v>4590.4129999999986</v>
      </c>
      <c r="I100" s="46">
        <v>1296.0060000000001</v>
      </c>
      <c r="J100" s="46">
        <v>0</v>
      </c>
      <c r="K100" s="46">
        <v>-328.303</v>
      </c>
      <c r="L100" s="46">
        <f t="shared" ref="L100" si="122">+H100-I100+J100+K100</f>
        <v>2966.1039999999985</v>
      </c>
      <c r="M100" s="46">
        <v>769.96399999999994</v>
      </c>
      <c r="N100" s="46">
        <v>5914.1679999999997</v>
      </c>
      <c r="O100" s="46">
        <v>246.61199999999999</v>
      </c>
      <c r="P100" s="46">
        <f t="shared" ref="P100" si="123">+L100+M100-N100-O100</f>
        <v>-2424.7120000000014</v>
      </c>
    </row>
    <row r="101" spans="1:16" ht="13.7" customHeight="1">
      <c r="A101" s="76" t="s">
        <v>205</v>
      </c>
      <c r="B101" s="46">
        <v>27708.415000000001</v>
      </c>
      <c r="C101" s="46">
        <v>16587.374</v>
      </c>
      <c r="D101" s="46">
        <v>389.02199999999999</v>
      </c>
      <c r="E101" s="46">
        <v>433.12</v>
      </c>
      <c r="F101" s="46">
        <f t="shared" ref="F101" si="124">+B101-C101-D101+E101</f>
        <v>11165.139000000001</v>
      </c>
      <c r="G101" s="46">
        <v>-1705.2989999999998</v>
      </c>
      <c r="H101" s="46">
        <f t="shared" ref="H101" si="125">+F101+G101</f>
        <v>9459.840000000002</v>
      </c>
      <c r="I101" s="46">
        <v>32.137</v>
      </c>
      <c r="J101" s="46">
        <v>0</v>
      </c>
      <c r="K101" s="46">
        <v>-326.74599999999998</v>
      </c>
      <c r="L101" s="46">
        <f t="shared" ref="L101" si="126">+H101-I101+J101+K101</f>
        <v>9100.9570000000022</v>
      </c>
      <c r="M101" s="46">
        <v>286.69100000000003</v>
      </c>
      <c r="N101" s="46">
        <v>8612.1679999999997</v>
      </c>
      <c r="O101" s="46">
        <v>248.346</v>
      </c>
      <c r="P101" s="46">
        <f t="shared" ref="P101" si="127">+L101+M101-N101-O101</f>
        <v>527.1340000000032</v>
      </c>
    </row>
    <row r="102" spans="1:16" ht="13.7" customHeight="1">
      <c r="A102" s="76" t="s">
        <v>206</v>
      </c>
      <c r="B102" s="46">
        <v>30306.07</v>
      </c>
      <c r="C102" s="46">
        <v>18815.536</v>
      </c>
      <c r="D102" s="46">
        <v>530.34199999999998</v>
      </c>
      <c r="E102" s="46">
        <v>411.38200000000001</v>
      </c>
      <c r="F102" s="46">
        <f t="shared" ref="F102" si="128">+B102-C102-D102+E102</f>
        <v>11371.573999999999</v>
      </c>
      <c r="G102" s="46">
        <v>-4398.3009999999995</v>
      </c>
      <c r="H102" s="46">
        <f t="shared" ref="H102" si="129">+F102+G102</f>
        <v>6973.2729999999992</v>
      </c>
      <c r="I102" s="46">
        <v>2452.973</v>
      </c>
      <c r="J102" s="46">
        <v>0</v>
      </c>
      <c r="K102" s="46">
        <v>-322.39800000000002</v>
      </c>
      <c r="L102" s="46">
        <f t="shared" ref="L102" si="130">+H102-I102+J102+K102</f>
        <v>4197.9019999999991</v>
      </c>
      <c r="M102" s="46">
        <v>311.57600000000002</v>
      </c>
      <c r="N102" s="46">
        <v>9114.7909999999993</v>
      </c>
      <c r="O102" s="46">
        <v>250.07900000000001</v>
      </c>
      <c r="P102" s="46">
        <f t="shared" ref="P102" si="131">+L102+M102-N102-O102</f>
        <v>-4855.3919999999998</v>
      </c>
    </row>
    <row r="103" spans="1:16" ht="13.7" customHeight="1">
      <c r="A103" s="76" t="s">
        <v>207</v>
      </c>
      <c r="B103" s="46">
        <v>30919.723999999998</v>
      </c>
      <c r="C103" s="46">
        <v>19179.008000000002</v>
      </c>
      <c r="D103" s="46">
        <v>548.82600000000002</v>
      </c>
      <c r="E103" s="46">
        <v>438.108</v>
      </c>
      <c r="F103" s="46">
        <f t="shared" ref="F103" si="132">+B103-C103-D103+E103</f>
        <v>11629.997999999996</v>
      </c>
      <c r="G103" s="46">
        <v>-1719.6349999999995</v>
      </c>
      <c r="H103" s="46">
        <f t="shared" ref="H103" si="133">+F103+G103</f>
        <v>9910.3629999999957</v>
      </c>
      <c r="I103" s="46">
        <v>2931.8980000000001</v>
      </c>
      <c r="J103" s="46">
        <v>0</v>
      </c>
      <c r="K103" s="46">
        <v>-322.59199999999998</v>
      </c>
      <c r="L103" s="46">
        <f t="shared" ref="L103" si="134">+H103-I103+J103+K103</f>
        <v>6655.872999999996</v>
      </c>
      <c r="M103" s="46">
        <v>414.762</v>
      </c>
      <c r="N103" s="46">
        <v>9026.9419999999991</v>
      </c>
      <c r="O103" s="46">
        <v>251.81200000000001</v>
      </c>
      <c r="P103" s="46">
        <f t="shared" ref="P103" si="135">+L103+M103-N103-O103</f>
        <v>-2208.1190000000033</v>
      </c>
    </row>
    <row r="104" spans="1:16" ht="13.7" customHeight="1">
      <c r="A104" s="76" t="s">
        <v>208</v>
      </c>
      <c r="B104" s="46">
        <v>31599.07</v>
      </c>
      <c r="C104" s="46">
        <v>21575.079000000002</v>
      </c>
      <c r="D104" s="46">
        <v>602.14499999999998</v>
      </c>
      <c r="E104" s="46">
        <v>1229.8240000000001</v>
      </c>
      <c r="F104" s="46">
        <f t="shared" ref="F104" si="136">+B104-C104-D104+E104</f>
        <v>10651.669999999998</v>
      </c>
      <c r="G104" s="46">
        <v>-3414.634</v>
      </c>
      <c r="H104" s="46">
        <f t="shared" ref="H104" si="137">+F104+G104</f>
        <v>7237.0359999999982</v>
      </c>
      <c r="I104" s="46">
        <v>1668.6</v>
      </c>
      <c r="J104" s="46">
        <v>0</v>
      </c>
      <c r="K104" s="46">
        <v>-317.03599999999994</v>
      </c>
      <c r="L104" s="46">
        <f t="shared" ref="L104" si="138">+H104-I104+J104+K104</f>
        <v>5251.3999999999978</v>
      </c>
      <c r="M104" s="46">
        <v>2340.64</v>
      </c>
      <c r="N104" s="46">
        <v>6432.6210000000001</v>
      </c>
      <c r="O104" s="46">
        <v>253.54599999999999</v>
      </c>
      <c r="P104" s="46">
        <f t="shared" ref="P104" si="139">+L104+M104-N104-O104</f>
        <v>905.87299999999709</v>
      </c>
    </row>
    <row r="105" spans="1:16" ht="13.7" customHeight="1">
      <c r="A105" s="76" t="s">
        <v>209</v>
      </c>
      <c r="B105" s="46">
        <v>32046.312000000002</v>
      </c>
      <c r="C105" s="46">
        <v>18893.546999999999</v>
      </c>
      <c r="D105" s="46">
        <v>485.47800000000001</v>
      </c>
      <c r="E105" s="46">
        <v>374.137</v>
      </c>
      <c r="F105" s="46">
        <f t="shared" ref="F105" si="140">+B105-C105-D105+E105</f>
        <v>13041.424000000005</v>
      </c>
      <c r="G105" s="46">
        <v>-2111.0879999999997</v>
      </c>
      <c r="H105" s="46">
        <f t="shared" ref="H105" si="141">+F105+G105</f>
        <v>10930.336000000005</v>
      </c>
      <c r="I105" s="46">
        <v>68.917000000000002</v>
      </c>
      <c r="J105" s="46">
        <v>0</v>
      </c>
      <c r="K105" s="46">
        <v>-325.21600000000001</v>
      </c>
      <c r="L105" s="46">
        <f t="shared" ref="L105" si="142">+H105-I105+J105+K105</f>
        <v>10536.203000000005</v>
      </c>
      <c r="M105" s="46">
        <v>345.01600000000002</v>
      </c>
      <c r="N105" s="46">
        <v>8453.3700000000008</v>
      </c>
      <c r="O105" s="46">
        <v>255.279</v>
      </c>
      <c r="P105" s="46">
        <f t="shared" ref="P105" si="143">+L105+M105-N105-O105</f>
        <v>2172.5700000000038</v>
      </c>
    </row>
    <row r="106" spans="1:16" ht="13.7" customHeight="1">
      <c r="A106" s="76" t="s">
        <v>210</v>
      </c>
      <c r="B106" s="46">
        <v>34254.807000000001</v>
      </c>
      <c r="C106" s="46">
        <v>21230.868999999999</v>
      </c>
      <c r="D106" s="46">
        <v>517.60900000000004</v>
      </c>
      <c r="E106" s="46">
        <v>448.69499999999999</v>
      </c>
      <c r="F106" s="46">
        <f t="shared" ref="F106" si="144">+B106-C106-D106+E106</f>
        <v>12955.024000000001</v>
      </c>
      <c r="G106" s="46">
        <v>-4714.3870000000006</v>
      </c>
      <c r="H106" s="46">
        <f t="shared" ref="H106" si="145">+F106+G106</f>
        <v>8240.6370000000006</v>
      </c>
      <c r="I106" s="46">
        <v>2960.2779999999998</v>
      </c>
      <c r="J106" s="46">
        <v>0</v>
      </c>
      <c r="K106" s="46">
        <v>-325.584</v>
      </c>
      <c r="L106" s="46">
        <f t="shared" ref="L106" si="146">+H106-I106+J106+K106</f>
        <v>4954.7750000000005</v>
      </c>
      <c r="M106" s="46">
        <v>592.83699999999999</v>
      </c>
      <c r="N106" s="46">
        <v>9200.848</v>
      </c>
      <c r="O106" s="46">
        <v>257.012</v>
      </c>
      <c r="P106" s="46">
        <f t="shared" ref="P106" si="147">+L106+M106-N106-O106</f>
        <v>-3910.2479999999991</v>
      </c>
    </row>
    <row r="107" spans="1:16" ht="13.7" customHeight="1">
      <c r="A107" s="76" t="s">
        <v>211</v>
      </c>
      <c r="B107" s="46">
        <v>33833.951000000001</v>
      </c>
      <c r="C107" s="46">
        <v>21329.667000000001</v>
      </c>
      <c r="D107" s="46">
        <v>570.47299999999996</v>
      </c>
      <c r="E107" s="46">
        <v>308.51100000000002</v>
      </c>
      <c r="F107" s="46">
        <f t="shared" ref="F107" si="148">+B107-C107-D107+E107</f>
        <v>12242.322</v>
      </c>
      <c r="G107" s="46">
        <v>-1964.9380000000001</v>
      </c>
      <c r="H107" s="46">
        <f t="shared" ref="H107" si="149">+F107+G107</f>
        <v>10277.384</v>
      </c>
      <c r="I107" s="46">
        <v>2937.52</v>
      </c>
      <c r="J107" s="46">
        <v>0</v>
      </c>
      <c r="K107" s="46">
        <v>-326.07299999999998</v>
      </c>
      <c r="L107" s="46">
        <f t="shared" ref="L107" si="150">+H107-I107+J107+K107</f>
        <v>7013.7909999999993</v>
      </c>
      <c r="M107" s="46">
        <v>411.565</v>
      </c>
      <c r="N107" s="46">
        <v>10040.411</v>
      </c>
      <c r="O107" s="46">
        <v>258.745</v>
      </c>
      <c r="P107" s="46">
        <f t="shared" ref="P107" si="151">+L107+M107-N107-O107</f>
        <v>-2873.8000000000011</v>
      </c>
    </row>
    <row r="108" spans="1:16" ht="13.7" customHeight="1" thickBot="1">
      <c r="A108" s="77" t="s">
        <v>213</v>
      </c>
      <c r="B108" s="67">
        <v>34092.332000000002</v>
      </c>
      <c r="C108" s="67">
        <v>23820.269</v>
      </c>
      <c r="D108" s="67">
        <v>675.07399999999996</v>
      </c>
      <c r="E108" s="67">
        <v>609.58799999999997</v>
      </c>
      <c r="F108" s="67">
        <f t="shared" ref="F108" si="152">+B108-C108-D108+E108</f>
        <v>10206.577000000001</v>
      </c>
      <c r="G108" s="67">
        <v>-3815.2569999999996</v>
      </c>
      <c r="H108" s="67">
        <f t="shared" ref="H108" si="153">+F108+G108</f>
        <v>6391.3200000000015</v>
      </c>
      <c r="I108" s="67">
        <v>1737.6990000000001</v>
      </c>
      <c r="J108" s="67">
        <v>0</v>
      </c>
      <c r="K108" s="67">
        <v>-318.09400000000005</v>
      </c>
      <c r="L108" s="67">
        <f t="shared" ref="L108" si="154">+H108-I108+J108+K108</f>
        <v>4335.527000000001</v>
      </c>
      <c r="M108" s="67">
        <v>1896.4680000000001</v>
      </c>
      <c r="N108" s="67">
        <v>6760.1680000000006</v>
      </c>
      <c r="O108" s="67">
        <v>260.47899999999998</v>
      </c>
      <c r="P108" s="67">
        <f t="shared" ref="P108" si="155">+L108+M108-N108-O108</f>
        <v>-788.65199999999982</v>
      </c>
    </row>
    <row r="109" spans="1:16" ht="13.7" customHeight="1" thickTop="1"/>
    <row r="110" spans="1:16" ht="13.7" customHeight="1"/>
    <row r="111" spans="1:16" ht="13.7" customHeight="1"/>
  </sheetData>
  <phoneticPr fontId="0" type="noConversion"/>
  <pageMargins left="0.75" right="0.75" top="1" bottom="1" header="0.5" footer="0.5"/>
  <pageSetup paperSize="8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113"/>
  <sheetViews>
    <sheetView showGridLines="0" workbookViewId="0">
      <pane xSplit="1" ySplit="8" topLeftCell="B84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9.140625" style="1"/>
    <col min="2" max="2" width="11.5703125" style="1" customWidth="1"/>
    <col min="3" max="3" width="10" style="1" customWidth="1"/>
    <col min="4" max="5" width="9.140625" style="1"/>
    <col min="6" max="6" width="11.28515625" style="1" customWidth="1"/>
    <col min="7" max="7" width="11.5703125" style="1" customWidth="1"/>
    <col min="8" max="8" width="12.140625" style="1" customWidth="1"/>
    <col min="9" max="9" width="11.7109375" style="1" customWidth="1"/>
    <col min="10" max="11" width="10.85546875" style="1" customWidth="1"/>
    <col min="12" max="12" width="9.85546875" style="1" customWidth="1"/>
    <col min="13" max="13" width="14.85546875" style="1" customWidth="1"/>
    <col min="14" max="14" width="9.85546875" style="1" customWidth="1"/>
    <col min="15" max="15" width="10.85546875" style="1" customWidth="1"/>
    <col min="16" max="16" width="9.140625" style="1"/>
    <col min="17" max="17" width="15.5703125" style="1" customWidth="1"/>
    <col min="18" max="18" width="13.42578125" style="1" customWidth="1"/>
    <col min="19" max="16384" width="9.140625" style="1"/>
  </cols>
  <sheetData>
    <row r="1" spans="1:19" ht="12.75">
      <c r="A1" s="7" t="s">
        <v>46</v>
      </c>
      <c r="B1" s="3"/>
    </row>
    <row r="2" spans="1:19" ht="9.75" customHeight="1">
      <c r="A2" s="11"/>
      <c r="B2" s="3"/>
    </row>
    <row r="3" spans="1:19" ht="12.75">
      <c r="A3" s="7" t="s">
        <v>41</v>
      </c>
      <c r="B3" s="3"/>
    </row>
    <row r="4" spans="1:19" ht="12.75">
      <c r="A4" s="72" t="s">
        <v>42</v>
      </c>
      <c r="B4" s="3"/>
    </row>
    <row r="5" spans="1:19" ht="14.25">
      <c r="A5" s="7" t="s">
        <v>43</v>
      </c>
      <c r="B5" s="3"/>
    </row>
    <row r="6" spans="1:19" ht="12" thickBot="1">
      <c r="C6" s="4"/>
      <c r="D6" s="4"/>
      <c r="E6" s="4"/>
      <c r="I6" s="4"/>
      <c r="P6" s="4"/>
      <c r="Q6" s="4"/>
    </row>
    <row r="7" spans="1:19" s="4" customFormat="1">
      <c r="A7" s="69"/>
      <c r="B7" s="18" t="s">
        <v>11</v>
      </c>
      <c r="C7" s="12" t="s">
        <v>12</v>
      </c>
      <c r="D7" s="12" t="s">
        <v>13</v>
      </c>
      <c r="E7" s="12" t="s">
        <v>14</v>
      </c>
      <c r="F7" s="12" t="s">
        <v>15</v>
      </c>
      <c r="G7" s="12" t="s">
        <v>16</v>
      </c>
      <c r="H7" s="12" t="s">
        <v>3</v>
      </c>
      <c r="I7" s="12" t="s">
        <v>17</v>
      </c>
      <c r="J7" s="12" t="s">
        <v>18</v>
      </c>
      <c r="K7" s="12" t="s">
        <v>19</v>
      </c>
      <c r="L7" s="12" t="s">
        <v>21</v>
      </c>
      <c r="M7" s="12" t="s">
        <v>22</v>
      </c>
      <c r="N7" s="12" t="s">
        <v>7</v>
      </c>
      <c r="O7" s="12" t="s">
        <v>8</v>
      </c>
      <c r="P7" s="12" t="s">
        <v>9</v>
      </c>
      <c r="Q7" s="12" t="s">
        <v>32</v>
      </c>
      <c r="R7" s="19" t="s">
        <v>10</v>
      </c>
    </row>
    <row r="8" spans="1:19" s="4" customFormat="1" ht="101.25">
      <c r="A8" s="71" t="s">
        <v>175</v>
      </c>
      <c r="B8" s="20" t="s">
        <v>33</v>
      </c>
      <c r="C8" s="15" t="s">
        <v>64</v>
      </c>
      <c r="D8" s="15" t="s">
        <v>65</v>
      </c>
      <c r="E8" s="15" t="s">
        <v>66</v>
      </c>
      <c r="F8" s="15" t="s">
        <v>67</v>
      </c>
      <c r="G8" s="15" t="s">
        <v>68</v>
      </c>
      <c r="H8" s="15" t="s">
        <v>69</v>
      </c>
      <c r="I8" s="15" t="s">
        <v>70</v>
      </c>
      <c r="J8" s="15" t="s">
        <v>71</v>
      </c>
      <c r="K8" s="15" t="s">
        <v>72</v>
      </c>
      <c r="L8" s="15" t="s">
        <v>77</v>
      </c>
      <c r="M8" s="15" t="s">
        <v>79</v>
      </c>
      <c r="N8" s="15" t="s">
        <v>78</v>
      </c>
      <c r="O8" s="15" t="s">
        <v>75</v>
      </c>
      <c r="P8" s="15" t="s">
        <v>179</v>
      </c>
      <c r="Q8" s="15" t="s">
        <v>76</v>
      </c>
      <c r="R8" s="21" t="s">
        <v>181</v>
      </c>
    </row>
    <row r="9" spans="1:19" ht="13.7" customHeight="1">
      <c r="A9" s="73" t="s">
        <v>108</v>
      </c>
      <c r="B9" s="48">
        <v>1544.134</v>
      </c>
      <c r="C9" s="40">
        <v>690.91899999999998</v>
      </c>
      <c r="D9" s="40">
        <v>17.378</v>
      </c>
      <c r="E9" s="40">
        <v>1.0720000000000001</v>
      </c>
      <c r="F9" s="40">
        <f>+B9-C9-D9+E9</f>
        <v>836.90899999999999</v>
      </c>
      <c r="G9" s="40">
        <v>168.26299999999992</v>
      </c>
      <c r="H9" s="40">
        <f>+F9+G9</f>
        <v>1005.1719999999999</v>
      </c>
      <c r="I9" s="40">
        <v>165.13900000000001</v>
      </c>
      <c r="J9" s="40">
        <v>125.85700000000003</v>
      </c>
      <c r="K9" s="40">
        <v>5.8430000000000177</v>
      </c>
      <c r="L9" s="40">
        <f>+H9-I9+J9+K9</f>
        <v>971.73299999999995</v>
      </c>
      <c r="M9" s="40">
        <v>125.857</v>
      </c>
      <c r="N9" s="40">
        <f>+L9-M9</f>
        <v>845.87599999999998</v>
      </c>
      <c r="O9" s="40">
        <v>-8.5619999999999994</v>
      </c>
      <c r="P9" s="40">
        <v>210.304</v>
      </c>
      <c r="Q9" s="40">
        <v>-3.1339999999999999</v>
      </c>
      <c r="R9" s="41">
        <f>+N9+O9-P9-Q9</f>
        <v>630.14400000000001</v>
      </c>
      <c r="S9" s="5"/>
    </row>
    <row r="10" spans="1:19" ht="13.7" customHeight="1">
      <c r="A10" s="73" t="s">
        <v>109</v>
      </c>
      <c r="B10" s="48">
        <v>1549.7</v>
      </c>
      <c r="C10" s="40">
        <v>706.399</v>
      </c>
      <c r="D10" s="40">
        <v>19.271000000000001</v>
      </c>
      <c r="E10" s="40">
        <v>1.742</v>
      </c>
      <c r="F10" s="40">
        <f t="shared" ref="F10:F69" si="0">+B10-C10-D10+E10</f>
        <v>825.77200000000005</v>
      </c>
      <c r="G10" s="40">
        <v>-432.61399999999958</v>
      </c>
      <c r="H10" s="40">
        <f t="shared" ref="H10:H69" si="1">+F10+G10</f>
        <v>393.15800000000047</v>
      </c>
      <c r="I10" s="40">
        <v>249.69900000000001</v>
      </c>
      <c r="J10" s="40">
        <v>120.81700000000001</v>
      </c>
      <c r="K10" s="40">
        <v>-16.99799999999999</v>
      </c>
      <c r="L10" s="40">
        <f t="shared" ref="L10:L69" si="2">+H10-I10+J10+K10</f>
        <v>247.27800000000047</v>
      </c>
      <c r="M10" s="40">
        <v>120.81699999999999</v>
      </c>
      <c r="N10" s="40">
        <f t="shared" ref="N10:N69" si="3">+L10-M10</f>
        <v>126.46100000000048</v>
      </c>
      <c r="O10" s="40">
        <v>-8.847999999999999</v>
      </c>
      <c r="P10" s="40">
        <v>226.995</v>
      </c>
      <c r="Q10" s="40">
        <v>67.138000000000005</v>
      </c>
      <c r="R10" s="41">
        <f t="shared" ref="R10:R69" si="4">+N10+O10-P10-Q10</f>
        <v>-176.51999999999953</v>
      </c>
    </row>
    <row r="11" spans="1:19" ht="13.7" customHeight="1">
      <c r="A11" s="73" t="s">
        <v>110</v>
      </c>
      <c r="B11" s="48">
        <v>1605.6079999999999</v>
      </c>
      <c r="C11" s="40">
        <v>726.42399999999998</v>
      </c>
      <c r="D11" s="40">
        <v>17.396000000000001</v>
      </c>
      <c r="E11" s="40">
        <v>0.91</v>
      </c>
      <c r="F11" s="40">
        <f t="shared" si="0"/>
        <v>862.69799999999998</v>
      </c>
      <c r="G11" s="40">
        <v>5.6179999999999382</v>
      </c>
      <c r="H11" s="40">
        <f t="shared" si="1"/>
        <v>868.31599999999992</v>
      </c>
      <c r="I11" s="40">
        <v>214.751</v>
      </c>
      <c r="J11" s="40">
        <v>121.87799999999999</v>
      </c>
      <c r="K11" s="40">
        <v>3.4039999999999964</v>
      </c>
      <c r="L11" s="40">
        <f t="shared" si="2"/>
        <v>778.84699999999998</v>
      </c>
      <c r="M11" s="40">
        <v>121.878</v>
      </c>
      <c r="N11" s="40">
        <f t="shared" si="3"/>
        <v>656.96899999999994</v>
      </c>
      <c r="O11" s="40">
        <v>-8.68</v>
      </c>
      <c r="P11" s="40">
        <v>206.31199999999998</v>
      </c>
      <c r="Q11" s="40">
        <v>69.069000000000003</v>
      </c>
      <c r="R11" s="41">
        <f t="shared" si="4"/>
        <v>372.90799999999996</v>
      </c>
    </row>
    <row r="12" spans="1:19" ht="13.7" customHeight="1">
      <c r="A12" s="73" t="s">
        <v>111</v>
      </c>
      <c r="B12" s="48">
        <v>1506.223</v>
      </c>
      <c r="C12" s="40">
        <v>759.17600000000004</v>
      </c>
      <c r="D12" s="40">
        <v>20.113</v>
      </c>
      <c r="E12" s="40">
        <v>2.8050000000000002</v>
      </c>
      <c r="F12" s="40">
        <f t="shared" si="0"/>
        <v>729.73899999999992</v>
      </c>
      <c r="G12" s="40">
        <v>-71.375</v>
      </c>
      <c r="H12" s="40">
        <f t="shared" si="1"/>
        <v>658.36399999999992</v>
      </c>
      <c r="I12" s="40">
        <v>231.05199999999999</v>
      </c>
      <c r="J12" s="40">
        <v>109.00600000000003</v>
      </c>
      <c r="K12" s="40">
        <v>-16.43199999999996</v>
      </c>
      <c r="L12" s="40">
        <f t="shared" si="2"/>
        <v>519.88599999999997</v>
      </c>
      <c r="M12" s="40">
        <v>109.006</v>
      </c>
      <c r="N12" s="40">
        <f t="shared" si="3"/>
        <v>410.88</v>
      </c>
      <c r="O12" s="40">
        <v>-13.308999999999999</v>
      </c>
      <c r="P12" s="40">
        <v>211.18600000000001</v>
      </c>
      <c r="Q12" s="40">
        <v>101.997</v>
      </c>
      <c r="R12" s="41">
        <f t="shared" si="4"/>
        <v>84.387999999999963</v>
      </c>
    </row>
    <row r="13" spans="1:19" ht="13.7" customHeight="1">
      <c r="A13" s="73" t="s">
        <v>112</v>
      </c>
      <c r="B13" s="48">
        <v>1536.269</v>
      </c>
      <c r="C13" s="40">
        <v>744.17899999999997</v>
      </c>
      <c r="D13" s="40">
        <v>18.913</v>
      </c>
      <c r="E13" s="40">
        <v>0.372</v>
      </c>
      <c r="F13" s="40">
        <f t="shared" si="0"/>
        <v>773.54899999999998</v>
      </c>
      <c r="G13" s="40">
        <v>37.062999999999647</v>
      </c>
      <c r="H13" s="40">
        <f t="shared" si="1"/>
        <v>810.61199999999963</v>
      </c>
      <c r="I13" s="40">
        <v>176.97200000000001</v>
      </c>
      <c r="J13" s="40">
        <v>134.94200000000001</v>
      </c>
      <c r="K13" s="40">
        <v>-4.5019999999999527</v>
      </c>
      <c r="L13" s="40">
        <f t="shared" si="2"/>
        <v>764.0799999999997</v>
      </c>
      <c r="M13" s="40">
        <v>134.94200000000001</v>
      </c>
      <c r="N13" s="40">
        <f t="shared" si="3"/>
        <v>629.13799999999969</v>
      </c>
      <c r="O13" s="40">
        <v>-11.009</v>
      </c>
      <c r="P13" s="40">
        <v>202.017</v>
      </c>
      <c r="Q13" s="40">
        <v>90.239000000000004</v>
      </c>
      <c r="R13" s="41">
        <f t="shared" si="4"/>
        <v>325.87299999999971</v>
      </c>
    </row>
    <row r="14" spans="1:19" ht="13.7" customHeight="1">
      <c r="A14" s="73" t="s">
        <v>113</v>
      </c>
      <c r="B14" s="48">
        <v>1572.6</v>
      </c>
      <c r="C14" s="40">
        <v>747.75099999999998</v>
      </c>
      <c r="D14" s="40">
        <v>21.448</v>
      </c>
      <c r="E14" s="40">
        <v>0.93700000000000006</v>
      </c>
      <c r="F14" s="40">
        <f t="shared" si="0"/>
        <v>804.33799999999997</v>
      </c>
      <c r="G14" s="40">
        <v>-648.51499999999942</v>
      </c>
      <c r="H14" s="40">
        <f t="shared" si="1"/>
        <v>155.82300000000055</v>
      </c>
      <c r="I14" s="40">
        <v>259.08100000000002</v>
      </c>
      <c r="J14" s="40">
        <v>140.791</v>
      </c>
      <c r="K14" s="40">
        <v>-23.009999999999991</v>
      </c>
      <c r="L14" s="40">
        <f t="shared" si="2"/>
        <v>14.523000000000536</v>
      </c>
      <c r="M14" s="40">
        <v>140.791</v>
      </c>
      <c r="N14" s="40">
        <f t="shared" si="3"/>
        <v>-126.26799999999946</v>
      </c>
      <c r="O14" s="40">
        <v>-11.25</v>
      </c>
      <c r="P14" s="40">
        <v>201.38499999999999</v>
      </c>
      <c r="Q14" s="40">
        <v>80.304000000000002</v>
      </c>
      <c r="R14" s="41">
        <f t="shared" si="4"/>
        <v>-419.20699999999943</v>
      </c>
    </row>
    <row r="15" spans="1:19" ht="13.7" customHeight="1">
      <c r="A15" s="73" t="s">
        <v>114</v>
      </c>
      <c r="B15" s="48">
        <v>1640.9390000000001</v>
      </c>
      <c r="C15" s="40">
        <v>752.19399999999996</v>
      </c>
      <c r="D15" s="40">
        <v>19.234000000000002</v>
      </c>
      <c r="E15" s="40">
        <v>1.048</v>
      </c>
      <c r="F15" s="40">
        <f t="shared" si="0"/>
        <v>870.55900000000008</v>
      </c>
      <c r="G15" s="40">
        <v>7.0099999999997635</v>
      </c>
      <c r="H15" s="40">
        <f t="shared" si="1"/>
        <v>877.56899999999985</v>
      </c>
      <c r="I15" s="40">
        <v>265.93200000000002</v>
      </c>
      <c r="J15" s="40">
        <v>147.25199999999995</v>
      </c>
      <c r="K15" s="40">
        <v>-2.2760000000000673</v>
      </c>
      <c r="L15" s="40">
        <f t="shared" si="2"/>
        <v>756.61299999999972</v>
      </c>
      <c r="M15" s="40">
        <v>147.25200000000001</v>
      </c>
      <c r="N15" s="40">
        <f t="shared" si="3"/>
        <v>609.36099999999965</v>
      </c>
      <c r="O15" s="40">
        <v>-10.965</v>
      </c>
      <c r="P15" s="40">
        <v>204.60400000000001</v>
      </c>
      <c r="Q15" s="40">
        <v>48.353999999999999</v>
      </c>
      <c r="R15" s="41">
        <f t="shared" si="4"/>
        <v>345.43799999999959</v>
      </c>
    </row>
    <row r="16" spans="1:19" ht="13.7" customHeight="1">
      <c r="A16" s="73" t="s">
        <v>115</v>
      </c>
      <c r="B16" s="48">
        <v>1688.3009999999999</v>
      </c>
      <c r="C16" s="40">
        <v>768.06700000000001</v>
      </c>
      <c r="D16" s="40">
        <v>21.524999999999999</v>
      </c>
      <c r="E16" s="40">
        <v>0.60899999999999999</v>
      </c>
      <c r="F16" s="40">
        <f t="shared" si="0"/>
        <v>899.31799999999998</v>
      </c>
      <c r="G16" s="40">
        <v>42.376999999999498</v>
      </c>
      <c r="H16" s="40">
        <f t="shared" si="1"/>
        <v>941.69499999999948</v>
      </c>
      <c r="I16" s="40">
        <v>261.21800000000002</v>
      </c>
      <c r="J16" s="40">
        <v>129.61300000000006</v>
      </c>
      <c r="K16" s="40">
        <v>-3.4980000000000473</v>
      </c>
      <c r="L16" s="40">
        <f t="shared" si="2"/>
        <v>806.59199999999942</v>
      </c>
      <c r="M16" s="40">
        <v>129.613</v>
      </c>
      <c r="N16" s="40">
        <f t="shared" si="3"/>
        <v>676.97899999999936</v>
      </c>
      <c r="O16" s="40">
        <v>-16.022000000000002</v>
      </c>
      <c r="P16" s="40">
        <v>196.339</v>
      </c>
      <c r="Q16" s="40">
        <v>25.103999999999999</v>
      </c>
      <c r="R16" s="41">
        <f t="shared" si="4"/>
        <v>439.51399999999933</v>
      </c>
    </row>
    <row r="17" spans="1:18" ht="13.7" customHeight="1">
      <c r="A17" s="73" t="s">
        <v>116</v>
      </c>
      <c r="B17" s="48">
        <v>1840.915</v>
      </c>
      <c r="C17" s="40">
        <v>760.02499999999998</v>
      </c>
      <c r="D17" s="40">
        <v>19.79</v>
      </c>
      <c r="E17" s="40">
        <v>2.2879999999999998</v>
      </c>
      <c r="F17" s="40">
        <f t="shared" si="0"/>
        <v>1063.3879999999999</v>
      </c>
      <c r="G17" s="40">
        <v>87.103000000000065</v>
      </c>
      <c r="H17" s="40">
        <f t="shared" si="1"/>
        <v>1150.491</v>
      </c>
      <c r="I17" s="40">
        <v>214.05</v>
      </c>
      <c r="J17" s="40">
        <v>137.10899999999998</v>
      </c>
      <c r="K17" s="40">
        <v>-12.615000000000009</v>
      </c>
      <c r="L17" s="40">
        <f t="shared" si="2"/>
        <v>1060.9349999999999</v>
      </c>
      <c r="M17" s="40">
        <v>137.10900000000001</v>
      </c>
      <c r="N17" s="40">
        <f t="shared" si="3"/>
        <v>923.82599999999991</v>
      </c>
      <c r="O17" s="40">
        <v>-13.332000000000001</v>
      </c>
      <c r="P17" s="40">
        <v>192.05100000000002</v>
      </c>
      <c r="Q17" s="40">
        <v>-16.667000000000002</v>
      </c>
      <c r="R17" s="41">
        <f t="shared" si="4"/>
        <v>735.1099999999999</v>
      </c>
    </row>
    <row r="18" spans="1:18" ht="13.7" customHeight="1">
      <c r="A18" s="73" t="s">
        <v>117</v>
      </c>
      <c r="B18" s="48">
        <v>1907.01</v>
      </c>
      <c r="C18" s="40">
        <v>761.70500000000004</v>
      </c>
      <c r="D18" s="40">
        <v>23.021000000000001</v>
      </c>
      <c r="E18" s="40">
        <v>0.98699999999999999</v>
      </c>
      <c r="F18" s="40">
        <f t="shared" si="0"/>
        <v>1123.271</v>
      </c>
      <c r="G18" s="40">
        <v>-620.48500000000058</v>
      </c>
      <c r="H18" s="40">
        <f t="shared" si="1"/>
        <v>502.78599999999938</v>
      </c>
      <c r="I18" s="40">
        <v>299.846</v>
      </c>
      <c r="J18" s="40">
        <v>131.34399999999999</v>
      </c>
      <c r="K18" s="40">
        <v>-15.686000000000035</v>
      </c>
      <c r="L18" s="40">
        <f t="shared" si="2"/>
        <v>318.59799999999933</v>
      </c>
      <c r="M18" s="40">
        <v>131.34399999999999</v>
      </c>
      <c r="N18" s="40">
        <f t="shared" si="3"/>
        <v>187.25399999999934</v>
      </c>
      <c r="O18" s="40">
        <v>-13.635</v>
      </c>
      <c r="P18" s="40">
        <v>224.79400000000001</v>
      </c>
      <c r="Q18" s="40">
        <v>69.587000000000003</v>
      </c>
      <c r="R18" s="41">
        <f t="shared" si="4"/>
        <v>-120.76200000000067</v>
      </c>
    </row>
    <row r="19" spans="1:18" ht="13.7" customHeight="1">
      <c r="A19" s="73" t="s">
        <v>118</v>
      </c>
      <c r="B19" s="48">
        <v>1905.2049999999999</v>
      </c>
      <c r="C19" s="40">
        <v>769.53499999999997</v>
      </c>
      <c r="D19" s="40">
        <v>20.056999999999999</v>
      </c>
      <c r="E19" s="40">
        <v>1.56</v>
      </c>
      <c r="F19" s="40">
        <f t="shared" si="0"/>
        <v>1117.173</v>
      </c>
      <c r="G19" s="40">
        <v>231.50799999999981</v>
      </c>
      <c r="H19" s="40">
        <f t="shared" si="1"/>
        <v>1348.6809999999998</v>
      </c>
      <c r="I19" s="40">
        <v>250.51300000000001</v>
      </c>
      <c r="J19" s="40">
        <v>129.87299999999993</v>
      </c>
      <c r="K19" s="40">
        <v>0.85199999999997544</v>
      </c>
      <c r="L19" s="40">
        <f t="shared" si="2"/>
        <v>1228.8929999999996</v>
      </c>
      <c r="M19" s="40">
        <v>129.87299999999999</v>
      </c>
      <c r="N19" s="40">
        <f t="shared" si="3"/>
        <v>1099.0199999999995</v>
      </c>
      <c r="O19" s="40">
        <v>-13.19</v>
      </c>
      <c r="P19" s="40">
        <v>262.73399999999998</v>
      </c>
      <c r="Q19" s="40">
        <v>76.497</v>
      </c>
      <c r="R19" s="41">
        <f t="shared" si="4"/>
        <v>746.59899999999959</v>
      </c>
    </row>
    <row r="20" spans="1:18" ht="13.7" customHeight="1">
      <c r="A20" s="73" t="s">
        <v>119</v>
      </c>
      <c r="B20" s="48">
        <v>1844.346</v>
      </c>
      <c r="C20" s="40">
        <v>757.82399999999996</v>
      </c>
      <c r="D20" s="40">
        <v>29.47</v>
      </c>
      <c r="E20" s="40">
        <v>1.76</v>
      </c>
      <c r="F20" s="40">
        <f t="shared" si="0"/>
        <v>1058.8119999999999</v>
      </c>
      <c r="G20" s="40">
        <v>314.26600000000053</v>
      </c>
      <c r="H20" s="40">
        <f t="shared" si="1"/>
        <v>1373.0780000000004</v>
      </c>
      <c r="I20" s="40">
        <v>299.63799999999998</v>
      </c>
      <c r="J20" s="40">
        <v>101.03499999999997</v>
      </c>
      <c r="K20" s="40">
        <v>-9.1309999999999718</v>
      </c>
      <c r="L20" s="40">
        <f t="shared" si="2"/>
        <v>1165.3440000000005</v>
      </c>
      <c r="M20" s="40">
        <v>101.035</v>
      </c>
      <c r="N20" s="40">
        <f t="shared" si="3"/>
        <v>1064.3090000000004</v>
      </c>
      <c r="O20" s="40">
        <v>-50.91</v>
      </c>
      <c r="P20" s="40">
        <v>266.60899999999998</v>
      </c>
      <c r="Q20" s="40">
        <v>190.102</v>
      </c>
      <c r="R20" s="41">
        <f t="shared" si="4"/>
        <v>556.68800000000044</v>
      </c>
    </row>
    <row r="21" spans="1:18" ht="13.7" customHeight="1">
      <c r="A21" s="73" t="s">
        <v>120</v>
      </c>
      <c r="B21" s="48">
        <v>1874.316</v>
      </c>
      <c r="C21" s="40">
        <v>786.93</v>
      </c>
      <c r="D21" s="40">
        <v>13.148</v>
      </c>
      <c r="E21" s="40">
        <v>1.087</v>
      </c>
      <c r="F21" s="40">
        <f t="shared" si="0"/>
        <v>1075.325</v>
      </c>
      <c r="G21" s="40">
        <v>182.07600000000002</v>
      </c>
      <c r="H21" s="40">
        <f t="shared" si="1"/>
        <v>1257.4010000000001</v>
      </c>
      <c r="I21" s="40">
        <v>196.977</v>
      </c>
      <c r="J21" s="40">
        <v>130.19900000000001</v>
      </c>
      <c r="K21" s="40">
        <v>-15.01400000000001</v>
      </c>
      <c r="L21" s="40">
        <f t="shared" si="2"/>
        <v>1175.6089999999999</v>
      </c>
      <c r="M21" s="40">
        <v>130.19900000000001</v>
      </c>
      <c r="N21" s="40">
        <f t="shared" si="3"/>
        <v>1045.4099999999999</v>
      </c>
      <c r="O21" s="40">
        <v>-16.806000000000001</v>
      </c>
      <c r="P21" s="40">
        <v>300.91400000000004</v>
      </c>
      <c r="Q21" s="40">
        <v>139.19800000000001</v>
      </c>
      <c r="R21" s="41">
        <f t="shared" si="4"/>
        <v>588.49199999999985</v>
      </c>
    </row>
    <row r="22" spans="1:18" ht="13.7" customHeight="1">
      <c r="A22" s="73" t="s">
        <v>121</v>
      </c>
      <c r="B22" s="48">
        <v>1874.5360000000001</v>
      </c>
      <c r="C22" s="40">
        <v>771.70699999999999</v>
      </c>
      <c r="D22" s="40">
        <v>15.269</v>
      </c>
      <c r="E22" s="40">
        <v>0.96899999999999997</v>
      </c>
      <c r="F22" s="40">
        <f t="shared" si="0"/>
        <v>1088.5290000000002</v>
      </c>
      <c r="G22" s="40">
        <v>-691.59500000000025</v>
      </c>
      <c r="H22" s="40">
        <f t="shared" si="1"/>
        <v>396.93399999999997</v>
      </c>
      <c r="I22" s="40">
        <v>269.226</v>
      </c>
      <c r="J22" s="40">
        <v>130.78500000000003</v>
      </c>
      <c r="K22" s="40">
        <v>-19.969999999999914</v>
      </c>
      <c r="L22" s="40">
        <f t="shared" si="2"/>
        <v>238.52300000000008</v>
      </c>
      <c r="M22" s="40">
        <v>130.785</v>
      </c>
      <c r="N22" s="40">
        <f t="shared" si="3"/>
        <v>107.73800000000008</v>
      </c>
      <c r="O22" s="40">
        <v>-16.896000000000001</v>
      </c>
      <c r="P22" s="40">
        <v>326.00700000000001</v>
      </c>
      <c r="Q22" s="40">
        <v>173.42599999999999</v>
      </c>
      <c r="R22" s="41">
        <f t="shared" si="4"/>
        <v>-408.59099999999989</v>
      </c>
    </row>
    <row r="23" spans="1:18" ht="13.7" customHeight="1">
      <c r="A23" s="73" t="s">
        <v>122</v>
      </c>
      <c r="B23" s="48">
        <v>1966.2370000000001</v>
      </c>
      <c r="C23" s="40">
        <v>779.52700000000004</v>
      </c>
      <c r="D23" s="40">
        <v>14.343999999999999</v>
      </c>
      <c r="E23" s="40">
        <v>1.655</v>
      </c>
      <c r="F23" s="40">
        <f t="shared" si="0"/>
        <v>1174.021</v>
      </c>
      <c r="G23" s="40">
        <v>-60.733999999999924</v>
      </c>
      <c r="H23" s="40">
        <f t="shared" si="1"/>
        <v>1113.287</v>
      </c>
      <c r="I23" s="40">
        <v>205.72399999999999</v>
      </c>
      <c r="J23" s="40">
        <v>139.15600000000001</v>
      </c>
      <c r="K23" s="40">
        <v>-28.640999999999963</v>
      </c>
      <c r="L23" s="40">
        <f t="shared" si="2"/>
        <v>1018.0780000000001</v>
      </c>
      <c r="M23" s="40">
        <v>139.15600000000001</v>
      </c>
      <c r="N23" s="40">
        <f t="shared" si="3"/>
        <v>878.92200000000003</v>
      </c>
      <c r="O23" s="40">
        <v>-16.843</v>
      </c>
      <c r="P23" s="40">
        <v>304.32299999999998</v>
      </c>
      <c r="Q23" s="40">
        <v>176.18799999999999</v>
      </c>
      <c r="R23" s="41">
        <f t="shared" si="4"/>
        <v>381.5680000000001</v>
      </c>
    </row>
    <row r="24" spans="1:18" ht="13.7" customHeight="1">
      <c r="A24" s="73" t="s">
        <v>123</v>
      </c>
      <c r="B24" s="48">
        <v>1932.365</v>
      </c>
      <c r="C24" s="40">
        <v>766.89400000000001</v>
      </c>
      <c r="D24" s="40">
        <v>30.338999999999999</v>
      </c>
      <c r="E24" s="40">
        <v>0.96499999999999997</v>
      </c>
      <c r="F24" s="40">
        <f t="shared" si="0"/>
        <v>1136.097</v>
      </c>
      <c r="G24" s="40">
        <v>20.347999999999956</v>
      </c>
      <c r="H24" s="40">
        <f t="shared" si="1"/>
        <v>1156.4449999999999</v>
      </c>
      <c r="I24" s="40">
        <v>300.69600000000003</v>
      </c>
      <c r="J24" s="40">
        <v>123.11099999999999</v>
      </c>
      <c r="K24" s="40">
        <v>-16.192000000000007</v>
      </c>
      <c r="L24" s="40">
        <f t="shared" si="2"/>
        <v>962.66799999999989</v>
      </c>
      <c r="M24" s="40">
        <v>123.111</v>
      </c>
      <c r="N24" s="40">
        <f t="shared" si="3"/>
        <v>839.5569999999999</v>
      </c>
      <c r="O24" s="40">
        <v>-22.966000000000001</v>
      </c>
      <c r="P24" s="40">
        <v>129.01900000000001</v>
      </c>
      <c r="Q24" s="40">
        <v>176.428</v>
      </c>
      <c r="R24" s="41">
        <f t="shared" si="4"/>
        <v>511.14399999999989</v>
      </c>
    </row>
    <row r="25" spans="1:18" ht="13.7" customHeight="1">
      <c r="A25" s="73" t="s">
        <v>124</v>
      </c>
      <c r="B25" s="48">
        <v>1963.2380000000001</v>
      </c>
      <c r="C25" s="40">
        <v>808.03399999999999</v>
      </c>
      <c r="D25" s="40">
        <v>17.774000000000001</v>
      </c>
      <c r="E25" s="40">
        <v>2.52</v>
      </c>
      <c r="F25" s="40">
        <f t="shared" si="0"/>
        <v>1139.9500000000003</v>
      </c>
      <c r="G25" s="40">
        <v>50.673999999999978</v>
      </c>
      <c r="H25" s="40">
        <f t="shared" si="1"/>
        <v>1190.6240000000003</v>
      </c>
      <c r="I25" s="40">
        <v>166.48500000000001</v>
      </c>
      <c r="J25" s="40">
        <v>168.45900000000006</v>
      </c>
      <c r="K25" s="40">
        <v>-34.185999999999922</v>
      </c>
      <c r="L25" s="40">
        <f t="shared" si="2"/>
        <v>1158.4120000000003</v>
      </c>
      <c r="M25" s="40">
        <v>168.459</v>
      </c>
      <c r="N25" s="40">
        <f t="shared" si="3"/>
        <v>989.9530000000002</v>
      </c>
      <c r="O25" s="40">
        <v>-34.340000000000003</v>
      </c>
      <c r="P25" s="40">
        <v>-99.730999999999995</v>
      </c>
      <c r="Q25" s="40">
        <v>126.45399999999999</v>
      </c>
      <c r="R25" s="41">
        <f t="shared" si="4"/>
        <v>928.8900000000001</v>
      </c>
    </row>
    <row r="26" spans="1:18" ht="13.7" customHeight="1">
      <c r="A26" s="73" t="s">
        <v>125</v>
      </c>
      <c r="B26" s="48">
        <v>1984.2090000000001</v>
      </c>
      <c r="C26" s="40">
        <v>828.52099999999996</v>
      </c>
      <c r="D26" s="40">
        <v>14.68</v>
      </c>
      <c r="E26" s="40">
        <v>1.2989999999999999</v>
      </c>
      <c r="F26" s="40">
        <f t="shared" si="0"/>
        <v>1142.307</v>
      </c>
      <c r="G26" s="40">
        <v>-938.51100000000042</v>
      </c>
      <c r="H26" s="40">
        <f t="shared" si="1"/>
        <v>203.79599999999959</v>
      </c>
      <c r="I26" s="40">
        <v>219.68100000000001</v>
      </c>
      <c r="J26" s="40">
        <v>174.23499999999996</v>
      </c>
      <c r="K26" s="40">
        <v>-24.143000000000029</v>
      </c>
      <c r="L26" s="40">
        <f t="shared" si="2"/>
        <v>134.20699999999951</v>
      </c>
      <c r="M26" s="40">
        <v>174.23500000000001</v>
      </c>
      <c r="N26" s="40">
        <f t="shared" si="3"/>
        <v>-40.028000000000503</v>
      </c>
      <c r="O26" s="40">
        <v>-34.416000000000004</v>
      </c>
      <c r="P26" s="40">
        <v>-242.37</v>
      </c>
      <c r="Q26" s="40">
        <v>98.46</v>
      </c>
      <c r="R26" s="41">
        <f t="shared" si="4"/>
        <v>69.465999999999511</v>
      </c>
    </row>
    <row r="27" spans="1:18" ht="13.7" customHeight="1">
      <c r="A27" s="73" t="s">
        <v>126</v>
      </c>
      <c r="B27" s="48">
        <v>2016.3430000000001</v>
      </c>
      <c r="C27" s="40">
        <v>809.81</v>
      </c>
      <c r="D27" s="40">
        <v>12.766</v>
      </c>
      <c r="E27" s="40">
        <v>2.585</v>
      </c>
      <c r="F27" s="40">
        <f t="shared" si="0"/>
        <v>1196.3520000000001</v>
      </c>
      <c r="G27" s="40">
        <v>-278.33500000000004</v>
      </c>
      <c r="H27" s="40">
        <f t="shared" si="1"/>
        <v>918.01700000000005</v>
      </c>
      <c r="I27" s="40">
        <v>132.31100000000001</v>
      </c>
      <c r="J27" s="40">
        <v>175.70099999999996</v>
      </c>
      <c r="K27" s="40">
        <v>-35.173000000000002</v>
      </c>
      <c r="L27" s="40">
        <f t="shared" si="2"/>
        <v>926.23399999999992</v>
      </c>
      <c r="M27" s="40">
        <v>175.70099999999999</v>
      </c>
      <c r="N27" s="40">
        <f t="shared" si="3"/>
        <v>750.5329999999999</v>
      </c>
      <c r="O27" s="40">
        <v>-34.627000000000002</v>
      </c>
      <c r="P27" s="40">
        <v>222.86500000000001</v>
      </c>
      <c r="Q27" s="40">
        <v>73.897000000000006</v>
      </c>
      <c r="R27" s="41">
        <f t="shared" si="4"/>
        <v>419.14399999999995</v>
      </c>
    </row>
    <row r="28" spans="1:18" ht="13.7" customHeight="1">
      <c r="A28" s="73" t="s">
        <v>127</v>
      </c>
      <c r="B28" s="48">
        <v>2118.0720000000001</v>
      </c>
      <c r="C28" s="40">
        <v>805.23500000000001</v>
      </c>
      <c r="D28" s="40">
        <v>18.114999999999998</v>
      </c>
      <c r="E28" s="40">
        <v>2.4689999999999999</v>
      </c>
      <c r="F28" s="40">
        <f t="shared" si="0"/>
        <v>1297.191</v>
      </c>
      <c r="G28" s="40">
        <v>-219.32000000000016</v>
      </c>
      <c r="H28" s="40">
        <f t="shared" si="1"/>
        <v>1077.8709999999999</v>
      </c>
      <c r="I28" s="40">
        <v>287.91399999999999</v>
      </c>
      <c r="J28" s="40">
        <v>144.64499999999998</v>
      </c>
      <c r="K28" s="40">
        <v>0.21299999999996544</v>
      </c>
      <c r="L28" s="40">
        <f t="shared" si="2"/>
        <v>934.81499999999983</v>
      </c>
      <c r="M28" s="40">
        <v>144.64500000000001</v>
      </c>
      <c r="N28" s="40">
        <f t="shared" si="3"/>
        <v>790.16999999999985</v>
      </c>
      <c r="O28" s="40">
        <v>-48.064</v>
      </c>
      <c r="P28" s="40">
        <v>210.25200000000001</v>
      </c>
      <c r="Q28" s="40">
        <v>92.852999999999994</v>
      </c>
      <c r="R28" s="41">
        <f t="shared" si="4"/>
        <v>439.00099999999981</v>
      </c>
    </row>
    <row r="29" spans="1:18" ht="13.7" customHeight="1">
      <c r="A29" s="73" t="s">
        <v>128</v>
      </c>
      <c r="B29" s="48">
        <v>2113.4</v>
      </c>
      <c r="C29" s="40">
        <v>822.351</v>
      </c>
      <c r="D29" s="40">
        <v>29.065000000000001</v>
      </c>
      <c r="E29" s="40">
        <v>1.2290000000000001</v>
      </c>
      <c r="F29" s="40">
        <f t="shared" si="0"/>
        <v>1263.213</v>
      </c>
      <c r="G29" s="40">
        <v>2.0979999999999563</v>
      </c>
      <c r="H29" s="40">
        <f t="shared" si="1"/>
        <v>1265.3109999999999</v>
      </c>
      <c r="I29" s="40">
        <v>152.74600000000001</v>
      </c>
      <c r="J29" s="40">
        <v>164.76100000000002</v>
      </c>
      <c r="K29" s="40">
        <v>-35.325000000000045</v>
      </c>
      <c r="L29" s="40">
        <f t="shared" si="2"/>
        <v>1242.0009999999997</v>
      </c>
      <c r="M29" s="40">
        <v>164.761</v>
      </c>
      <c r="N29" s="40">
        <f t="shared" si="3"/>
        <v>1077.2399999999998</v>
      </c>
      <c r="O29" s="40">
        <v>-28.449000000000002</v>
      </c>
      <c r="P29" s="40">
        <v>271.68200000000002</v>
      </c>
      <c r="Q29" s="40">
        <v>111.503</v>
      </c>
      <c r="R29" s="41">
        <f t="shared" si="4"/>
        <v>665.60599999999965</v>
      </c>
    </row>
    <row r="30" spans="1:18" ht="13.7" customHeight="1">
      <c r="A30" s="73" t="s">
        <v>129</v>
      </c>
      <c r="B30" s="48">
        <v>2162.6039999999998</v>
      </c>
      <c r="C30" s="40">
        <v>818.87300000000005</v>
      </c>
      <c r="D30" s="40">
        <v>28.571000000000002</v>
      </c>
      <c r="E30" s="40">
        <v>1.8819999999999999</v>
      </c>
      <c r="F30" s="40">
        <f t="shared" si="0"/>
        <v>1317.0419999999999</v>
      </c>
      <c r="G30" s="40">
        <v>-634.37199999999939</v>
      </c>
      <c r="H30" s="40">
        <f t="shared" si="1"/>
        <v>682.67000000000053</v>
      </c>
      <c r="I30" s="40">
        <v>217.23699999999999</v>
      </c>
      <c r="J30" s="40">
        <v>153.28500000000003</v>
      </c>
      <c r="K30" s="40">
        <v>-26.096000000000004</v>
      </c>
      <c r="L30" s="40">
        <f t="shared" si="2"/>
        <v>592.62200000000053</v>
      </c>
      <c r="M30" s="40">
        <v>153.285</v>
      </c>
      <c r="N30" s="40">
        <f t="shared" si="3"/>
        <v>439.33700000000056</v>
      </c>
      <c r="O30" s="40">
        <v>-29.291999999999998</v>
      </c>
      <c r="P30" s="40">
        <v>-70.822000000000003</v>
      </c>
      <c r="Q30" s="40">
        <v>134.10499999999999</v>
      </c>
      <c r="R30" s="41">
        <f t="shared" si="4"/>
        <v>346.76200000000063</v>
      </c>
    </row>
    <row r="31" spans="1:18" ht="13.7" customHeight="1">
      <c r="A31" s="73" t="s">
        <v>130</v>
      </c>
      <c r="B31" s="48">
        <v>2169.88</v>
      </c>
      <c r="C31" s="40">
        <v>802.77800000000002</v>
      </c>
      <c r="D31" s="40">
        <v>37.671999999999997</v>
      </c>
      <c r="E31" s="40">
        <v>1.6759999999999999</v>
      </c>
      <c r="F31" s="40">
        <f t="shared" si="0"/>
        <v>1331.106</v>
      </c>
      <c r="G31" s="40">
        <v>-42.136999999999716</v>
      </c>
      <c r="H31" s="40">
        <f t="shared" si="1"/>
        <v>1288.9690000000003</v>
      </c>
      <c r="I31" s="40">
        <v>116.307</v>
      </c>
      <c r="J31" s="40">
        <v>145.65100000000001</v>
      </c>
      <c r="K31" s="40">
        <v>-28.05600000000004</v>
      </c>
      <c r="L31" s="40">
        <f t="shared" si="2"/>
        <v>1290.2570000000003</v>
      </c>
      <c r="M31" s="40">
        <v>145.65100000000001</v>
      </c>
      <c r="N31" s="40">
        <f t="shared" si="3"/>
        <v>1144.6060000000002</v>
      </c>
      <c r="O31" s="40">
        <v>-29.015000000000001</v>
      </c>
      <c r="P31" s="40">
        <v>277.05899999999997</v>
      </c>
      <c r="Q31" s="40">
        <v>137.41999999999999</v>
      </c>
      <c r="R31" s="41">
        <f t="shared" si="4"/>
        <v>701.11200000000019</v>
      </c>
    </row>
    <row r="32" spans="1:18" ht="13.7" customHeight="1">
      <c r="A32" s="73" t="s">
        <v>131</v>
      </c>
      <c r="B32" s="48">
        <v>2205.6210000000001</v>
      </c>
      <c r="C32" s="40">
        <v>835.09199999999998</v>
      </c>
      <c r="D32" s="40">
        <v>27.242999999999999</v>
      </c>
      <c r="E32" s="40">
        <v>1.9039999999999999</v>
      </c>
      <c r="F32" s="40">
        <f t="shared" si="0"/>
        <v>1345.19</v>
      </c>
      <c r="G32" s="40">
        <v>55.070999999999913</v>
      </c>
      <c r="H32" s="40">
        <f t="shared" si="1"/>
        <v>1400.261</v>
      </c>
      <c r="I32" s="40">
        <v>232.74199999999999</v>
      </c>
      <c r="J32" s="40">
        <v>110.697</v>
      </c>
      <c r="K32" s="40">
        <v>-41.723999999999933</v>
      </c>
      <c r="L32" s="40">
        <f t="shared" si="2"/>
        <v>1236.492</v>
      </c>
      <c r="M32" s="40">
        <v>110.697</v>
      </c>
      <c r="N32" s="40">
        <f t="shared" si="3"/>
        <v>1125.7950000000001</v>
      </c>
      <c r="O32" s="40">
        <v>-67.316000000000003</v>
      </c>
      <c r="P32" s="40">
        <v>32.600999999999999</v>
      </c>
      <c r="Q32" s="40">
        <v>163.20699999999999</v>
      </c>
      <c r="R32" s="41">
        <f t="shared" si="4"/>
        <v>862.67100000000016</v>
      </c>
    </row>
    <row r="33" spans="1:19" ht="13.7" customHeight="1">
      <c r="A33" s="73" t="s">
        <v>132</v>
      </c>
      <c r="B33" s="48">
        <v>2202.4140000000002</v>
      </c>
      <c r="C33" s="40">
        <v>888.25300000000004</v>
      </c>
      <c r="D33" s="40">
        <v>26.25</v>
      </c>
      <c r="E33" s="40">
        <v>1.1499999999999999</v>
      </c>
      <c r="F33" s="40">
        <f t="shared" si="0"/>
        <v>1289.0610000000001</v>
      </c>
      <c r="G33" s="40">
        <v>10.384999999999764</v>
      </c>
      <c r="H33" s="40">
        <f t="shared" si="1"/>
        <v>1299.4459999999999</v>
      </c>
      <c r="I33" s="40">
        <v>146.15899999999999</v>
      </c>
      <c r="J33" s="40">
        <v>167.11599999999993</v>
      </c>
      <c r="K33" s="40">
        <v>-27.63799999999992</v>
      </c>
      <c r="L33" s="40">
        <f t="shared" si="2"/>
        <v>1292.7649999999999</v>
      </c>
      <c r="M33" s="40">
        <v>167.11600000000001</v>
      </c>
      <c r="N33" s="40">
        <f t="shared" si="3"/>
        <v>1125.6489999999999</v>
      </c>
      <c r="O33" s="40">
        <v>-21.628</v>
      </c>
      <c r="P33" s="40">
        <v>166.90899999999999</v>
      </c>
      <c r="Q33" s="40">
        <v>79.543000000000006</v>
      </c>
      <c r="R33" s="41">
        <f t="shared" si="4"/>
        <v>857.56899999999996</v>
      </c>
    </row>
    <row r="34" spans="1:19" ht="13.7" customHeight="1">
      <c r="A34" s="73" t="s">
        <v>133</v>
      </c>
      <c r="B34" s="48">
        <v>2192.7559999999999</v>
      </c>
      <c r="C34" s="40">
        <v>889.42100000000005</v>
      </c>
      <c r="D34" s="40">
        <v>23.065999999999999</v>
      </c>
      <c r="E34" s="40">
        <v>1.5860000000000001</v>
      </c>
      <c r="F34" s="40">
        <f t="shared" si="0"/>
        <v>1281.8549999999998</v>
      </c>
      <c r="G34" s="40">
        <v>288.22000000000025</v>
      </c>
      <c r="H34" s="40">
        <f t="shared" si="1"/>
        <v>1570.075</v>
      </c>
      <c r="I34" s="40">
        <v>227.62</v>
      </c>
      <c r="J34" s="40">
        <v>125.53399999999999</v>
      </c>
      <c r="K34" s="40">
        <v>-61.826000000000022</v>
      </c>
      <c r="L34" s="40">
        <f t="shared" si="2"/>
        <v>1406.163</v>
      </c>
      <c r="M34" s="40">
        <v>125.53400000000001</v>
      </c>
      <c r="N34" s="40">
        <f t="shared" si="3"/>
        <v>1280.6289999999999</v>
      </c>
      <c r="O34" s="40">
        <v>-22.158000000000001</v>
      </c>
      <c r="P34" s="40">
        <v>-91.833000000000027</v>
      </c>
      <c r="Q34" s="40">
        <v>94.701999999999998</v>
      </c>
      <c r="R34" s="41">
        <f t="shared" si="4"/>
        <v>1255.6020000000001</v>
      </c>
    </row>
    <row r="35" spans="1:19" ht="13.7" customHeight="1">
      <c r="A35" s="73" t="s">
        <v>134</v>
      </c>
      <c r="B35" s="48">
        <v>2195.5610000000001</v>
      </c>
      <c r="C35" s="40">
        <v>917.08100000000002</v>
      </c>
      <c r="D35" s="40">
        <v>32.933</v>
      </c>
      <c r="E35" s="40">
        <v>1.26</v>
      </c>
      <c r="F35" s="40">
        <f t="shared" si="0"/>
        <v>1246.807</v>
      </c>
      <c r="G35" s="40">
        <v>-27.55600000000004</v>
      </c>
      <c r="H35" s="40">
        <f t="shared" si="1"/>
        <v>1219.251</v>
      </c>
      <c r="I35" s="40">
        <v>130.64699999999999</v>
      </c>
      <c r="J35" s="40">
        <v>131.03700000000003</v>
      </c>
      <c r="K35" s="40">
        <v>-36.702999999999975</v>
      </c>
      <c r="L35" s="40">
        <f t="shared" si="2"/>
        <v>1182.9380000000001</v>
      </c>
      <c r="M35" s="40">
        <v>131.03700000000001</v>
      </c>
      <c r="N35" s="40">
        <f t="shared" si="3"/>
        <v>1051.9010000000001</v>
      </c>
      <c r="O35" s="40">
        <v>-22.108999999999998</v>
      </c>
      <c r="P35" s="40">
        <v>84.214000000000013</v>
      </c>
      <c r="Q35" s="40">
        <v>148.10499999999999</v>
      </c>
      <c r="R35" s="41">
        <f t="shared" si="4"/>
        <v>797.47300000000007</v>
      </c>
    </row>
    <row r="36" spans="1:19" ht="13.7" customHeight="1">
      <c r="A36" s="73" t="s">
        <v>135</v>
      </c>
      <c r="B36" s="48">
        <v>2258.337</v>
      </c>
      <c r="C36" s="40">
        <v>935.68299999999999</v>
      </c>
      <c r="D36" s="40">
        <v>18.109000000000002</v>
      </c>
      <c r="E36" s="40">
        <v>2.2290000000000001</v>
      </c>
      <c r="F36" s="40">
        <f t="shared" si="0"/>
        <v>1306.7740000000001</v>
      </c>
      <c r="G36" s="40">
        <v>89.611000000000331</v>
      </c>
      <c r="H36" s="40">
        <f t="shared" si="1"/>
        <v>1396.3850000000004</v>
      </c>
      <c r="I36" s="40">
        <v>218.05199999999999</v>
      </c>
      <c r="J36" s="40">
        <v>119.32599999999991</v>
      </c>
      <c r="K36" s="40">
        <v>-45.38900000000001</v>
      </c>
      <c r="L36" s="40">
        <f t="shared" si="2"/>
        <v>1252.2700000000004</v>
      </c>
      <c r="M36" s="40">
        <v>119.32599999999999</v>
      </c>
      <c r="N36" s="40">
        <f t="shared" si="3"/>
        <v>1132.9440000000004</v>
      </c>
      <c r="O36" s="40">
        <v>-23.609000000000002</v>
      </c>
      <c r="P36" s="40">
        <v>97.867999999999995</v>
      </c>
      <c r="Q36" s="40">
        <v>208.13900000000001</v>
      </c>
      <c r="R36" s="41">
        <f t="shared" si="4"/>
        <v>803.32800000000054</v>
      </c>
    </row>
    <row r="37" spans="1:19" ht="13.7" customHeight="1">
      <c r="A37" s="73" t="s">
        <v>136</v>
      </c>
      <c r="B37" s="48">
        <v>2462.058</v>
      </c>
      <c r="C37" s="40">
        <v>960.678</v>
      </c>
      <c r="D37" s="40">
        <v>28.869</v>
      </c>
      <c r="E37" s="40">
        <v>1.3260000000000001</v>
      </c>
      <c r="F37" s="40">
        <f t="shared" si="0"/>
        <v>1473.8370000000002</v>
      </c>
      <c r="G37" s="40">
        <v>-284.3700000000008</v>
      </c>
      <c r="H37" s="40">
        <f t="shared" si="1"/>
        <v>1189.4669999999994</v>
      </c>
      <c r="I37" s="40">
        <v>291.11399999999998</v>
      </c>
      <c r="J37" s="40">
        <v>162.49400000000003</v>
      </c>
      <c r="K37" s="40">
        <v>-35.817999999999984</v>
      </c>
      <c r="L37" s="40">
        <f t="shared" si="2"/>
        <v>1025.0289999999993</v>
      </c>
      <c r="M37" s="40">
        <v>162.494</v>
      </c>
      <c r="N37" s="40">
        <f t="shared" si="3"/>
        <v>862.53499999999929</v>
      </c>
      <c r="O37" s="40">
        <v>-12.837000000000002</v>
      </c>
      <c r="P37" s="40">
        <v>362.32500000000005</v>
      </c>
      <c r="Q37" s="40">
        <v>296.89999999999998</v>
      </c>
      <c r="R37" s="41">
        <f t="shared" si="4"/>
        <v>190.47299999999927</v>
      </c>
    </row>
    <row r="38" spans="1:19" ht="13.7" customHeight="1">
      <c r="A38" s="73" t="s">
        <v>137</v>
      </c>
      <c r="B38" s="48">
        <v>2587.5929999999998</v>
      </c>
      <c r="C38" s="40">
        <v>939.96299999999997</v>
      </c>
      <c r="D38" s="40">
        <v>26.129000000000001</v>
      </c>
      <c r="E38" s="40">
        <v>1.44</v>
      </c>
      <c r="F38" s="40">
        <f t="shared" si="0"/>
        <v>1622.941</v>
      </c>
      <c r="G38" s="40">
        <v>-1191.3339999999998</v>
      </c>
      <c r="H38" s="40">
        <f t="shared" si="1"/>
        <v>431.6070000000002</v>
      </c>
      <c r="I38" s="40">
        <v>418.24099999999999</v>
      </c>
      <c r="J38" s="40">
        <v>148.43399999999997</v>
      </c>
      <c r="K38" s="40">
        <v>-37.932000000000016</v>
      </c>
      <c r="L38" s="40">
        <f t="shared" si="2"/>
        <v>123.86800000000017</v>
      </c>
      <c r="M38" s="40">
        <v>148.434</v>
      </c>
      <c r="N38" s="40">
        <f t="shared" si="3"/>
        <v>-24.565999999999832</v>
      </c>
      <c r="O38" s="40">
        <v>-11.644999999999998</v>
      </c>
      <c r="P38" s="40">
        <v>395.58000000000004</v>
      </c>
      <c r="Q38" s="40">
        <v>334.09</v>
      </c>
      <c r="R38" s="41">
        <f t="shared" si="4"/>
        <v>-765.88099999999986</v>
      </c>
    </row>
    <row r="39" spans="1:19" ht="13.7" customHeight="1">
      <c r="A39" s="73" t="s">
        <v>138</v>
      </c>
      <c r="B39" s="48">
        <v>2641.9459999999999</v>
      </c>
      <c r="C39" s="40">
        <v>947.09199999999998</v>
      </c>
      <c r="D39" s="40">
        <v>32.835999999999999</v>
      </c>
      <c r="E39" s="40">
        <v>1.238</v>
      </c>
      <c r="F39" s="40">
        <f t="shared" si="0"/>
        <v>1663.2559999999999</v>
      </c>
      <c r="G39" s="40">
        <v>-324.28299999999945</v>
      </c>
      <c r="H39" s="40">
        <f t="shared" si="1"/>
        <v>1338.9730000000004</v>
      </c>
      <c r="I39" s="40">
        <v>324.56599999999997</v>
      </c>
      <c r="J39" s="40">
        <v>153.74099999999999</v>
      </c>
      <c r="K39" s="40">
        <v>-54.115000000000009</v>
      </c>
      <c r="L39" s="40">
        <f t="shared" si="2"/>
        <v>1114.0330000000004</v>
      </c>
      <c r="M39" s="40">
        <v>153.74100000000001</v>
      </c>
      <c r="N39" s="40">
        <f t="shared" si="3"/>
        <v>960.29200000000037</v>
      </c>
      <c r="O39" s="40">
        <v>-12.581</v>
      </c>
      <c r="P39" s="40">
        <v>-106.5</v>
      </c>
      <c r="Q39" s="40">
        <v>315.29000000000002</v>
      </c>
      <c r="R39" s="41">
        <f t="shared" si="4"/>
        <v>738.92100000000028</v>
      </c>
    </row>
    <row r="40" spans="1:19" ht="13.7" customHeight="1">
      <c r="A40" s="73" t="s">
        <v>139</v>
      </c>
      <c r="B40" s="48">
        <v>2794.6709999999998</v>
      </c>
      <c r="C40" s="40">
        <v>990.697</v>
      </c>
      <c r="D40" s="40">
        <v>25.715</v>
      </c>
      <c r="E40" s="40">
        <v>1.976</v>
      </c>
      <c r="F40" s="40">
        <f t="shared" si="0"/>
        <v>1780.2349999999999</v>
      </c>
      <c r="G40" s="40">
        <v>-268.03300000000036</v>
      </c>
      <c r="H40" s="40">
        <f t="shared" si="1"/>
        <v>1512.2019999999995</v>
      </c>
      <c r="I40" s="40">
        <v>402.10500000000002</v>
      </c>
      <c r="J40" s="40">
        <v>86.505999999999972</v>
      </c>
      <c r="K40" s="40">
        <v>-27.229000000000042</v>
      </c>
      <c r="L40" s="40">
        <f t="shared" si="2"/>
        <v>1169.3739999999996</v>
      </c>
      <c r="M40" s="40">
        <v>86.506</v>
      </c>
      <c r="N40" s="40">
        <f t="shared" si="3"/>
        <v>1082.8679999999995</v>
      </c>
      <c r="O40" s="40">
        <v>-14.382999999999999</v>
      </c>
      <c r="P40" s="40">
        <v>421.75400000000002</v>
      </c>
      <c r="Q40" s="40">
        <v>256.21499999999997</v>
      </c>
      <c r="R40" s="41">
        <f t="shared" si="4"/>
        <v>390.51599999999945</v>
      </c>
    </row>
    <row r="41" spans="1:19" ht="13.7" customHeight="1">
      <c r="A41" s="73" t="s">
        <v>140</v>
      </c>
      <c r="B41" s="48">
        <v>2825.482</v>
      </c>
      <c r="C41" s="40">
        <v>1004.948</v>
      </c>
      <c r="D41" s="40">
        <v>31.298999999999999</v>
      </c>
      <c r="E41" s="40">
        <v>1.1779999999999999</v>
      </c>
      <c r="F41" s="40">
        <f t="shared" si="0"/>
        <v>1790.4130000000002</v>
      </c>
      <c r="G41" s="40">
        <v>103.86000000000058</v>
      </c>
      <c r="H41" s="40">
        <f t="shared" si="1"/>
        <v>1894.2730000000008</v>
      </c>
      <c r="I41" s="40">
        <v>313.738</v>
      </c>
      <c r="J41" s="40">
        <v>137.64300000000003</v>
      </c>
      <c r="K41" s="40">
        <v>-49.980999999999995</v>
      </c>
      <c r="L41" s="40">
        <f t="shared" si="2"/>
        <v>1668.1970000000008</v>
      </c>
      <c r="M41" s="40">
        <v>137.643</v>
      </c>
      <c r="N41" s="40">
        <f t="shared" si="3"/>
        <v>1530.5540000000008</v>
      </c>
      <c r="O41" s="40">
        <v>-13.176000000000002</v>
      </c>
      <c r="P41" s="40">
        <v>339.87200000000001</v>
      </c>
      <c r="Q41" s="40">
        <v>500.495</v>
      </c>
      <c r="R41" s="41">
        <f t="shared" si="4"/>
        <v>677.01100000000076</v>
      </c>
    </row>
    <row r="42" spans="1:19" ht="13.7" customHeight="1">
      <c r="A42" s="73" t="s">
        <v>141</v>
      </c>
      <c r="B42" s="48">
        <v>2851.4670000000001</v>
      </c>
      <c r="C42" s="40">
        <v>998.69399999999996</v>
      </c>
      <c r="D42" s="40">
        <v>32.746000000000002</v>
      </c>
      <c r="E42" s="40">
        <v>1.161</v>
      </c>
      <c r="F42" s="40">
        <f t="shared" si="0"/>
        <v>1821.1880000000001</v>
      </c>
      <c r="G42" s="40">
        <v>-954.34200000000055</v>
      </c>
      <c r="H42" s="40">
        <f t="shared" si="1"/>
        <v>866.84599999999955</v>
      </c>
      <c r="I42" s="40">
        <v>510.47199999999998</v>
      </c>
      <c r="J42" s="40">
        <v>137.17700000000002</v>
      </c>
      <c r="K42" s="40">
        <v>-22.796000000000049</v>
      </c>
      <c r="L42" s="40">
        <f t="shared" si="2"/>
        <v>470.75499999999954</v>
      </c>
      <c r="M42" s="40">
        <v>137.17699999999999</v>
      </c>
      <c r="N42" s="40">
        <f t="shared" si="3"/>
        <v>333.57799999999952</v>
      </c>
      <c r="O42" s="40">
        <v>-16.422000000000001</v>
      </c>
      <c r="P42" s="40">
        <v>323.37899999999996</v>
      </c>
      <c r="Q42" s="40">
        <v>113.114</v>
      </c>
      <c r="R42" s="41">
        <f t="shared" si="4"/>
        <v>-119.33700000000047</v>
      </c>
    </row>
    <row r="43" spans="1:19" ht="13.7" customHeight="1">
      <c r="A43" s="73" t="s">
        <v>142</v>
      </c>
      <c r="B43" s="48">
        <v>2854.2240000000002</v>
      </c>
      <c r="C43" s="40">
        <v>1035.6479999999999</v>
      </c>
      <c r="D43" s="40">
        <v>36.551000000000002</v>
      </c>
      <c r="E43" s="40">
        <v>0.95399999999999996</v>
      </c>
      <c r="F43" s="40">
        <f t="shared" si="0"/>
        <v>1782.9790000000003</v>
      </c>
      <c r="G43" s="40">
        <v>-237.03700000000026</v>
      </c>
      <c r="H43" s="40">
        <f t="shared" si="1"/>
        <v>1545.942</v>
      </c>
      <c r="I43" s="40">
        <v>421.44299999999998</v>
      </c>
      <c r="J43" s="40">
        <v>136.45100000000002</v>
      </c>
      <c r="K43" s="40">
        <v>-53.725999999999999</v>
      </c>
      <c r="L43" s="40">
        <f t="shared" si="2"/>
        <v>1207.2240000000002</v>
      </c>
      <c r="M43" s="40">
        <v>136.45099999999999</v>
      </c>
      <c r="N43" s="40">
        <f t="shared" si="3"/>
        <v>1070.7730000000001</v>
      </c>
      <c r="O43" s="40">
        <v>-13.866</v>
      </c>
      <c r="P43" s="40">
        <v>302.67500000000001</v>
      </c>
      <c r="Q43" s="40">
        <v>-82.76</v>
      </c>
      <c r="R43" s="41">
        <f t="shared" si="4"/>
        <v>836.99200000000019</v>
      </c>
    </row>
    <row r="44" spans="1:19" ht="13.7" customHeight="1">
      <c r="A44" s="73" t="s">
        <v>143</v>
      </c>
      <c r="B44" s="48">
        <v>2973.7330000000002</v>
      </c>
      <c r="C44" s="40">
        <v>1015.954</v>
      </c>
      <c r="D44" s="40">
        <v>30.658000000000001</v>
      </c>
      <c r="E44" s="40">
        <v>1.881</v>
      </c>
      <c r="F44" s="40">
        <f t="shared" si="0"/>
        <v>1929.0020000000004</v>
      </c>
      <c r="G44" s="40">
        <v>-360.84500000000025</v>
      </c>
      <c r="H44" s="40">
        <f t="shared" si="1"/>
        <v>1568.1570000000002</v>
      </c>
      <c r="I44" s="40">
        <v>489.01900000000001</v>
      </c>
      <c r="J44" s="40">
        <v>63.880999999999972</v>
      </c>
      <c r="K44" s="40">
        <v>2.4449999999999363</v>
      </c>
      <c r="L44" s="40">
        <f t="shared" si="2"/>
        <v>1145.4640000000002</v>
      </c>
      <c r="M44" s="40">
        <v>63.881</v>
      </c>
      <c r="N44" s="40">
        <f t="shared" si="3"/>
        <v>1081.5830000000001</v>
      </c>
      <c r="O44" s="40">
        <v>-36.74</v>
      </c>
      <c r="P44" s="40">
        <v>314.82599999999996</v>
      </c>
      <c r="Q44" s="40">
        <v>-186.09700000000001</v>
      </c>
      <c r="R44" s="41">
        <f t="shared" si="4"/>
        <v>916.11400000000003</v>
      </c>
    </row>
    <row r="45" spans="1:19" ht="13.7" customHeight="1">
      <c r="A45" s="73" t="s">
        <v>144</v>
      </c>
      <c r="B45" s="48">
        <v>3085.6030000000001</v>
      </c>
      <c r="C45" s="40">
        <v>1027.854</v>
      </c>
      <c r="D45" s="40">
        <v>33.954999999999998</v>
      </c>
      <c r="E45" s="40">
        <v>0.996</v>
      </c>
      <c r="F45" s="40">
        <f t="shared" si="0"/>
        <v>2024.79</v>
      </c>
      <c r="G45" s="40">
        <v>58.860999999999876</v>
      </c>
      <c r="H45" s="40">
        <f t="shared" si="1"/>
        <v>2083.6509999999998</v>
      </c>
      <c r="I45" s="40">
        <v>398.428</v>
      </c>
      <c r="J45" s="40">
        <v>87.942000000000007</v>
      </c>
      <c r="K45" s="40">
        <v>-57.553999999999974</v>
      </c>
      <c r="L45" s="40">
        <f t="shared" si="2"/>
        <v>1715.6109999999999</v>
      </c>
      <c r="M45" s="40">
        <v>87.941999999999993</v>
      </c>
      <c r="N45" s="40">
        <f t="shared" si="3"/>
        <v>1627.6689999999999</v>
      </c>
      <c r="O45" s="40">
        <v>-11.455</v>
      </c>
      <c r="P45" s="40">
        <v>335.37</v>
      </c>
      <c r="Q45" s="40">
        <v>161.762</v>
      </c>
      <c r="R45" s="41">
        <f t="shared" si="4"/>
        <v>1119.0820000000001</v>
      </c>
      <c r="S45" s="38"/>
    </row>
    <row r="46" spans="1:19" ht="13.7" customHeight="1">
      <c r="A46" s="73" t="s">
        <v>145</v>
      </c>
      <c r="B46" s="48">
        <v>3107.8960000000002</v>
      </c>
      <c r="C46" s="40">
        <v>1085.107</v>
      </c>
      <c r="D46" s="40">
        <v>34.94</v>
      </c>
      <c r="E46" s="40">
        <v>0.79800000000000004</v>
      </c>
      <c r="F46" s="40">
        <f t="shared" si="0"/>
        <v>1988.6470000000002</v>
      </c>
      <c r="G46" s="40">
        <v>-1240.3540000000012</v>
      </c>
      <c r="H46" s="40">
        <f t="shared" si="1"/>
        <v>748.29299999999898</v>
      </c>
      <c r="I46" s="40">
        <v>407.10700000000003</v>
      </c>
      <c r="J46" s="40">
        <v>101.42900000000009</v>
      </c>
      <c r="K46" s="40">
        <v>-12.490999999999985</v>
      </c>
      <c r="L46" s="40">
        <f t="shared" si="2"/>
        <v>430.12399999999906</v>
      </c>
      <c r="M46" s="40">
        <v>101.429</v>
      </c>
      <c r="N46" s="40">
        <f t="shared" si="3"/>
        <v>328.69499999999903</v>
      </c>
      <c r="O46" s="40">
        <v>-10.837</v>
      </c>
      <c r="P46" s="40">
        <v>390.41199999999998</v>
      </c>
      <c r="Q46" s="40">
        <v>22.631</v>
      </c>
      <c r="R46" s="41">
        <f t="shared" si="4"/>
        <v>-95.18500000000094</v>
      </c>
      <c r="S46" s="38"/>
    </row>
    <row r="47" spans="1:19" ht="13.7" customHeight="1">
      <c r="A47" s="73" t="s">
        <v>146</v>
      </c>
      <c r="B47" s="48">
        <v>3087.0120000000002</v>
      </c>
      <c r="C47" s="40">
        <v>1053.604</v>
      </c>
      <c r="D47" s="40">
        <v>34.064</v>
      </c>
      <c r="E47" s="40">
        <v>1.0229999999999999</v>
      </c>
      <c r="F47" s="40">
        <f t="shared" si="0"/>
        <v>2000.367</v>
      </c>
      <c r="G47" s="40">
        <v>-585.14300000000003</v>
      </c>
      <c r="H47" s="40">
        <f t="shared" si="1"/>
        <v>1415.2239999999999</v>
      </c>
      <c r="I47" s="40">
        <v>280.54599999999999</v>
      </c>
      <c r="J47" s="40">
        <v>78.824999999999932</v>
      </c>
      <c r="K47" s="40">
        <v>-56.266999999999939</v>
      </c>
      <c r="L47" s="40">
        <f t="shared" si="2"/>
        <v>1157.2359999999999</v>
      </c>
      <c r="M47" s="40">
        <v>78.825000000000003</v>
      </c>
      <c r="N47" s="40">
        <f t="shared" si="3"/>
        <v>1078.4109999999998</v>
      </c>
      <c r="O47" s="40">
        <v>-12.657</v>
      </c>
      <c r="P47" s="40">
        <v>415.58800000000002</v>
      </c>
      <c r="Q47" s="40">
        <v>50.216999999999999</v>
      </c>
      <c r="R47" s="41">
        <f t="shared" si="4"/>
        <v>599.94899999999996</v>
      </c>
      <c r="S47" s="38"/>
    </row>
    <row r="48" spans="1:19" ht="13.7" customHeight="1">
      <c r="A48" s="73" t="s">
        <v>147</v>
      </c>
      <c r="B48" s="48">
        <v>3121.7510000000002</v>
      </c>
      <c r="C48" s="40">
        <v>1010.441</v>
      </c>
      <c r="D48" s="40">
        <v>34.719000000000001</v>
      </c>
      <c r="E48" s="40">
        <v>1.002</v>
      </c>
      <c r="F48" s="40">
        <f t="shared" si="0"/>
        <v>2077.5930000000003</v>
      </c>
      <c r="G48" s="40">
        <v>-306.47900000000027</v>
      </c>
      <c r="H48" s="40">
        <f t="shared" si="1"/>
        <v>1771.114</v>
      </c>
      <c r="I48" s="40">
        <v>493.327</v>
      </c>
      <c r="J48" s="40">
        <v>44.495999999999981</v>
      </c>
      <c r="K48" s="40">
        <v>31.092999999999847</v>
      </c>
      <c r="L48" s="40">
        <f t="shared" si="2"/>
        <v>1353.3759999999997</v>
      </c>
      <c r="M48" s="40">
        <v>44.496000000000002</v>
      </c>
      <c r="N48" s="40">
        <f t="shared" si="3"/>
        <v>1308.8799999999997</v>
      </c>
      <c r="O48" s="40">
        <v>-13.103000000000002</v>
      </c>
      <c r="P48" s="40">
        <v>410.32499999999999</v>
      </c>
      <c r="Q48" s="40">
        <v>234.96799999999999</v>
      </c>
      <c r="R48" s="41">
        <f t="shared" si="4"/>
        <v>650.48399999999958</v>
      </c>
      <c r="S48" s="38"/>
    </row>
    <row r="49" spans="1:19" ht="13.7" customHeight="1">
      <c r="A49" s="73" t="s">
        <v>148</v>
      </c>
      <c r="B49" s="48">
        <v>3012.2489999999998</v>
      </c>
      <c r="C49" s="40">
        <v>1045.7280000000001</v>
      </c>
      <c r="D49" s="40">
        <v>34.561</v>
      </c>
      <c r="E49" s="40">
        <v>1.149</v>
      </c>
      <c r="F49" s="40">
        <f t="shared" si="0"/>
        <v>1933.1089999999997</v>
      </c>
      <c r="G49" s="40">
        <v>-469.41300000000047</v>
      </c>
      <c r="H49" s="40">
        <f t="shared" si="1"/>
        <v>1463.6959999999992</v>
      </c>
      <c r="I49" s="40">
        <v>312.452</v>
      </c>
      <c r="J49" s="40">
        <v>86.857000000000085</v>
      </c>
      <c r="K49" s="40">
        <v>-56.783999999999992</v>
      </c>
      <c r="L49" s="40">
        <f t="shared" si="2"/>
        <v>1181.3169999999991</v>
      </c>
      <c r="M49" s="40">
        <v>86.856999999999999</v>
      </c>
      <c r="N49" s="40">
        <f t="shared" si="3"/>
        <v>1094.4599999999991</v>
      </c>
      <c r="O49" s="40">
        <v>-21.873999999999999</v>
      </c>
      <c r="P49" s="40">
        <v>322.85700000000003</v>
      </c>
      <c r="Q49" s="40">
        <v>-1160.893</v>
      </c>
      <c r="R49" s="41">
        <f t="shared" si="4"/>
        <v>1910.6219999999992</v>
      </c>
      <c r="S49" s="38"/>
    </row>
    <row r="50" spans="1:19" ht="13.7" customHeight="1">
      <c r="A50" s="73" t="s">
        <v>149</v>
      </c>
      <c r="B50" s="48">
        <v>2761.2919999999999</v>
      </c>
      <c r="C50" s="40">
        <v>1027.2529999999999</v>
      </c>
      <c r="D50" s="40">
        <v>35.152000000000001</v>
      </c>
      <c r="E50" s="40">
        <v>1.2070000000000001</v>
      </c>
      <c r="F50" s="40">
        <f t="shared" si="0"/>
        <v>1700.0940000000001</v>
      </c>
      <c r="G50" s="40">
        <v>-441.34599999999955</v>
      </c>
      <c r="H50" s="40">
        <f t="shared" si="1"/>
        <v>1258.7480000000005</v>
      </c>
      <c r="I50" s="40">
        <v>162.04</v>
      </c>
      <c r="J50" s="40">
        <v>124.29500000000007</v>
      </c>
      <c r="K50" s="40">
        <v>-3.2330000000000609</v>
      </c>
      <c r="L50" s="40">
        <f t="shared" si="2"/>
        <v>1217.7700000000004</v>
      </c>
      <c r="M50" s="40">
        <v>124.295</v>
      </c>
      <c r="N50" s="40">
        <f t="shared" si="3"/>
        <v>1093.4750000000004</v>
      </c>
      <c r="O50" s="40">
        <v>-19.576999999999998</v>
      </c>
      <c r="P50" s="40">
        <v>347.18799999999999</v>
      </c>
      <c r="Q50" s="40">
        <v>129.238</v>
      </c>
      <c r="R50" s="41">
        <f t="shared" si="4"/>
        <v>597.47200000000043</v>
      </c>
      <c r="S50" s="38"/>
    </row>
    <row r="51" spans="1:19" ht="13.7" customHeight="1">
      <c r="A51" s="73" t="s">
        <v>150</v>
      </c>
      <c r="B51" s="48">
        <v>2496.7579999999998</v>
      </c>
      <c r="C51" s="40">
        <v>1044.3150000000001</v>
      </c>
      <c r="D51" s="40">
        <v>34.591000000000001</v>
      </c>
      <c r="E51" s="40">
        <v>1.365</v>
      </c>
      <c r="F51" s="40">
        <f t="shared" si="0"/>
        <v>1419.2169999999999</v>
      </c>
      <c r="G51" s="40">
        <v>-440.88000000000011</v>
      </c>
      <c r="H51" s="40">
        <f t="shared" si="1"/>
        <v>978.33699999999976</v>
      </c>
      <c r="I51" s="40">
        <v>395.73700000000002</v>
      </c>
      <c r="J51" s="40">
        <v>134.94299999999998</v>
      </c>
      <c r="K51" s="40">
        <v>-50.213999999999942</v>
      </c>
      <c r="L51" s="40">
        <f t="shared" si="2"/>
        <v>667.32899999999972</v>
      </c>
      <c r="M51" s="40">
        <v>134.94300000000001</v>
      </c>
      <c r="N51" s="40">
        <f t="shared" si="3"/>
        <v>532.38599999999974</v>
      </c>
      <c r="O51" s="40">
        <v>-17.228000000000002</v>
      </c>
      <c r="P51" s="40">
        <v>317.53000000000003</v>
      </c>
      <c r="Q51" s="40">
        <v>177.952</v>
      </c>
      <c r="R51" s="41">
        <f t="shared" si="4"/>
        <v>19.67599999999976</v>
      </c>
      <c r="S51" s="38"/>
    </row>
    <row r="52" spans="1:19" ht="13.7" customHeight="1">
      <c r="A52" s="73" t="s">
        <v>151</v>
      </c>
      <c r="B52" s="48">
        <v>2469.3090000000002</v>
      </c>
      <c r="C52" s="40">
        <v>1056.6099999999999</v>
      </c>
      <c r="D52" s="40">
        <v>34.963000000000001</v>
      </c>
      <c r="E52" s="40">
        <v>3.3490000000000002</v>
      </c>
      <c r="F52" s="40">
        <f t="shared" si="0"/>
        <v>1381.0850000000003</v>
      </c>
      <c r="G52" s="40">
        <v>-47.614999999999782</v>
      </c>
      <c r="H52" s="40">
        <f t="shared" si="1"/>
        <v>1333.4700000000005</v>
      </c>
      <c r="I52" s="40">
        <v>298.00299999999999</v>
      </c>
      <c r="J52" s="40">
        <v>115.71000000000004</v>
      </c>
      <c r="K52" s="40">
        <v>30.836000000000013</v>
      </c>
      <c r="L52" s="40">
        <f t="shared" si="2"/>
        <v>1182.0130000000006</v>
      </c>
      <c r="M52" s="40">
        <v>115.71</v>
      </c>
      <c r="N52" s="40">
        <f t="shared" si="3"/>
        <v>1066.3030000000006</v>
      </c>
      <c r="O52" s="40">
        <v>-10.119000000000002</v>
      </c>
      <c r="P52" s="40">
        <v>249.63</v>
      </c>
      <c r="Q52" s="40">
        <v>1153.9570000000001</v>
      </c>
      <c r="R52" s="41">
        <f t="shared" si="4"/>
        <v>-347.40299999999945</v>
      </c>
      <c r="S52" s="38"/>
    </row>
    <row r="53" spans="1:19" ht="13.7" customHeight="1" thickBot="1">
      <c r="A53" s="74" t="s">
        <v>152</v>
      </c>
      <c r="B53" s="49">
        <v>2475.6419999999998</v>
      </c>
      <c r="C53" s="50">
        <v>1047.403</v>
      </c>
      <c r="D53" s="50">
        <v>30.001000000000001</v>
      </c>
      <c r="E53" s="50">
        <v>0.45800000000000002</v>
      </c>
      <c r="F53" s="50">
        <f t="shared" si="0"/>
        <v>1398.6959999999999</v>
      </c>
      <c r="G53" s="50">
        <v>153.92200000000048</v>
      </c>
      <c r="H53" s="50">
        <f t="shared" si="1"/>
        <v>1552.6180000000004</v>
      </c>
      <c r="I53" s="50">
        <v>194.03399999999999</v>
      </c>
      <c r="J53" s="50">
        <v>170.70399999999995</v>
      </c>
      <c r="K53" s="50">
        <v>-46.907000000000039</v>
      </c>
      <c r="L53" s="50">
        <f t="shared" si="2"/>
        <v>1482.3810000000003</v>
      </c>
      <c r="M53" s="50">
        <v>170.70400000000001</v>
      </c>
      <c r="N53" s="50">
        <f t="shared" si="3"/>
        <v>1311.6770000000004</v>
      </c>
      <c r="O53" s="50">
        <v>10.855</v>
      </c>
      <c r="P53" s="50">
        <v>212.71299999999999</v>
      </c>
      <c r="Q53" s="50">
        <v>123.908</v>
      </c>
      <c r="R53" s="51">
        <f t="shared" si="4"/>
        <v>985.9110000000004</v>
      </c>
      <c r="S53" s="38"/>
    </row>
    <row r="54" spans="1:19" ht="13.7" customHeight="1" thickBot="1">
      <c r="A54" s="75" t="s">
        <v>153</v>
      </c>
      <c r="B54" s="52">
        <v>2502.9989999999998</v>
      </c>
      <c r="C54" s="53">
        <v>1044.9190000000001</v>
      </c>
      <c r="D54" s="53">
        <v>36.435000000000002</v>
      </c>
      <c r="E54" s="53">
        <v>1.6739999999999999</v>
      </c>
      <c r="F54" s="53">
        <f t="shared" si="0"/>
        <v>1423.3189999999997</v>
      </c>
      <c r="G54" s="53">
        <v>-1757.4609999999993</v>
      </c>
      <c r="H54" s="53">
        <f t="shared" si="1"/>
        <v>-334.1419999999996</v>
      </c>
      <c r="I54" s="53">
        <v>230.27600000000001</v>
      </c>
      <c r="J54" s="53">
        <v>187.17299999999994</v>
      </c>
      <c r="K54" s="53">
        <v>-27.984000000000037</v>
      </c>
      <c r="L54" s="53">
        <f t="shared" si="2"/>
        <v>-405.22899999999976</v>
      </c>
      <c r="M54" s="53">
        <v>187.173</v>
      </c>
      <c r="N54" s="53">
        <f t="shared" si="3"/>
        <v>-592.40199999999982</v>
      </c>
      <c r="O54" s="53">
        <v>418.18600000000004</v>
      </c>
      <c r="P54" s="53">
        <v>200.78399999999999</v>
      </c>
      <c r="Q54" s="53">
        <v>12.874000000000001</v>
      </c>
      <c r="R54" s="54">
        <f t="shared" si="4"/>
        <v>-387.8739999999998</v>
      </c>
      <c r="S54" s="38"/>
    </row>
    <row r="55" spans="1:19" ht="13.7" customHeight="1">
      <c r="A55" s="75" t="s">
        <v>154</v>
      </c>
      <c r="B55" s="55">
        <v>2547.4989999999998</v>
      </c>
      <c r="C55" s="56">
        <v>1068.076</v>
      </c>
      <c r="D55" s="56">
        <v>32.113999999999997</v>
      </c>
      <c r="E55" s="56">
        <v>1.0089999999999999</v>
      </c>
      <c r="F55" s="56">
        <f t="shared" si="0"/>
        <v>1448.3179999999998</v>
      </c>
      <c r="G55" s="56">
        <v>-414.82000000000062</v>
      </c>
      <c r="H55" s="56">
        <f t="shared" si="1"/>
        <v>1033.4979999999991</v>
      </c>
      <c r="I55" s="56">
        <v>324.94499999999999</v>
      </c>
      <c r="J55" s="56">
        <v>160.77499999999998</v>
      </c>
      <c r="K55" s="56">
        <v>-30.214000000000055</v>
      </c>
      <c r="L55" s="56">
        <f t="shared" si="2"/>
        <v>839.11399999999912</v>
      </c>
      <c r="M55" s="56">
        <v>160.77500000000001</v>
      </c>
      <c r="N55" s="56">
        <f t="shared" si="3"/>
        <v>678.33899999999915</v>
      </c>
      <c r="O55" s="56">
        <v>50.142000000000003</v>
      </c>
      <c r="P55" s="56">
        <v>204.53700000000001</v>
      </c>
      <c r="Q55" s="56">
        <v>52.173000000000002</v>
      </c>
      <c r="R55" s="57">
        <f t="shared" si="4"/>
        <v>471.77099999999916</v>
      </c>
      <c r="S55" s="38"/>
    </row>
    <row r="56" spans="1:19" ht="13.7" customHeight="1">
      <c r="A56" s="76" t="s">
        <v>155</v>
      </c>
      <c r="B56" s="40">
        <v>2535.4279999999999</v>
      </c>
      <c r="C56" s="40">
        <v>1060.239</v>
      </c>
      <c r="D56" s="40">
        <v>35.142000000000003</v>
      </c>
      <c r="E56" s="40">
        <v>1.774</v>
      </c>
      <c r="F56" s="40">
        <f t="shared" si="0"/>
        <v>1441.8209999999997</v>
      </c>
      <c r="G56" s="40">
        <v>-607.1840000000002</v>
      </c>
      <c r="H56" s="40">
        <f t="shared" si="1"/>
        <v>834.63699999999949</v>
      </c>
      <c r="I56" s="40">
        <v>299.96300000000002</v>
      </c>
      <c r="J56" s="40">
        <v>133.101</v>
      </c>
      <c r="K56" s="40">
        <v>90.55600000000004</v>
      </c>
      <c r="L56" s="40">
        <f t="shared" si="2"/>
        <v>758.33099999999956</v>
      </c>
      <c r="M56" s="40">
        <v>133.101</v>
      </c>
      <c r="N56" s="40">
        <f t="shared" si="3"/>
        <v>625.22999999999956</v>
      </c>
      <c r="O56" s="40">
        <v>1770.105</v>
      </c>
      <c r="P56" s="40">
        <v>209.041</v>
      </c>
      <c r="Q56" s="40">
        <v>11.952999999999999</v>
      </c>
      <c r="R56" s="40">
        <f t="shared" si="4"/>
        <v>2174.3409999999994</v>
      </c>
    </row>
    <row r="57" spans="1:19" ht="13.7" customHeight="1">
      <c r="A57" s="76" t="s">
        <v>156</v>
      </c>
      <c r="B57" s="46">
        <v>2651.9839999999999</v>
      </c>
      <c r="C57" s="46">
        <v>1017.1130000000001</v>
      </c>
      <c r="D57" s="46">
        <v>71.876999999999995</v>
      </c>
      <c r="E57" s="46">
        <v>1.0209999999999999</v>
      </c>
      <c r="F57" s="46">
        <f t="shared" si="0"/>
        <v>1564.0149999999999</v>
      </c>
      <c r="G57" s="46">
        <v>652.63500000000022</v>
      </c>
      <c r="H57" s="46">
        <f t="shared" si="1"/>
        <v>2216.65</v>
      </c>
      <c r="I57" s="46">
        <v>218.82499999999999</v>
      </c>
      <c r="J57" s="46">
        <v>16.652000000000044</v>
      </c>
      <c r="K57" s="46">
        <v>-17.630999999999972</v>
      </c>
      <c r="L57" s="46">
        <f t="shared" si="2"/>
        <v>1996.846</v>
      </c>
      <c r="M57" s="46">
        <v>16.652000000000001</v>
      </c>
      <c r="N57" s="46">
        <f t="shared" si="3"/>
        <v>1980.194</v>
      </c>
      <c r="O57" s="46">
        <v>17.704000000000001</v>
      </c>
      <c r="P57" s="46">
        <v>234.804</v>
      </c>
      <c r="Q57" s="46">
        <v>-12.179</v>
      </c>
      <c r="R57" s="46">
        <f t="shared" si="4"/>
        <v>1775.2729999999999</v>
      </c>
    </row>
    <row r="58" spans="1:19" ht="13.7" customHeight="1">
      <c r="A58" s="76" t="s">
        <v>157</v>
      </c>
      <c r="B58" s="46">
        <v>2612.0659999999998</v>
      </c>
      <c r="C58" s="46">
        <v>997.74900000000002</v>
      </c>
      <c r="D58" s="46">
        <v>75.540999999999997</v>
      </c>
      <c r="E58" s="46">
        <v>1.2949999999999999</v>
      </c>
      <c r="F58" s="46">
        <f t="shared" si="0"/>
        <v>1540.0709999999999</v>
      </c>
      <c r="G58" s="46">
        <v>179.67199999999957</v>
      </c>
      <c r="H58" s="46">
        <f t="shared" si="1"/>
        <v>1719.7429999999995</v>
      </c>
      <c r="I58" s="46">
        <v>200.39400000000001</v>
      </c>
      <c r="J58" s="46">
        <v>-28.030999999999949</v>
      </c>
      <c r="K58" s="46">
        <v>34.194000000000074</v>
      </c>
      <c r="L58" s="46">
        <f t="shared" si="2"/>
        <v>1525.5119999999997</v>
      </c>
      <c r="M58" s="46">
        <v>-28.030999999999999</v>
      </c>
      <c r="N58" s="46">
        <f t="shared" si="3"/>
        <v>1553.5429999999997</v>
      </c>
      <c r="O58" s="46">
        <v>43.042000000000002</v>
      </c>
      <c r="P58" s="46">
        <v>241.762</v>
      </c>
      <c r="Q58" s="46">
        <v>8.4949999999999992</v>
      </c>
      <c r="R58" s="46">
        <f t="shared" si="4"/>
        <v>1346.3279999999997</v>
      </c>
    </row>
    <row r="59" spans="1:19" ht="13.7" customHeight="1">
      <c r="A59" s="76" t="s">
        <v>158</v>
      </c>
      <c r="B59" s="46">
        <v>2658.1080000000002</v>
      </c>
      <c r="C59" s="46">
        <v>1016.925</v>
      </c>
      <c r="D59" s="46">
        <v>64.713999999999999</v>
      </c>
      <c r="E59" s="46">
        <v>1.357</v>
      </c>
      <c r="F59" s="46">
        <f t="shared" si="0"/>
        <v>1577.8260000000002</v>
      </c>
      <c r="G59" s="46">
        <v>578.02199999999993</v>
      </c>
      <c r="H59" s="46">
        <f t="shared" si="1"/>
        <v>2155.848</v>
      </c>
      <c r="I59" s="46">
        <v>339.59699999999998</v>
      </c>
      <c r="J59" s="46">
        <v>-37.42999999999995</v>
      </c>
      <c r="K59" s="46">
        <v>-21.940999999999917</v>
      </c>
      <c r="L59" s="46">
        <f t="shared" si="2"/>
        <v>1756.88</v>
      </c>
      <c r="M59" s="46">
        <v>-37.43</v>
      </c>
      <c r="N59" s="46">
        <f t="shared" si="3"/>
        <v>1794.3100000000002</v>
      </c>
      <c r="O59" s="46">
        <v>3.1119999999999983</v>
      </c>
      <c r="P59" s="46">
        <v>234.47500000000002</v>
      </c>
      <c r="Q59" s="47">
        <v>9.4149999999999991</v>
      </c>
      <c r="R59" s="47">
        <f t="shared" si="4"/>
        <v>1553.5320000000002</v>
      </c>
    </row>
    <row r="60" spans="1:19" ht="13.7" customHeight="1">
      <c r="A60" s="76" t="s">
        <v>159</v>
      </c>
      <c r="B60" s="46">
        <v>2604.3820000000001</v>
      </c>
      <c r="C60" s="46">
        <v>984.32</v>
      </c>
      <c r="D60" s="46">
        <v>71.820999999999998</v>
      </c>
      <c r="E60" s="46">
        <v>1.266</v>
      </c>
      <c r="F60" s="46">
        <f t="shared" si="0"/>
        <v>1549.5070000000001</v>
      </c>
      <c r="G60" s="46">
        <v>458.99600000000009</v>
      </c>
      <c r="H60" s="46">
        <f t="shared" si="1"/>
        <v>2008.5030000000002</v>
      </c>
      <c r="I60" s="46">
        <v>341.18799999999999</v>
      </c>
      <c r="J60" s="46">
        <v>-117.59199999999998</v>
      </c>
      <c r="K60" s="46">
        <v>-34.629999999999882</v>
      </c>
      <c r="L60" s="46">
        <f t="shared" si="2"/>
        <v>1515.0930000000001</v>
      </c>
      <c r="M60" s="46">
        <v>-117.592</v>
      </c>
      <c r="N60" s="46">
        <f t="shared" si="3"/>
        <v>1632.6850000000002</v>
      </c>
      <c r="O60" s="46">
        <v>478.154</v>
      </c>
      <c r="P60" s="46">
        <v>192.57399999999998</v>
      </c>
      <c r="Q60" s="46">
        <v>175.285</v>
      </c>
      <c r="R60" s="46">
        <f t="shared" si="4"/>
        <v>1742.9799999999998</v>
      </c>
    </row>
    <row r="61" spans="1:19" ht="13.7" customHeight="1">
      <c r="A61" s="76" t="s">
        <v>160</v>
      </c>
      <c r="B61" s="46">
        <v>2472.8539999999998</v>
      </c>
      <c r="C61" s="46">
        <v>1021.494</v>
      </c>
      <c r="D61" s="46">
        <v>58.585999999999999</v>
      </c>
      <c r="E61" s="46">
        <v>1.07</v>
      </c>
      <c r="F61" s="46">
        <f t="shared" si="0"/>
        <v>1393.8439999999996</v>
      </c>
      <c r="G61" s="46">
        <v>377.0619999999999</v>
      </c>
      <c r="H61" s="46">
        <f t="shared" si="1"/>
        <v>1770.9059999999995</v>
      </c>
      <c r="I61" s="46">
        <v>233.31100000000001</v>
      </c>
      <c r="J61" s="46">
        <v>44.423000000000002</v>
      </c>
      <c r="K61" s="46">
        <v>-31.274000000000001</v>
      </c>
      <c r="L61" s="46">
        <f t="shared" si="2"/>
        <v>1550.7439999999997</v>
      </c>
      <c r="M61" s="46">
        <v>44.423000000000002</v>
      </c>
      <c r="N61" s="46">
        <f t="shared" si="3"/>
        <v>1506.3209999999997</v>
      </c>
      <c r="O61" s="46">
        <v>91.13900000000001</v>
      </c>
      <c r="P61" s="46">
        <v>139.34199999999998</v>
      </c>
      <c r="Q61" s="47">
        <v>168.40600000000001</v>
      </c>
      <c r="R61" s="47">
        <f t="shared" si="4"/>
        <v>1289.7119999999995</v>
      </c>
    </row>
    <row r="62" spans="1:19" ht="13.7" customHeight="1">
      <c r="A62" s="76" t="s">
        <v>161</v>
      </c>
      <c r="B62" s="46">
        <v>2338.0010000000002</v>
      </c>
      <c r="C62" s="46">
        <v>1011.196</v>
      </c>
      <c r="D62" s="46">
        <v>134.346</v>
      </c>
      <c r="E62" s="46">
        <v>1.224</v>
      </c>
      <c r="F62" s="46">
        <f t="shared" si="0"/>
        <v>1193.6830000000002</v>
      </c>
      <c r="G62" s="46">
        <v>323.50800000000072</v>
      </c>
      <c r="H62" s="46">
        <f t="shared" si="1"/>
        <v>1517.1910000000009</v>
      </c>
      <c r="I62" s="46">
        <v>416.584</v>
      </c>
      <c r="J62" s="46">
        <v>59.432000000000016</v>
      </c>
      <c r="K62" s="46">
        <v>-52.059000000000083</v>
      </c>
      <c r="L62" s="46">
        <f t="shared" si="2"/>
        <v>1107.9800000000009</v>
      </c>
      <c r="M62" s="46">
        <v>59.432000000000002</v>
      </c>
      <c r="N62" s="46">
        <f t="shared" si="3"/>
        <v>1048.5480000000009</v>
      </c>
      <c r="O62" s="46">
        <v>732.11300000000006</v>
      </c>
      <c r="P62" s="46">
        <v>124.036</v>
      </c>
      <c r="Q62" s="46">
        <v>50.694000000000003</v>
      </c>
      <c r="R62" s="46">
        <f t="shared" si="4"/>
        <v>1605.9310000000009</v>
      </c>
    </row>
    <row r="63" spans="1:19" ht="13.7" customHeight="1">
      <c r="A63" s="76" t="s">
        <v>162</v>
      </c>
      <c r="B63" s="46">
        <v>2175.444</v>
      </c>
      <c r="C63" s="46">
        <v>1021.717</v>
      </c>
      <c r="D63" s="46">
        <v>51.561</v>
      </c>
      <c r="E63" s="46">
        <v>1.3280000000000001</v>
      </c>
      <c r="F63" s="46">
        <f t="shared" si="0"/>
        <v>1103.4939999999999</v>
      </c>
      <c r="G63" s="46">
        <v>277.625</v>
      </c>
      <c r="H63" s="46">
        <f t="shared" si="1"/>
        <v>1381.1189999999999</v>
      </c>
      <c r="I63" s="46">
        <v>220.54400000000001</v>
      </c>
      <c r="J63" s="46">
        <v>50.09699999999998</v>
      </c>
      <c r="K63" s="46">
        <v>-32.525999999999954</v>
      </c>
      <c r="L63" s="46">
        <f t="shared" si="2"/>
        <v>1178.1459999999997</v>
      </c>
      <c r="M63" s="46">
        <v>50.097000000000001</v>
      </c>
      <c r="N63" s="46">
        <f t="shared" si="3"/>
        <v>1128.0489999999998</v>
      </c>
      <c r="O63" s="46">
        <v>-12.826000000000001</v>
      </c>
      <c r="P63" s="46">
        <v>127.142</v>
      </c>
      <c r="Q63" s="46">
        <v>33.222000000000001</v>
      </c>
      <c r="R63" s="46">
        <f t="shared" si="4"/>
        <v>954.8589999999997</v>
      </c>
    </row>
    <row r="64" spans="1:19" ht="13.7" customHeight="1">
      <c r="A64" s="76" t="s">
        <v>163</v>
      </c>
      <c r="B64" s="46">
        <v>2052.7179999999998</v>
      </c>
      <c r="C64" s="46">
        <v>976.40899999999999</v>
      </c>
      <c r="D64" s="46">
        <v>53.959000000000003</v>
      </c>
      <c r="E64" s="46">
        <v>1.304</v>
      </c>
      <c r="F64" s="46">
        <f t="shared" si="0"/>
        <v>1023.6539999999997</v>
      </c>
      <c r="G64" s="46">
        <v>244.0630000000001</v>
      </c>
      <c r="H64" s="46">
        <f t="shared" si="1"/>
        <v>1267.7169999999996</v>
      </c>
      <c r="I64" s="46">
        <v>219.155</v>
      </c>
      <c r="J64" s="46">
        <v>6.2950000000000728</v>
      </c>
      <c r="K64" s="46">
        <v>44.325000000000045</v>
      </c>
      <c r="L64" s="46">
        <f t="shared" si="2"/>
        <v>1099.1819999999998</v>
      </c>
      <c r="M64" s="46">
        <v>6.2949999999999999</v>
      </c>
      <c r="N64" s="46">
        <f t="shared" si="3"/>
        <v>1092.8869999999997</v>
      </c>
      <c r="O64" s="46">
        <v>-76.212000000000003</v>
      </c>
      <c r="P64" s="46">
        <v>46.100999999999985</v>
      </c>
      <c r="Q64" s="46">
        <v>106.197</v>
      </c>
      <c r="R64" s="46">
        <f t="shared" si="4"/>
        <v>864.37699999999973</v>
      </c>
    </row>
    <row r="65" spans="1:18" ht="13.7" customHeight="1">
      <c r="A65" s="76" t="s">
        <v>164</v>
      </c>
      <c r="B65" s="46">
        <v>2039.7159999999999</v>
      </c>
      <c r="C65" s="46">
        <v>1040.655</v>
      </c>
      <c r="D65" s="46">
        <v>50.787999999999997</v>
      </c>
      <c r="E65" s="46">
        <v>1.321</v>
      </c>
      <c r="F65" s="46">
        <f t="shared" si="0"/>
        <v>949.59399999999994</v>
      </c>
      <c r="G65" s="46">
        <v>443.51199999999972</v>
      </c>
      <c r="H65" s="46">
        <f t="shared" si="1"/>
        <v>1393.1059999999998</v>
      </c>
      <c r="I65" s="46">
        <v>254.42</v>
      </c>
      <c r="J65" s="46">
        <v>91.465000000000032</v>
      </c>
      <c r="K65" s="46">
        <v>-41.853000000000065</v>
      </c>
      <c r="L65" s="46">
        <f t="shared" si="2"/>
        <v>1188.2979999999998</v>
      </c>
      <c r="M65" s="46">
        <v>91.465000000000003</v>
      </c>
      <c r="N65" s="46">
        <f t="shared" si="3"/>
        <v>1096.8329999999999</v>
      </c>
      <c r="O65" s="46">
        <v>688.50400000000002</v>
      </c>
      <c r="P65" s="46">
        <v>168.76499999999999</v>
      </c>
      <c r="Q65" s="46">
        <v>46.662999999999997</v>
      </c>
      <c r="R65" s="46">
        <f t="shared" si="4"/>
        <v>1569.9090000000001</v>
      </c>
    </row>
    <row r="66" spans="1:18" ht="13.7" customHeight="1">
      <c r="A66" s="76" t="s">
        <v>165</v>
      </c>
      <c r="B66" s="46">
        <v>2078.2460000000001</v>
      </c>
      <c r="C66" s="46">
        <v>996.13800000000003</v>
      </c>
      <c r="D66" s="46">
        <v>81.795000000000002</v>
      </c>
      <c r="E66" s="46">
        <v>1.3280000000000001</v>
      </c>
      <c r="F66" s="46">
        <f t="shared" si="0"/>
        <v>1001.6410000000002</v>
      </c>
      <c r="G66" s="46">
        <v>440.21900000000005</v>
      </c>
      <c r="H66" s="46">
        <f t="shared" si="1"/>
        <v>1441.8600000000001</v>
      </c>
      <c r="I66" s="46">
        <v>198.41399999999999</v>
      </c>
      <c r="J66" s="46">
        <v>88.199999999999989</v>
      </c>
      <c r="K66" s="46">
        <v>-55.790000000000077</v>
      </c>
      <c r="L66" s="46">
        <f t="shared" si="2"/>
        <v>1275.8560000000002</v>
      </c>
      <c r="M66" s="46">
        <v>88.2</v>
      </c>
      <c r="N66" s="46">
        <f t="shared" si="3"/>
        <v>1187.6560000000002</v>
      </c>
      <c r="O66" s="46">
        <v>-16.538999999999998</v>
      </c>
      <c r="P66" s="46">
        <v>206.697</v>
      </c>
      <c r="Q66" s="46">
        <v>50.445999999999998</v>
      </c>
      <c r="R66" s="46">
        <f t="shared" si="4"/>
        <v>913.97400000000016</v>
      </c>
    </row>
    <row r="67" spans="1:18" ht="13.7" customHeight="1">
      <c r="A67" s="76" t="s">
        <v>166</v>
      </c>
      <c r="B67" s="46">
        <v>1970.6220000000001</v>
      </c>
      <c r="C67" s="46">
        <v>994.26499999999999</v>
      </c>
      <c r="D67" s="46">
        <v>66.765000000000001</v>
      </c>
      <c r="E67" s="46">
        <v>1.167</v>
      </c>
      <c r="F67" s="46">
        <f t="shared" si="0"/>
        <v>910.75900000000013</v>
      </c>
      <c r="G67" s="46">
        <v>329.32700000000023</v>
      </c>
      <c r="H67" s="46">
        <f t="shared" si="1"/>
        <v>1240.0860000000002</v>
      </c>
      <c r="I67" s="46">
        <v>107.473</v>
      </c>
      <c r="J67" s="46">
        <v>73.170999999999992</v>
      </c>
      <c r="K67" s="46">
        <v>-43.263000000000034</v>
      </c>
      <c r="L67" s="46">
        <f t="shared" si="2"/>
        <v>1162.5210000000002</v>
      </c>
      <c r="M67" s="46">
        <v>73.171000000000006</v>
      </c>
      <c r="N67" s="46">
        <f t="shared" si="3"/>
        <v>1089.3500000000001</v>
      </c>
      <c r="O67" s="46">
        <v>-29.44</v>
      </c>
      <c r="P67" s="46">
        <v>232.26100000000002</v>
      </c>
      <c r="Q67" s="46">
        <v>19.326000000000001</v>
      </c>
      <c r="R67" s="46">
        <f t="shared" si="4"/>
        <v>808.32300000000009</v>
      </c>
    </row>
    <row r="68" spans="1:18" ht="13.7" customHeight="1">
      <c r="A68" s="76" t="s">
        <v>167</v>
      </c>
      <c r="B68" s="46">
        <v>1912.202</v>
      </c>
      <c r="C68" s="46">
        <v>1126.499</v>
      </c>
      <c r="D68" s="46">
        <v>116.059</v>
      </c>
      <c r="E68" s="46">
        <v>1.9650000000000001</v>
      </c>
      <c r="F68" s="46">
        <f t="shared" si="0"/>
        <v>671.60900000000004</v>
      </c>
      <c r="G68" s="46">
        <v>372.8100000000004</v>
      </c>
      <c r="H68" s="46">
        <f t="shared" si="1"/>
        <v>1044.4190000000003</v>
      </c>
      <c r="I68" s="46">
        <v>660.63800000000003</v>
      </c>
      <c r="J68" s="46">
        <v>68.831999999999994</v>
      </c>
      <c r="K68" s="46">
        <v>-59.151000000000067</v>
      </c>
      <c r="L68" s="46">
        <f t="shared" si="2"/>
        <v>393.46200000000022</v>
      </c>
      <c r="M68" s="46">
        <v>68.831999999999994</v>
      </c>
      <c r="N68" s="46">
        <f t="shared" si="3"/>
        <v>324.63000000000022</v>
      </c>
      <c r="O68" s="46">
        <v>14.777000000000001</v>
      </c>
      <c r="P68" s="46">
        <v>207.57599999999999</v>
      </c>
      <c r="Q68" s="46">
        <v>131.673</v>
      </c>
      <c r="R68" s="46">
        <f t="shared" si="4"/>
        <v>0.15800000000021441</v>
      </c>
    </row>
    <row r="69" spans="1:18" ht="13.7" customHeight="1">
      <c r="A69" s="76" t="s">
        <v>168</v>
      </c>
      <c r="B69" s="46">
        <v>2056.0680000000002</v>
      </c>
      <c r="C69" s="46">
        <v>941.01199999999994</v>
      </c>
      <c r="D69" s="46">
        <v>68.673000000000002</v>
      </c>
      <c r="E69" s="46">
        <v>0.93600000000000005</v>
      </c>
      <c r="F69" s="46">
        <f t="shared" si="0"/>
        <v>1047.3190000000002</v>
      </c>
      <c r="G69" s="46">
        <v>359.69300000000021</v>
      </c>
      <c r="H69" s="46">
        <f t="shared" si="1"/>
        <v>1407.0120000000004</v>
      </c>
      <c r="I69" s="46">
        <v>315.53699999999998</v>
      </c>
      <c r="J69" s="46">
        <v>103.16700000000003</v>
      </c>
      <c r="K69" s="46">
        <v>-25.311000000000035</v>
      </c>
      <c r="L69" s="46">
        <f t="shared" si="2"/>
        <v>1169.3310000000001</v>
      </c>
      <c r="M69" s="46">
        <v>103.167</v>
      </c>
      <c r="N69" s="46">
        <f t="shared" si="3"/>
        <v>1066.1640000000002</v>
      </c>
      <c r="O69" s="46">
        <v>-20.611000000000001</v>
      </c>
      <c r="P69" s="46">
        <v>113.524</v>
      </c>
      <c r="Q69" s="46">
        <v>-21.062000000000001</v>
      </c>
      <c r="R69" s="46">
        <f t="shared" si="4"/>
        <v>953.09100000000012</v>
      </c>
    </row>
    <row r="70" spans="1:18" ht="13.7" customHeight="1">
      <c r="A70" s="76" t="s">
        <v>169</v>
      </c>
      <c r="B70" s="46">
        <v>2042.905</v>
      </c>
      <c r="C70" s="46">
        <v>952.21699999999998</v>
      </c>
      <c r="D70" s="46">
        <v>111.45099999999999</v>
      </c>
      <c r="E70" s="46">
        <v>0.66400000000000003</v>
      </c>
      <c r="F70" s="46">
        <f t="shared" ref="F70" si="5">+B70-C70-D70+E70</f>
        <v>979.90100000000007</v>
      </c>
      <c r="G70" s="46">
        <v>-352.29799999999977</v>
      </c>
      <c r="H70" s="46">
        <f t="shared" ref="H70" si="6">+F70+G70</f>
        <v>627.60300000000029</v>
      </c>
      <c r="I70" s="46">
        <v>259.71499999999997</v>
      </c>
      <c r="J70" s="46">
        <v>102.68599999999998</v>
      </c>
      <c r="K70" s="46">
        <v>-38.326000000000022</v>
      </c>
      <c r="L70" s="46">
        <f t="shared" ref="L70" si="7">+H70-I70+J70+K70</f>
        <v>432.24800000000027</v>
      </c>
      <c r="M70" s="46">
        <v>102.68600000000001</v>
      </c>
      <c r="N70" s="46">
        <f t="shared" ref="N70" si="8">+L70-M70</f>
        <v>329.56200000000024</v>
      </c>
      <c r="O70" s="46">
        <v>75.215000000000003</v>
      </c>
      <c r="P70" s="46">
        <v>101.54300000000001</v>
      </c>
      <c r="Q70" s="47">
        <v>-10.209</v>
      </c>
      <c r="R70" s="47">
        <f t="shared" ref="R70" si="9">+N70+O70-P70-Q70</f>
        <v>313.44300000000027</v>
      </c>
    </row>
    <row r="71" spans="1:18" ht="13.7" customHeight="1">
      <c r="A71" s="76" t="s">
        <v>170</v>
      </c>
      <c r="B71" s="46">
        <v>1936.1310000000001</v>
      </c>
      <c r="C71" s="46">
        <v>944.6</v>
      </c>
      <c r="D71" s="46">
        <v>66.686000000000007</v>
      </c>
      <c r="E71" s="46">
        <v>1.756</v>
      </c>
      <c r="F71" s="46">
        <f t="shared" ref="F71" si="10">+B71-C71-D71+E71</f>
        <v>926.601</v>
      </c>
      <c r="G71" s="46">
        <v>146.08300000000008</v>
      </c>
      <c r="H71" s="46">
        <f t="shared" ref="H71" si="11">+F71+G71</f>
        <v>1072.6840000000002</v>
      </c>
      <c r="I71" s="46">
        <v>150.292</v>
      </c>
      <c r="J71" s="46">
        <v>107.19200000000001</v>
      </c>
      <c r="K71" s="46">
        <v>-31.040000000000077</v>
      </c>
      <c r="L71" s="46">
        <f t="shared" ref="L71" si="12">+H71-I71+J71+K71</f>
        <v>998.54400000000021</v>
      </c>
      <c r="M71" s="46">
        <v>107.19199999999999</v>
      </c>
      <c r="N71" s="46">
        <f t="shared" ref="N71" si="13">+L71-M71</f>
        <v>891.3520000000002</v>
      </c>
      <c r="O71" s="46">
        <v>4932.2119999999995</v>
      </c>
      <c r="P71" s="46">
        <v>42.346999999999994</v>
      </c>
      <c r="Q71" s="46">
        <v>-4.0229999999999997</v>
      </c>
      <c r="R71" s="46">
        <f t="shared" ref="R71" si="14">+N71+O71-P71-Q71</f>
        <v>5785.24</v>
      </c>
    </row>
    <row r="72" spans="1:18" ht="13.7" customHeight="1">
      <c r="A72" s="76" t="s">
        <v>171</v>
      </c>
      <c r="B72" s="46">
        <v>1870.3</v>
      </c>
      <c r="C72" s="46">
        <v>960.15599999999995</v>
      </c>
      <c r="D72" s="46">
        <v>67.486000000000004</v>
      </c>
      <c r="E72" s="46">
        <v>0.36</v>
      </c>
      <c r="F72" s="46">
        <f t="shared" ref="F72" si="15">+B72-C72-D72+E72</f>
        <v>843.01800000000003</v>
      </c>
      <c r="G72" s="46">
        <v>-520.27399999999943</v>
      </c>
      <c r="H72" s="46">
        <f t="shared" ref="H72" si="16">+F72+G72</f>
        <v>322.7440000000006</v>
      </c>
      <c r="I72" s="46">
        <v>443.03399999999999</v>
      </c>
      <c r="J72" s="46">
        <v>60.694000000000074</v>
      </c>
      <c r="K72" s="46">
        <v>-57.77699999999993</v>
      </c>
      <c r="L72" s="46">
        <f t="shared" ref="L72" si="17">+H72-I72+J72+K72</f>
        <v>-117.37299999999925</v>
      </c>
      <c r="M72" s="46">
        <v>60.694000000000003</v>
      </c>
      <c r="N72" s="46">
        <f t="shared" ref="N72" si="18">+L72-M72</f>
        <v>-178.06699999999927</v>
      </c>
      <c r="O72" s="46">
        <v>-12.188000000000001</v>
      </c>
      <c r="P72" s="46">
        <v>-138.18</v>
      </c>
      <c r="Q72" s="46">
        <v>-107.76300000000001</v>
      </c>
      <c r="R72" s="46">
        <f t="shared" ref="R72" si="19">+N72+O72-P72-Q72</f>
        <v>55.688000000000756</v>
      </c>
    </row>
    <row r="73" spans="1:18" ht="13.7" customHeight="1">
      <c r="A73" s="76" t="s">
        <v>172</v>
      </c>
      <c r="B73" s="46">
        <v>2090.2109999999998</v>
      </c>
      <c r="C73" s="46">
        <v>993.84900000000005</v>
      </c>
      <c r="D73" s="46">
        <v>62.656999999999996</v>
      </c>
      <c r="E73" s="46">
        <v>4.0229999999999997</v>
      </c>
      <c r="F73" s="46">
        <f t="shared" ref="F73" si="20">+B73-C73-D73+E73</f>
        <v>1037.7279999999996</v>
      </c>
      <c r="G73" s="46">
        <v>166.40900000000011</v>
      </c>
      <c r="H73" s="46">
        <f t="shared" ref="H73" si="21">+F73+G73</f>
        <v>1204.1369999999997</v>
      </c>
      <c r="I73" s="46">
        <v>285.09699999999998</v>
      </c>
      <c r="J73" s="46">
        <v>43.363</v>
      </c>
      <c r="K73" s="46">
        <v>-35.51400000000001</v>
      </c>
      <c r="L73" s="46">
        <f t="shared" ref="L73" si="22">+H73-I73+J73+K73</f>
        <v>926.88899999999978</v>
      </c>
      <c r="M73" s="46">
        <v>43.363</v>
      </c>
      <c r="N73" s="46">
        <f t="shared" ref="N73" si="23">+L73-M73</f>
        <v>883.52599999999984</v>
      </c>
      <c r="O73" s="46">
        <v>57.227999999999994</v>
      </c>
      <c r="P73" s="46">
        <v>-16.568999999999999</v>
      </c>
      <c r="Q73" s="46">
        <v>-76.638999999999996</v>
      </c>
      <c r="R73" s="46">
        <f t="shared" ref="R73" si="24">+N73+O73-P73-Q73</f>
        <v>1033.9619999999998</v>
      </c>
    </row>
    <row r="74" spans="1:18" ht="13.7" customHeight="1">
      <c r="A74" s="76" t="s">
        <v>173</v>
      </c>
      <c r="B74" s="46">
        <v>2057.098</v>
      </c>
      <c r="C74" s="46">
        <v>941.73699999999997</v>
      </c>
      <c r="D74" s="46">
        <v>78.234999999999999</v>
      </c>
      <c r="E74" s="46">
        <v>0.77</v>
      </c>
      <c r="F74" s="46">
        <f t="shared" ref="F74" si="25">+B74-C74-D74+E74</f>
        <v>1037.896</v>
      </c>
      <c r="G74" s="46">
        <v>-189.38799999999992</v>
      </c>
      <c r="H74" s="46">
        <f t="shared" ref="H74" si="26">+F74+G74</f>
        <v>848.50800000000004</v>
      </c>
      <c r="I74" s="46">
        <v>322.15800000000002</v>
      </c>
      <c r="J74" s="46">
        <v>37.35899999999998</v>
      </c>
      <c r="K74" s="46">
        <v>-62.644999999999982</v>
      </c>
      <c r="L74" s="46">
        <f t="shared" ref="L74" si="27">+H74-I74+J74+K74</f>
        <v>501.06400000000008</v>
      </c>
      <c r="M74" s="46">
        <v>37.359000000000002</v>
      </c>
      <c r="N74" s="46">
        <f t="shared" ref="N74" si="28">+L74-M74</f>
        <v>463.7050000000001</v>
      </c>
      <c r="O74" s="46">
        <v>4.9499999999999993</v>
      </c>
      <c r="P74" s="46">
        <v>-37.195</v>
      </c>
      <c r="Q74" s="46">
        <v>-53.1</v>
      </c>
      <c r="R74" s="46">
        <f t="shared" ref="R74" si="29">+N74+O74-P74-Q74</f>
        <v>558.95000000000005</v>
      </c>
    </row>
    <row r="75" spans="1:18" ht="13.7" customHeight="1">
      <c r="A75" s="76" t="s">
        <v>174</v>
      </c>
      <c r="B75" s="46">
        <v>1983.5709999999999</v>
      </c>
      <c r="C75" s="46">
        <v>897.80799999999999</v>
      </c>
      <c r="D75" s="46">
        <v>99.793000000000006</v>
      </c>
      <c r="E75" s="46">
        <v>2.0910000000000002</v>
      </c>
      <c r="F75" s="46">
        <f t="shared" ref="F75" si="30">+B75-C75-D75+E75</f>
        <v>988.06099999999992</v>
      </c>
      <c r="G75" s="46">
        <v>220.51299999999992</v>
      </c>
      <c r="H75" s="46">
        <f t="shared" ref="H75" si="31">+F75+G75</f>
        <v>1208.5739999999998</v>
      </c>
      <c r="I75" s="46">
        <v>129.273</v>
      </c>
      <c r="J75" s="46">
        <v>11.204000000000008</v>
      </c>
      <c r="K75" s="46">
        <v>-36.97199999999998</v>
      </c>
      <c r="L75" s="46">
        <f t="shared" ref="L75" si="32">+H75-I75+J75+K75</f>
        <v>1053.5329999999999</v>
      </c>
      <c r="M75" s="46">
        <v>11.204000000000001</v>
      </c>
      <c r="N75" s="46">
        <f t="shared" ref="N75" si="33">+L75-M75</f>
        <v>1042.329</v>
      </c>
      <c r="O75" s="46">
        <v>2.5960000000000001</v>
      </c>
      <c r="P75" s="46">
        <v>-10.692</v>
      </c>
      <c r="Q75" s="46">
        <v>-70.724999999999994</v>
      </c>
      <c r="R75" s="46">
        <f t="shared" ref="R75" si="34">+N75+O75-P75-Q75</f>
        <v>1126.3419999999999</v>
      </c>
    </row>
    <row r="76" spans="1:18" ht="13.7" customHeight="1">
      <c r="A76" s="76" t="s">
        <v>176</v>
      </c>
      <c r="B76" s="46">
        <v>1973.7329999999999</v>
      </c>
      <c r="C76" s="46">
        <v>1006.5940000000001</v>
      </c>
      <c r="D76" s="46">
        <v>190.12200000000001</v>
      </c>
      <c r="E76" s="46">
        <v>1.2649999999999999</v>
      </c>
      <c r="F76" s="46">
        <f t="shared" ref="F76" si="35">+B76-C76-D76+E76</f>
        <v>778.28199999999981</v>
      </c>
      <c r="G76" s="46">
        <v>-124.91900000000032</v>
      </c>
      <c r="H76" s="46">
        <f t="shared" ref="H76" si="36">+F76+G76</f>
        <v>653.36299999999949</v>
      </c>
      <c r="I76" s="46">
        <v>283.64600000000002</v>
      </c>
      <c r="J76" s="46">
        <v>-71.961999999999989</v>
      </c>
      <c r="K76" s="46">
        <v>-80.467000000000098</v>
      </c>
      <c r="L76" s="46">
        <f t="shared" ref="L76" si="37">+H76-I76+J76+K76</f>
        <v>217.28799999999939</v>
      </c>
      <c r="M76" s="46">
        <v>-71.962000000000003</v>
      </c>
      <c r="N76" s="46">
        <f t="shared" ref="N76" si="38">+L76-M76</f>
        <v>289.24999999999937</v>
      </c>
      <c r="O76" s="46">
        <v>2289.5750000000003</v>
      </c>
      <c r="P76" s="46">
        <v>-253.34799999999998</v>
      </c>
      <c r="Q76" s="46">
        <v>-128.92099999999999</v>
      </c>
      <c r="R76" s="46">
        <f t="shared" ref="R76" si="39">+N76+O76-P76-Q76</f>
        <v>2961.0939999999996</v>
      </c>
    </row>
    <row r="77" spans="1:18" ht="13.7" customHeight="1">
      <c r="A77" s="76" t="s">
        <v>177</v>
      </c>
      <c r="B77" s="46">
        <v>2102.2280000000001</v>
      </c>
      <c r="C77" s="46">
        <v>939.87</v>
      </c>
      <c r="D77" s="46">
        <v>61.25</v>
      </c>
      <c r="E77" s="46">
        <v>1.4059999999999999</v>
      </c>
      <c r="F77" s="46">
        <f t="shared" ref="F77" si="40">+B77-C77-D77+E77</f>
        <v>1102.5140000000001</v>
      </c>
      <c r="G77" s="46">
        <v>308.01299999999992</v>
      </c>
      <c r="H77" s="46">
        <f t="shared" ref="H77" si="41">+F77+G77</f>
        <v>1410.527</v>
      </c>
      <c r="I77" s="46">
        <v>336.36399999999998</v>
      </c>
      <c r="J77" s="46">
        <v>-36.286999999999978</v>
      </c>
      <c r="K77" s="46">
        <v>-33.024999999999977</v>
      </c>
      <c r="L77" s="46">
        <f t="shared" ref="L77" si="42">+H77-I77+J77+K77</f>
        <v>1004.851</v>
      </c>
      <c r="M77" s="46">
        <v>-36.286999999999999</v>
      </c>
      <c r="N77" s="46">
        <f t="shared" ref="N77" si="43">+L77-M77</f>
        <v>1041.1379999999999</v>
      </c>
      <c r="O77" s="46">
        <v>-3.5340000000000007</v>
      </c>
      <c r="P77" s="46">
        <v>140.309</v>
      </c>
      <c r="Q77" s="46">
        <v>4.8380000000000001</v>
      </c>
      <c r="R77" s="46">
        <f t="shared" ref="R77" si="44">+N77+O77-P77-Q77</f>
        <v>892.45699999999988</v>
      </c>
    </row>
    <row r="78" spans="1:18" ht="13.7" customHeight="1">
      <c r="A78" s="76" t="s">
        <v>178</v>
      </c>
      <c r="B78" s="46">
        <v>2051.8229999999999</v>
      </c>
      <c r="C78" s="46">
        <v>883.77200000000005</v>
      </c>
      <c r="D78" s="46">
        <v>220.74700000000001</v>
      </c>
      <c r="E78" s="46">
        <v>1.89</v>
      </c>
      <c r="F78" s="46">
        <f t="shared" ref="F78" si="45">+B78-C78-D78+E78</f>
        <v>949.19399999999985</v>
      </c>
      <c r="G78" s="46">
        <v>418.28600000000006</v>
      </c>
      <c r="H78" s="46">
        <f t="shared" ref="H78" si="46">+F78+G78</f>
        <v>1367.48</v>
      </c>
      <c r="I78" s="46">
        <v>368.08499999999998</v>
      </c>
      <c r="J78" s="46">
        <v>-52.728999999999985</v>
      </c>
      <c r="K78" s="46">
        <v>-48.597999999999956</v>
      </c>
      <c r="L78" s="46">
        <f t="shared" ref="L78" si="47">+H78-I78+J78+K78</f>
        <v>898.06799999999998</v>
      </c>
      <c r="M78" s="46">
        <v>-52.728999999999999</v>
      </c>
      <c r="N78" s="46">
        <f t="shared" ref="N78" si="48">+L78-M78</f>
        <v>950.79700000000003</v>
      </c>
      <c r="O78" s="46">
        <v>-5.2269999999999994</v>
      </c>
      <c r="P78" s="46">
        <v>103.63200000000001</v>
      </c>
      <c r="Q78" s="46">
        <v>202.744</v>
      </c>
      <c r="R78" s="46">
        <f t="shared" ref="R78" si="49">+N78+O78-P78-Q78</f>
        <v>639.19400000000007</v>
      </c>
    </row>
    <row r="79" spans="1:18" ht="13.7" customHeight="1">
      <c r="A79" s="76" t="s">
        <v>183</v>
      </c>
      <c r="B79" s="46">
        <v>2035.981</v>
      </c>
      <c r="C79" s="46">
        <v>853.96</v>
      </c>
      <c r="D79" s="46">
        <v>62.468000000000004</v>
      </c>
      <c r="E79" s="46">
        <v>1.1359999999999999</v>
      </c>
      <c r="F79" s="46">
        <f t="shared" ref="F79" si="50">+B79-C79-D79+E79</f>
        <v>1120.6889999999999</v>
      </c>
      <c r="G79" s="46">
        <v>374.01099999999997</v>
      </c>
      <c r="H79" s="46">
        <f t="shared" ref="H79" si="51">+F79+G79</f>
        <v>1494.6999999999998</v>
      </c>
      <c r="I79" s="46">
        <v>178.386</v>
      </c>
      <c r="J79" s="46">
        <v>-42.856999999999971</v>
      </c>
      <c r="K79" s="46">
        <v>-49.058999999999969</v>
      </c>
      <c r="L79" s="46">
        <f t="shared" ref="L79" si="52">+H79-I79+J79+K79</f>
        <v>1224.3979999999999</v>
      </c>
      <c r="M79" s="46">
        <v>-42.856999999999999</v>
      </c>
      <c r="N79" s="46">
        <f t="shared" ref="N79" si="53">+L79-M79</f>
        <v>1267.2549999999999</v>
      </c>
      <c r="O79" s="46">
        <v>-7.53</v>
      </c>
      <c r="P79" s="46">
        <v>121.61099999999999</v>
      </c>
      <c r="Q79" s="46">
        <v>115.477</v>
      </c>
      <c r="R79" s="46">
        <f t="shared" ref="R79" si="54">+N79+O79-P79-Q79</f>
        <v>1022.6370000000001</v>
      </c>
    </row>
    <row r="80" spans="1:18" ht="13.7" customHeight="1">
      <c r="A80" s="76" t="s">
        <v>184</v>
      </c>
      <c r="B80" s="46">
        <v>2030.876</v>
      </c>
      <c r="C80" s="46">
        <v>969.8</v>
      </c>
      <c r="D80" s="46">
        <v>120.77800000000001</v>
      </c>
      <c r="E80" s="46">
        <v>2.4260000000000002</v>
      </c>
      <c r="F80" s="46">
        <f t="shared" ref="F80" si="55">+B80-C80-D80+E80</f>
        <v>942.72400000000005</v>
      </c>
      <c r="G80" s="46">
        <v>406.28499999999985</v>
      </c>
      <c r="H80" s="46">
        <f t="shared" ref="H80" si="56">+F80+G80</f>
        <v>1349.009</v>
      </c>
      <c r="I80" s="46">
        <v>437.31</v>
      </c>
      <c r="J80" s="46">
        <v>9.5299999999999727</v>
      </c>
      <c r="K80" s="46">
        <v>24.529999999999973</v>
      </c>
      <c r="L80" s="46">
        <f t="shared" ref="L80" si="57">+H80-I80+J80+K80</f>
        <v>945.75900000000001</v>
      </c>
      <c r="M80" s="46">
        <v>9.5299999999999994</v>
      </c>
      <c r="N80" s="46">
        <f t="shared" ref="N80" si="58">+L80-M80</f>
        <v>936.22900000000004</v>
      </c>
      <c r="O80" s="46">
        <v>32.953999999999994</v>
      </c>
      <c r="P80" s="46">
        <v>25.885999999999999</v>
      </c>
      <c r="Q80" s="46">
        <v>-49.929000000000002</v>
      </c>
      <c r="R80" s="46">
        <f t="shared" ref="R80" si="59">+N80+O80-P80-Q80</f>
        <v>993.226</v>
      </c>
    </row>
    <row r="81" spans="1:18" ht="13.7" customHeight="1">
      <c r="A81" s="76" t="s">
        <v>185</v>
      </c>
      <c r="B81" s="46">
        <v>2213.2640000000001</v>
      </c>
      <c r="C81" s="46">
        <v>974.25199999999995</v>
      </c>
      <c r="D81" s="46">
        <v>71.23</v>
      </c>
      <c r="E81" s="46">
        <v>0.77800000000000002</v>
      </c>
      <c r="F81" s="46">
        <f t="shared" ref="F81" si="60">+B81-C81-D81+E81</f>
        <v>1168.5600000000002</v>
      </c>
      <c r="G81" s="46">
        <v>496.99400000000014</v>
      </c>
      <c r="H81" s="46">
        <f t="shared" ref="H81" si="61">+F81+G81</f>
        <v>1665.5540000000003</v>
      </c>
      <c r="I81" s="46">
        <v>238.78</v>
      </c>
      <c r="J81" s="46">
        <v>-28.752999999999986</v>
      </c>
      <c r="K81" s="46">
        <v>-38.740000000000009</v>
      </c>
      <c r="L81" s="46">
        <f t="shared" ref="L81" si="62">+H81-I81+J81+K81</f>
        <v>1359.2810000000004</v>
      </c>
      <c r="M81" s="46">
        <v>-28.753</v>
      </c>
      <c r="N81" s="46">
        <f t="shared" ref="N81" si="63">+L81-M81</f>
        <v>1388.0340000000003</v>
      </c>
      <c r="O81" s="46">
        <v>3889.7339999999999</v>
      </c>
      <c r="P81" s="46">
        <v>136.16900000000001</v>
      </c>
      <c r="Q81" s="46">
        <v>-47.122</v>
      </c>
      <c r="R81" s="46">
        <f t="shared" ref="R81" si="64">+N81+O81-P81-Q81</f>
        <v>5188.7210000000005</v>
      </c>
    </row>
    <row r="82" spans="1:18" ht="13.7" customHeight="1">
      <c r="A82" s="76" t="s">
        <v>186</v>
      </c>
      <c r="B82" s="46">
        <v>2058.4380000000001</v>
      </c>
      <c r="C82" s="46">
        <v>921.90599999999995</v>
      </c>
      <c r="D82" s="46">
        <v>219.80099999999999</v>
      </c>
      <c r="E82" s="46">
        <v>1.677</v>
      </c>
      <c r="F82" s="46">
        <f t="shared" ref="F82" si="65">+B82-C82-D82+E82</f>
        <v>918.40800000000024</v>
      </c>
      <c r="G82" s="46">
        <v>131.45299999999997</v>
      </c>
      <c r="H82" s="46">
        <f t="shared" ref="H82" si="66">+F82+G82</f>
        <v>1049.8610000000003</v>
      </c>
      <c r="I82" s="46">
        <v>207.86699999999999</v>
      </c>
      <c r="J82" s="46">
        <v>9.0039999999999623</v>
      </c>
      <c r="K82" s="46">
        <v>-44.837999999999965</v>
      </c>
      <c r="L82" s="46">
        <f t="shared" ref="L82" si="67">+H82-I82+J82+K82</f>
        <v>806.16000000000031</v>
      </c>
      <c r="M82" s="46">
        <v>9.0039999999999996</v>
      </c>
      <c r="N82" s="46">
        <f t="shared" ref="N82" si="68">+L82-M82</f>
        <v>797.15600000000029</v>
      </c>
      <c r="O82" s="46">
        <v>-60.888000000000005</v>
      </c>
      <c r="P82" s="46">
        <v>-54.239000000000004</v>
      </c>
      <c r="Q82" s="46">
        <v>-1.145</v>
      </c>
      <c r="R82" s="46">
        <f t="shared" ref="R82" si="69">+N82+O82-P82-Q82</f>
        <v>791.65200000000027</v>
      </c>
    </row>
    <row r="83" spans="1:18" ht="13.7" customHeight="1">
      <c r="A83" s="76" t="s">
        <v>187</v>
      </c>
      <c r="B83" s="46">
        <v>2085.5239999999999</v>
      </c>
      <c r="C83" s="46">
        <v>890.37</v>
      </c>
      <c r="D83" s="46">
        <v>72.382000000000005</v>
      </c>
      <c r="E83" s="46">
        <v>1.01</v>
      </c>
      <c r="F83" s="46">
        <f t="shared" ref="F83" si="70">+B83-C83-D83+E83</f>
        <v>1123.7819999999999</v>
      </c>
      <c r="G83" s="46">
        <v>575.06200000000035</v>
      </c>
      <c r="H83" s="46">
        <f t="shared" ref="H83" si="71">+F83+G83</f>
        <v>1698.8440000000003</v>
      </c>
      <c r="I83" s="46">
        <v>279.02699999999999</v>
      </c>
      <c r="J83" s="46">
        <v>-0.70699999999999363</v>
      </c>
      <c r="K83" s="46">
        <v>-33.907000000000039</v>
      </c>
      <c r="L83" s="46">
        <f t="shared" ref="L83" si="72">+H83-I83+J83+K83</f>
        <v>1385.203</v>
      </c>
      <c r="M83" s="46">
        <v>-0.70699999999999996</v>
      </c>
      <c r="N83" s="46">
        <f t="shared" ref="N83" si="73">+L83-M83</f>
        <v>1385.91</v>
      </c>
      <c r="O83" s="46">
        <v>2.1539999999999999</v>
      </c>
      <c r="P83" s="46">
        <v>73.424999999999997</v>
      </c>
      <c r="Q83" s="46">
        <v>19.727</v>
      </c>
      <c r="R83" s="46">
        <f t="shared" ref="R83" si="74">+N83+O83-P83-Q83</f>
        <v>1294.912</v>
      </c>
    </row>
    <row r="84" spans="1:18" ht="13.7" customHeight="1">
      <c r="A84" s="76" t="s">
        <v>188</v>
      </c>
      <c r="B84" s="46">
        <v>2033.2650000000001</v>
      </c>
      <c r="C84" s="46">
        <v>1029.204</v>
      </c>
      <c r="D84" s="46">
        <v>72.403000000000006</v>
      </c>
      <c r="E84" s="46">
        <v>1.2290000000000001</v>
      </c>
      <c r="F84" s="46">
        <f t="shared" ref="F84" si="75">+B84-C84-D84+E84</f>
        <v>932.88700000000017</v>
      </c>
      <c r="G84" s="46">
        <v>68.591000000000349</v>
      </c>
      <c r="H84" s="46">
        <f t="shared" ref="H84" si="76">+F84+G84</f>
        <v>1001.4780000000005</v>
      </c>
      <c r="I84" s="46">
        <v>368.00599999999997</v>
      </c>
      <c r="J84" s="46">
        <v>-44.977999999999952</v>
      </c>
      <c r="K84" s="46">
        <v>13.388000000000147</v>
      </c>
      <c r="L84" s="46">
        <f t="shared" ref="L84" si="77">+H84-I84+J84+K84</f>
        <v>601.88200000000074</v>
      </c>
      <c r="M84" s="46">
        <v>-44.978000000000002</v>
      </c>
      <c r="N84" s="46">
        <f t="shared" ref="N84" si="78">+L84-M84</f>
        <v>646.8600000000007</v>
      </c>
      <c r="O84" s="46">
        <v>148.57300000000001</v>
      </c>
      <c r="P84" s="46">
        <v>86.534999999999997</v>
      </c>
      <c r="Q84" s="46">
        <v>-22.228000000000002</v>
      </c>
      <c r="R84" s="46">
        <f t="shared" ref="R84" si="79">+N84+O84-P84-Q84</f>
        <v>731.12600000000066</v>
      </c>
    </row>
    <row r="85" spans="1:18" ht="13.7" customHeight="1">
      <c r="A85" s="76" t="s">
        <v>189</v>
      </c>
      <c r="B85" s="46">
        <v>2223.7150000000001</v>
      </c>
      <c r="C85" s="46">
        <v>981.88300000000004</v>
      </c>
      <c r="D85" s="46">
        <v>81.891000000000005</v>
      </c>
      <c r="E85" s="46">
        <v>0.39700000000000002</v>
      </c>
      <c r="F85" s="46">
        <f t="shared" ref="F85" si="80">+B85-C85-D85+E85</f>
        <v>1160.338</v>
      </c>
      <c r="G85" s="46">
        <v>224.94399999999996</v>
      </c>
      <c r="H85" s="46">
        <f t="shared" ref="H85" si="81">+F85+G85</f>
        <v>1385.2819999999999</v>
      </c>
      <c r="I85" s="46">
        <v>132.22399999999999</v>
      </c>
      <c r="J85" s="46">
        <v>15.031999999999925</v>
      </c>
      <c r="K85" s="46">
        <v>15.170999999999935</v>
      </c>
      <c r="L85" s="46">
        <f t="shared" ref="L85" si="82">+H85-I85+J85+K85</f>
        <v>1283.261</v>
      </c>
      <c r="M85" s="46">
        <v>15.032</v>
      </c>
      <c r="N85" s="46">
        <f t="shared" ref="N85" si="83">+L85-M85</f>
        <v>1268.229</v>
      </c>
      <c r="O85" s="46">
        <v>-3.5470000000000006</v>
      </c>
      <c r="P85" s="46">
        <v>54.195999999999998</v>
      </c>
      <c r="Q85" s="46">
        <v>-22.902999999999999</v>
      </c>
      <c r="R85" s="46">
        <f t="shared" ref="R85" si="84">+N85+O85-P85-Q85</f>
        <v>1233.3890000000001</v>
      </c>
    </row>
    <row r="86" spans="1:18" ht="13.7" customHeight="1">
      <c r="A86" s="76" t="s">
        <v>190</v>
      </c>
      <c r="B86" s="46">
        <v>2149.0990000000002</v>
      </c>
      <c r="C86" s="46">
        <v>945.88099999999997</v>
      </c>
      <c r="D86" s="46">
        <v>239.44300000000001</v>
      </c>
      <c r="E86" s="46">
        <v>1.069</v>
      </c>
      <c r="F86" s="46">
        <f t="shared" ref="F86" si="85">+B86-C86-D86+E86</f>
        <v>964.84400000000028</v>
      </c>
      <c r="G86" s="46">
        <v>23.817000000000007</v>
      </c>
      <c r="H86" s="46">
        <f t="shared" ref="H86" si="86">+F86+G86</f>
        <v>988.66100000000029</v>
      </c>
      <c r="I86" s="46">
        <v>224.81399999999999</v>
      </c>
      <c r="J86" s="46">
        <v>27.448000000000036</v>
      </c>
      <c r="K86" s="46">
        <v>-17.268000000000029</v>
      </c>
      <c r="L86" s="46">
        <f t="shared" ref="L86" si="87">+H86-I86+J86+K86</f>
        <v>774.02700000000027</v>
      </c>
      <c r="M86" s="46">
        <v>27.448</v>
      </c>
      <c r="N86" s="46">
        <f t="shared" ref="N86" si="88">+L86-M86</f>
        <v>746.57900000000029</v>
      </c>
      <c r="O86" s="46">
        <v>763.58400000000006</v>
      </c>
      <c r="P86" s="46">
        <v>142.27200000000002</v>
      </c>
      <c r="Q86" s="46">
        <v>-13.304</v>
      </c>
      <c r="R86" s="46">
        <f t="shared" ref="R86" si="89">+N86+O86-P86-Q86</f>
        <v>1381.1950000000006</v>
      </c>
    </row>
    <row r="87" spans="1:18" ht="13.7" customHeight="1">
      <c r="A87" s="76" t="s">
        <v>191</v>
      </c>
      <c r="B87" s="46">
        <v>2214.393</v>
      </c>
      <c r="C87" s="46">
        <v>892.16200000000003</v>
      </c>
      <c r="D87" s="46">
        <v>78.981999999999999</v>
      </c>
      <c r="E87" s="46">
        <v>0.626</v>
      </c>
      <c r="F87" s="46">
        <f t="shared" ref="F87" si="90">+B87-C87-D87+E87</f>
        <v>1243.875</v>
      </c>
      <c r="G87" s="46">
        <v>445.66800000000012</v>
      </c>
      <c r="H87" s="46">
        <f t="shared" ref="H87" si="91">+F87+G87</f>
        <v>1689.5430000000001</v>
      </c>
      <c r="I87" s="46">
        <v>321.06200000000001</v>
      </c>
      <c r="J87" s="46">
        <v>41.236999999999966</v>
      </c>
      <c r="K87" s="46">
        <v>-8.3860000000000809</v>
      </c>
      <c r="L87" s="46">
        <f t="shared" ref="L87" si="92">+H87-I87+J87+K87</f>
        <v>1401.3320000000003</v>
      </c>
      <c r="M87" s="46">
        <v>41.237000000000002</v>
      </c>
      <c r="N87" s="46">
        <f t="shared" ref="N87" si="93">+L87-M87</f>
        <v>1360.0950000000003</v>
      </c>
      <c r="O87" s="46">
        <v>-156.988</v>
      </c>
      <c r="P87" s="46">
        <v>-184.33</v>
      </c>
      <c r="Q87" s="47">
        <v>-6.7649999999999997</v>
      </c>
      <c r="R87" s="46">
        <f t="shared" ref="R87" si="94">+N87+O87-P87-Q87</f>
        <v>1394.2020000000002</v>
      </c>
    </row>
    <row r="88" spans="1:18" ht="13.7" customHeight="1">
      <c r="A88" s="76" t="s">
        <v>192</v>
      </c>
      <c r="B88" s="46">
        <v>2009.3130000000001</v>
      </c>
      <c r="C88" s="46">
        <v>1045.9549999999999</v>
      </c>
      <c r="D88" s="46">
        <v>69.070999999999998</v>
      </c>
      <c r="E88" s="46">
        <v>0.627</v>
      </c>
      <c r="F88" s="46">
        <f t="shared" ref="F88" si="95">+B88-C88-D88+E88</f>
        <v>894.9140000000001</v>
      </c>
      <c r="G88" s="46">
        <v>38.639000000000124</v>
      </c>
      <c r="H88" s="46">
        <f t="shared" ref="H88" si="96">+F88+G88</f>
        <v>933.55300000000022</v>
      </c>
      <c r="I88" s="46">
        <v>395.10599999999999</v>
      </c>
      <c r="J88" s="46">
        <v>-10.752000000000066</v>
      </c>
      <c r="K88" s="46">
        <v>42.307999999999993</v>
      </c>
      <c r="L88" s="46">
        <f t="shared" ref="L88" si="97">+H88-I88+J88+K88</f>
        <v>570.00300000000016</v>
      </c>
      <c r="M88" s="46">
        <v>-10.752000000000001</v>
      </c>
      <c r="N88" s="46">
        <f t="shared" ref="N88" si="98">+L88-M88</f>
        <v>580.75500000000011</v>
      </c>
      <c r="O88" s="46">
        <v>98.52200000000002</v>
      </c>
      <c r="P88" s="46">
        <v>211.82</v>
      </c>
      <c r="Q88" s="47">
        <v>-31.425999999999998</v>
      </c>
      <c r="R88" s="47">
        <f t="shared" ref="R88" si="99">+N88+O88-P88-Q88</f>
        <v>498.88300000000015</v>
      </c>
    </row>
    <row r="89" spans="1:18" ht="13.7" customHeight="1">
      <c r="A89" s="76" t="s">
        <v>193</v>
      </c>
      <c r="B89" s="46">
        <v>2195.0909999999999</v>
      </c>
      <c r="C89" s="46">
        <v>1003.619</v>
      </c>
      <c r="D89" s="46">
        <v>79.183000000000007</v>
      </c>
      <c r="E89" s="46">
        <v>0.64100000000000001</v>
      </c>
      <c r="F89" s="46">
        <f t="shared" ref="F89:F90" si="100">+B89-C89-D89+E89</f>
        <v>1112.9299999999998</v>
      </c>
      <c r="G89" s="46">
        <v>444.72</v>
      </c>
      <c r="H89" s="46">
        <f t="shared" ref="H89:H90" si="101">+F89+G89</f>
        <v>1557.6499999999999</v>
      </c>
      <c r="I89" s="46">
        <v>47.624000000000002</v>
      </c>
      <c r="J89" s="46">
        <v>43.947000000000003</v>
      </c>
      <c r="K89" s="46">
        <v>-0.82400000000006912</v>
      </c>
      <c r="L89" s="46">
        <f t="shared" ref="L89:L90" si="102">+H89-I89+J89+K89</f>
        <v>1553.1489999999999</v>
      </c>
      <c r="M89" s="46">
        <v>43.947000000000003</v>
      </c>
      <c r="N89" s="46">
        <f t="shared" ref="N89:N90" si="103">+L89-M89</f>
        <v>1509.2019999999998</v>
      </c>
      <c r="O89" s="46">
        <v>-7.6580000000000013</v>
      </c>
      <c r="P89" s="46">
        <v>143.684</v>
      </c>
      <c r="Q89" s="46">
        <v>6.7320000000000002</v>
      </c>
      <c r="R89" s="46">
        <f t="shared" ref="R89:R90" si="104">+N89+O89-P89-Q89</f>
        <v>1351.1279999999999</v>
      </c>
    </row>
    <row r="90" spans="1:18" ht="13.7" customHeight="1">
      <c r="A90" s="76" t="s">
        <v>194</v>
      </c>
      <c r="B90" s="46">
        <v>2311.2049999999999</v>
      </c>
      <c r="C90" s="46">
        <v>956.99400000000003</v>
      </c>
      <c r="D90" s="46">
        <v>239.98699999999999</v>
      </c>
      <c r="E90" s="46">
        <v>0.71099999999999997</v>
      </c>
      <c r="F90" s="46">
        <f t="shared" si="100"/>
        <v>1114.9349999999997</v>
      </c>
      <c r="G90" s="46">
        <v>249.34699999999975</v>
      </c>
      <c r="H90" s="46">
        <f t="shared" si="101"/>
        <v>1364.2819999999995</v>
      </c>
      <c r="I90" s="46">
        <v>364.04399999999998</v>
      </c>
      <c r="J90" s="46">
        <v>70.942000000000007</v>
      </c>
      <c r="K90" s="46">
        <v>-31.936000000000035</v>
      </c>
      <c r="L90" s="46">
        <f t="shared" si="102"/>
        <v>1039.2439999999992</v>
      </c>
      <c r="M90" s="46">
        <v>70.941999999999993</v>
      </c>
      <c r="N90" s="46">
        <f t="shared" si="103"/>
        <v>968.30199999999923</v>
      </c>
      <c r="O90" s="46">
        <v>1116.787</v>
      </c>
      <c r="P90" s="46">
        <v>99.61099999999999</v>
      </c>
      <c r="Q90" s="46">
        <v>-53.069000000000003</v>
      </c>
      <c r="R90" s="46">
        <f t="shared" si="104"/>
        <v>2038.5469999999991</v>
      </c>
    </row>
    <row r="91" spans="1:18" ht="13.7" customHeight="1">
      <c r="A91" s="76" t="s">
        <v>195</v>
      </c>
      <c r="B91" s="46">
        <v>2345.451</v>
      </c>
      <c r="C91" s="46">
        <v>904.10900000000004</v>
      </c>
      <c r="D91" s="46">
        <v>81.275999999999996</v>
      </c>
      <c r="E91" s="46">
        <v>0.7</v>
      </c>
      <c r="F91" s="46">
        <f t="shared" ref="F91" si="105">+B91-C91-D91+E91</f>
        <v>1360.7660000000001</v>
      </c>
      <c r="G91" s="46">
        <v>275.06899999999996</v>
      </c>
      <c r="H91" s="46">
        <f t="shared" ref="H91" si="106">+F91+G91</f>
        <v>1635.835</v>
      </c>
      <c r="I91" s="46">
        <v>475.60500000000002</v>
      </c>
      <c r="J91" s="46">
        <v>39.218000000000075</v>
      </c>
      <c r="K91" s="46">
        <v>-59.067999999999984</v>
      </c>
      <c r="L91" s="46">
        <f t="shared" ref="L91" si="107">+H91-I91+J91+K91</f>
        <v>1140.3800000000001</v>
      </c>
      <c r="M91" s="46">
        <v>39.218000000000004</v>
      </c>
      <c r="N91" s="46">
        <f t="shared" ref="N91" si="108">+L91-M91</f>
        <v>1101.162</v>
      </c>
      <c r="O91" s="46">
        <v>-6.5530000000000008</v>
      </c>
      <c r="P91" s="46">
        <v>3.694</v>
      </c>
      <c r="Q91" s="46">
        <v>-114.15300000000001</v>
      </c>
      <c r="R91" s="46">
        <f t="shared" ref="R91" si="109">+N91+O91-P91-Q91</f>
        <v>1205.068</v>
      </c>
    </row>
    <row r="92" spans="1:18" ht="13.7" customHeight="1">
      <c r="A92" s="76" t="s">
        <v>196</v>
      </c>
      <c r="B92" s="46">
        <v>2235.2779999999998</v>
      </c>
      <c r="C92" s="46">
        <v>1070.259</v>
      </c>
      <c r="D92" s="46">
        <v>69.543000000000006</v>
      </c>
      <c r="E92" s="46">
        <v>0.66300000000000003</v>
      </c>
      <c r="F92" s="46">
        <f t="shared" ref="F92" si="110">+B92-C92-D92+E92</f>
        <v>1096.1389999999997</v>
      </c>
      <c r="G92" s="46">
        <v>-163.05599999999959</v>
      </c>
      <c r="H92" s="46">
        <f t="shared" ref="H92" si="111">+F92+G92</f>
        <v>933.08300000000008</v>
      </c>
      <c r="I92" s="46">
        <v>287.59399999999999</v>
      </c>
      <c r="J92" s="46">
        <v>-91.92999999999995</v>
      </c>
      <c r="K92" s="46">
        <v>60.775000000000091</v>
      </c>
      <c r="L92" s="46">
        <f t="shared" ref="L92" si="112">+H92-I92+J92+K92</f>
        <v>614.33400000000017</v>
      </c>
      <c r="M92" s="46">
        <v>-91.93</v>
      </c>
      <c r="N92" s="46">
        <f t="shared" ref="N92" si="113">+L92-M92</f>
        <v>706.26400000000012</v>
      </c>
      <c r="O92" s="46">
        <v>-51.302999999999997</v>
      </c>
      <c r="P92" s="46">
        <v>94.736000000000004</v>
      </c>
      <c r="Q92" s="46">
        <v>-35.134</v>
      </c>
      <c r="R92" s="46">
        <f t="shared" ref="R92" si="114">+N92+O92-P92-Q92</f>
        <v>595.35900000000015</v>
      </c>
    </row>
    <row r="93" spans="1:18" ht="13.7" customHeight="1">
      <c r="A93" s="76" t="s">
        <v>197</v>
      </c>
      <c r="B93" s="46">
        <v>2320.4349999999999</v>
      </c>
      <c r="C93" s="46">
        <v>997.61099999999999</v>
      </c>
      <c r="D93" s="46">
        <v>89.18</v>
      </c>
      <c r="E93" s="46">
        <v>3.9910000000000001</v>
      </c>
      <c r="F93" s="46">
        <f t="shared" ref="F93" si="115">+B93-C93-D93+E93</f>
        <v>1237.635</v>
      </c>
      <c r="G93" s="46">
        <v>373.71200000000022</v>
      </c>
      <c r="H93" s="46">
        <f t="shared" ref="H93" si="116">+F93+G93</f>
        <v>1611.3470000000002</v>
      </c>
      <c r="I93" s="46">
        <v>296.35399999999998</v>
      </c>
      <c r="J93" s="46">
        <v>-70.579999999999984</v>
      </c>
      <c r="K93" s="46">
        <v>-46.858000000000061</v>
      </c>
      <c r="L93" s="46">
        <f t="shared" ref="L93" si="117">+H93-I93+J93+K93</f>
        <v>1197.5550000000003</v>
      </c>
      <c r="M93" s="46">
        <v>-70.58</v>
      </c>
      <c r="N93" s="46">
        <f t="shared" ref="N93" si="118">+L93-M93</f>
        <v>1268.1350000000002</v>
      </c>
      <c r="O93" s="46">
        <v>68.097999999999999</v>
      </c>
      <c r="P93" s="46">
        <v>183.227</v>
      </c>
      <c r="Q93" s="46">
        <v>-5.07</v>
      </c>
      <c r="R93" s="46">
        <f t="shared" ref="R93" si="119">+N93+O93-P93-Q93</f>
        <v>1158.076</v>
      </c>
    </row>
    <row r="94" spans="1:18" ht="13.7" customHeight="1">
      <c r="A94" s="76" t="s">
        <v>198</v>
      </c>
      <c r="B94" s="46">
        <v>2320.2040000000002</v>
      </c>
      <c r="C94" s="46">
        <v>937.66399999999999</v>
      </c>
      <c r="D94" s="46">
        <v>252.91</v>
      </c>
      <c r="E94" s="46">
        <v>0.875</v>
      </c>
      <c r="F94" s="46">
        <f t="shared" ref="F94" si="120">+B94-C94-D94+E94</f>
        <v>1130.5050000000001</v>
      </c>
      <c r="G94" s="46">
        <v>203.49499999999989</v>
      </c>
      <c r="H94" s="46">
        <f t="shared" ref="H94" si="121">+F94+G94</f>
        <v>1334</v>
      </c>
      <c r="I94" s="46">
        <v>197.59800000000001</v>
      </c>
      <c r="J94" s="46">
        <v>-34.12299999999999</v>
      </c>
      <c r="K94" s="46">
        <v>-59.106999999999971</v>
      </c>
      <c r="L94" s="46">
        <f t="shared" ref="L94" si="122">+H94-I94+J94+K94</f>
        <v>1043.172</v>
      </c>
      <c r="M94" s="46">
        <v>-34.122999999999998</v>
      </c>
      <c r="N94" s="46">
        <f t="shared" ref="N94" si="123">+L94-M94</f>
        <v>1077.2950000000001</v>
      </c>
      <c r="O94" s="46">
        <v>1006.215</v>
      </c>
      <c r="P94" s="46">
        <v>197.215</v>
      </c>
      <c r="Q94" s="46">
        <v>-12.157999999999999</v>
      </c>
      <c r="R94" s="46">
        <f t="shared" ref="R94" si="124">+N94+O94-P94-Q94</f>
        <v>1898.4530000000002</v>
      </c>
    </row>
    <row r="95" spans="1:18" ht="13.7" customHeight="1">
      <c r="A95" s="76" t="s">
        <v>199</v>
      </c>
      <c r="B95" s="46">
        <v>2322.9250000000002</v>
      </c>
      <c r="C95" s="46">
        <v>875.029</v>
      </c>
      <c r="D95" s="46">
        <v>91.019000000000005</v>
      </c>
      <c r="E95" s="46">
        <v>1.837</v>
      </c>
      <c r="F95" s="46">
        <f t="shared" ref="F95" si="125">+B95-C95-D95+E95</f>
        <v>1358.7140000000002</v>
      </c>
      <c r="G95" s="46">
        <v>385.78700000000003</v>
      </c>
      <c r="H95" s="46">
        <f t="shared" ref="H95" si="126">+F95+G95</f>
        <v>1744.5010000000002</v>
      </c>
      <c r="I95" s="46">
        <v>316.64999999999998</v>
      </c>
      <c r="J95" s="46">
        <v>-110.173</v>
      </c>
      <c r="K95" s="46">
        <v>-64.638000000000034</v>
      </c>
      <c r="L95" s="46">
        <f t="shared" ref="L95" si="127">+H95-I95+J95+K95</f>
        <v>1253.04</v>
      </c>
      <c r="M95" s="46">
        <v>-110.173</v>
      </c>
      <c r="N95" s="46">
        <f t="shared" ref="N95" si="128">+L95-M95</f>
        <v>1363.213</v>
      </c>
      <c r="O95" s="46">
        <v>-4.1010000000000009</v>
      </c>
      <c r="P95" s="46">
        <v>243.96600000000001</v>
      </c>
      <c r="Q95" s="46">
        <v>74.16</v>
      </c>
      <c r="R95" s="46">
        <f t="shared" ref="R95" si="129">+N95+O95-P95-Q95</f>
        <v>1040.9859999999996</v>
      </c>
    </row>
    <row r="96" spans="1:18" ht="13.7" customHeight="1">
      <c r="A96" s="76" t="s">
        <v>200</v>
      </c>
      <c r="B96" s="46">
        <v>2221.92</v>
      </c>
      <c r="C96" s="46">
        <v>1032.777</v>
      </c>
      <c r="D96" s="46">
        <v>78.165999999999997</v>
      </c>
      <c r="E96" s="46">
        <v>1.4259999999999999</v>
      </c>
      <c r="F96" s="46">
        <f t="shared" ref="F96" si="130">+B96-C96-D96+E96</f>
        <v>1112.403</v>
      </c>
      <c r="G96" s="46">
        <v>407.15900000000011</v>
      </c>
      <c r="H96" s="46">
        <f t="shared" ref="H96" si="131">+F96+G96</f>
        <v>1519.5620000000001</v>
      </c>
      <c r="I96" s="46">
        <v>293.50299999999999</v>
      </c>
      <c r="J96" s="46">
        <v>-207.66600000000005</v>
      </c>
      <c r="K96" s="46">
        <v>47.211999999999989</v>
      </c>
      <c r="L96" s="46">
        <f t="shared" ref="L96" si="132">+H96-I96+J96+K96</f>
        <v>1065.605</v>
      </c>
      <c r="M96" s="46">
        <v>-207.666</v>
      </c>
      <c r="N96" s="46">
        <f t="shared" ref="N96" si="133">+L96-M96</f>
        <v>1273.271</v>
      </c>
      <c r="O96" s="46">
        <v>106.91200000000001</v>
      </c>
      <c r="P96" s="46">
        <v>189.93300000000002</v>
      </c>
      <c r="Q96" s="46">
        <v>51.277999999999999</v>
      </c>
      <c r="R96" s="46">
        <f t="shared" ref="R96" si="134">+N96+O96-P96-Q96</f>
        <v>1138.972</v>
      </c>
    </row>
    <row r="97" spans="1:18" ht="13.7" customHeight="1">
      <c r="A97" s="76" t="s">
        <v>201</v>
      </c>
      <c r="B97" s="46">
        <v>2303.1959999999999</v>
      </c>
      <c r="C97" s="46">
        <v>1006.612</v>
      </c>
      <c r="D97" s="46">
        <v>90.801000000000002</v>
      </c>
      <c r="E97" s="46">
        <v>1.54</v>
      </c>
      <c r="F97" s="46">
        <f t="shared" ref="F97" si="135">+B97-C97-D97+E97</f>
        <v>1207.3229999999999</v>
      </c>
      <c r="G97" s="46">
        <v>403.51699999999983</v>
      </c>
      <c r="H97" s="46">
        <f t="shared" ref="H97" si="136">+F97+G97</f>
        <v>1610.8399999999997</v>
      </c>
      <c r="I97" s="46">
        <v>181.26499999999999</v>
      </c>
      <c r="J97" s="46">
        <v>-113.58200000000005</v>
      </c>
      <c r="K97" s="46">
        <v>-23.237999999999943</v>
      </c>
      <c r="L97" s="46">
        <f t="shared" ref="L97" si="137">+H97-I97+J97+K97</f>
        <v>1292.7549999999997</v>
      </c>
      <c r="M97" s="46">
        <v>-113.58199999999999</v>
      </c>
      <c r="N97" s="46">
        <f t="shared" ref="N97" si="138">+L97-M97</f>
        <v>1406.3369999999995</v>
      </c>
      <c r="O97" s="46">
        <v>-7.9289999999999994</v>
      </c>
      <c r="P97" s="46">
        <v>182.01300000000001</v>
      </c>
      <c r="Q97" s="46">
        <v>6.3040000000000003</v>
      </c>
      <c r="R97" s="46">
        <f t="shared" ref="R97" si="139">+N97+O97-P97-Q97</f>
        <v>1210.0909999999994</v>
      </c>
    </row>
    <row r="98" spans="1:18" ht="13.7" customHeight="1">
      <c r="A98" s="76" t="s">
        <v>202</v>
      </c>
      <c r="B98" s="46">
        <v>2338.9659999999999</v>
      </c>
      <c r="C98" s="46">
        <v>977.08699999999999</v>
      </c>
      <c r="D98" s="46">
        <v>272.14999999999998</v>
      </c>
      <c r="E98" s="46">
        <v>1.427</v>
      </c>
      <c r="F98" s="46">
        <f t="shared" ref="F98" si="140">+B98-C98-D98+E98</f>
        <v>1091.1559999999997</v>
      </c>
      <c r="G98" s="46">
        <v>363.27199999999993</v>
      </c>
      <c r="H98" s="46">
        <f t="shared" ref="H98" si="141">+F98+G98</f>
        <v>1454.4279999999997</v>
      </c>
      <c r="I98" s="46">
        <v>259.07499999999999</v>
      </c>
      <c r="J98" s="46">
        <v>-87.724000000000046</v>
      </c>
      <c r="K98" s="46">
        <v>-68.70900000000006</v>
      </c>
      <c r="L98" s="46">
        <f t="shared" ref="L98" si="142">+H98-I98+J98+K98</f>
        <v>1038.9199999999994</v>
      </c>
      <c r="M98" s="46">
        <v>-87.724000000000004</v>
      </c>
      <c r="N98" s="46">
        <f t="shared" ref="N98" si="143">+L98-M98</f>
        <v>1126.6439999999993</v>
      </c>
      <c r="O98" s="46">
        <v>235.80700000000002</v>
      </c>
      <c r="P98" s="46">
        <v>119.047</v>
      </c>
      <c r="Q98" s="46">
        <v>14.657999999999999</v>
      </c>
      <c r="R98" s="46">
        <f t="shared" ref="R98" si="144">+N98+O98-P98-Q98</f>
        <v>1228.7459999999994</v>
      </c>
    </row>
    <row r="99" spans="1:18" ht="13.7" customHeight="1">
      <c r="A99" s="76" t="s">
        <v>203</v>
      </c>
      <c r="B99" s="46">
        <v>2414.9349999999999</v>
      </c>
      <c r="C99" s="46">
        <v>925.66700000000003</v>
      </c>
      <c r="D99" s="46">
        <v>91.811999999999998</v>
      </c>
      <c r="E99" s="46">
        <v>1.37</v>
      </c>
      <c r="F99" s="46">
        <f t="shared" ref="F99" si="145">+B99-C99-D99+E99</f>
        <v>1398.826</v>
      </c>
      <c r="G99" s="46">
        <v>379.03499999999985</v>
      </c>
      <c r="H99" s="46">
        <f t="shared" ref="H99" si="146">+F99+G99</f>
        <v>1777.8609999999999</v>
      </c>
      <c r="I99" s="46">
        <v>267.29700000000003</v>
      </c>
      <c r="J99" s="46">
        <v>-52.805999999999926</v>
      </c>
      <c r="K99" s="46">
        <v>-49.121999999999957</v>
      </c>
      <c r="L99" s="46">
        <f t="shared" ref="L99" si="147">+H99-I99+J99+K99</f>
        <v>1408.636</v>
      </c>
      <c r="M99" s="46">
        <v>-52.805999999999997</v>
      </c>
      <c r="N99" s="46">
        <f t="shared" ref="N99" si="148">+L99-M99</f>
        <v>1461.442</v>
      </c>
      <c r="O99" s="46">
        <v>-8.5760000000000005</v>
      </c>
      <c r="P99" s="46">
        <v>19.155000000000001</v>
      </c>
      <c r="Q99" s="46">
        <v>30.614000000000001</v>
      </c>
      <c r="R99" s="46">
        <f t="shared" ref="R99" si="149">+N99+O99-P99-Q99</f>
        <v>1403.097</v>
      </c>
    </row>
    <row r="100" spans="1:18" ht="13.7" customHeight="1">
      <c r="A100" s="76" t="s">
        <v>204</v>
      </c>
      <c r="B100" s="46">
        <v>2264.9229999999998</v>
      </c>
      <c r="C100" s="46">
        <v>1086.922</v>
      </c>
      <c r="D100" s="46">
        <v>81.048000000000002</v>
      </c>
      <c r="E100" s="46">
        <v>1.829</v>
      </c>
      <c r="F100" s="46">
        <f t="shared" ref="F100" si="150">+B100-C100-D100+E100</f>
        <v>1098.7819999999997</v>
      </c>
      <c r="G100" s="46">
        <v>298.35999999999967</v>
      </c>
      <c r="H100" s="46">
        <f t="shared" ref="H100" si="151">+F100+G100</f>
        <v>1397.1419999999994</v>
      </c>
      <c r="I100" s="46">
        <v>187.87100000000001</v>
      </c>
      <c r="J100" s="46">
        <v>-68.281000000000063</v>
      </c>
      <c r="K100" s="46">
        <v>107.77099999999996</v>
      </c>
      <c r="L100" s="46">
        <f t="shared" ref="L100" si="152">+H100-I100+J100+K100</f>
        <v>1248.7609999999993</v>
      </c>
      <c r="M100" s="46">
        <v>-68.281000000000006</v>
      </c>
      <c r="N100" s="46">
        <f t="shared" ref="N100" si="153">+L100-M100</f>
        <v>1317.0419999999992</v>
      </c>
      <c r="O100" s="46">
        <v>106.69499999999999</v>
      </c>
      <c r="P100" s="46">
        <v>97.893000000000001</v>
      </c>
      <c r="Q100" s="46">
        <v>5.39</v>
      </c>
      <c r="R100" s="46">
        <f t="shared" ref="R100" si="154">+N100+O100-P100-Q100</f>
        <v>1320.453999999999</v>
      </c>
    </row>
    <row r="101" spans="1:18" ht="13.7" customHeight="1">
      <c r="A101" s="76" t="s">
        <v>205</v>
      </c>
      <c r="B101" s="46">
        <v>2450.4319999999998</v>
      </c>
      <c r="C101" s="46">
        <v>1035.4949999999999</v>
      </c>
      <c r="D101" s="46">
        <v>96.575000000000003</v>
      </c>
      <c r="E101" s="46">
        <v>0.94699999999999995</v>
      </c>
      <c r="F101" s="46">
        <f t="shared" ref="F101" si="155">+B101-C101-D101+E101</f>
        <v>1319.3089999999997</v>
      </c>
      <c r="G101" s="46">
        <v>-461.9079999999999</v>
      </c>
      <c r="H101" s="46">
        <f t="shared" ref="H101" si="156">+F101+G101</f>
        <v>857.40099999999984</v>
      </c>
      <c r="I101" s="46">
        <v>296.27699999999999</v>
      </c>
      <c r="J101" s="46">
        <v>-37.04200000000003</v>
      </c>
      <c r="K101" s="46">
        <v>-63.499999999999886</v>
      </c>
      <c r="L101" s="46">
        <f t="shared" ref="L101" si="157">+H101-I101+J101+K101</f>
        <v>460.58199999999988</v>
      </c>
      <c r="M101" s="46">
        <v>-37.042000000000002</v>
      </c>
      <c r="N101" s="46">
        <f t="shared" ref="N101" si="158">+L101-M101</f>
        <v>497.62399999999991</v>
      </c>
      <c r="O101" s="46">
        <v>2.0359999999999996</v>
      </c>
      <c r="P101" s="46">
        <v>157.13200000000001</v>
      </c>
      <c r="Q101" s="46">
        <v>-28.692</v>
      </c>
      <c r="R101" s="46">
        <f t="shared" ref="R101" si="159">+N101+O101-P101-Q101</f>
        <v>371.21999999999991</v>
      </c>
    </row>
    <row r="102" spans="1:18" ht="13.7" customHeight="1">
      <c r="A102" s="76" t="s">
        <v>206</v>
      </c>
      <c r="B102" s="46">
        <v>2554.3989999999999</v>
      </c>
      <c r="C102" s="46">
        <v>1000.2569999999999</v>
      </c>
      <c r="D102" s="46">
        <v>142.73500000000001</v>
      </c>
      <c r="E102" s="46">
        <v>1.383</v>
      </c>
      <c r="F102" s="46">
        <f t="shared" ref="F102" si="160">+B102-C102-D102+E102</f>
        <v>1412.7899999999997</v>
      </c>
      <c r="G102" s="46">
        <v>-367.21199999999999</v>
      </c>
      <c r="H102" s="46">
        <f t="shared" ref="H102" si="161">+F102+G102</f>
        <v>1045.5779999999997</v>
      </c>
      <c r="I102" s="46">
        <v>371.97199999999998</v>
      </c>
      <c r="J102" s="46">
        <v>-19.394000000000005</v>
      </c>
      <c r="K102" s="46">
        <v>-49.520000000000095</v>
      </c>
      <c r="L102" s="46">
        <f t="shared" ref="L102" si="162">+H102-I102+J102+K102</f>
        <v>604.69199999999967</v>
      </c>
      <c r="M102" s="46">
        <v>-19.393999999999998</v>
      </c>
      <c r="N102" s="46">
        <f t="shared" ref="N102" si="163">+L102-M102</f>
        <v>624.08599999999967</v>
      </c>
      <c r="O102" s="46">
        <v>-2.6319999999999997</v>
      </c>
      <c r="P102" s="46">
        <v>220.92599999999999</v>
      </c>
      <c r="Q102" s="46">
        <v>1.0999999999999999E-2</v>
      </c>
      <c r="R102" s="46">
        <f t="shared" ref="R102" si="164">+N102+O102-P102-Q102</f>
        <v>400.51699999999971</v>
      </c>
    </row>
    <row r="103" spans="1:18" ht="13.7" customHeight="1">
      <c r="A103" s="76" t="s">
        <v>207</v>
      </c>
      <c r="B103" s="46">
        <v>2648.4459999999999</v>
      </c>
      <c r="C103" s="46">
        <v>939.97299999999996</v>
      </c>
      <c r="D103" s="46">
        <v>251.78700000000001</v>
      </c>
      <c r="E103" s="46">
        <v>1.024</v>
      </c>
      <c r="F103" s="46">
        <f t="shared" ref="F103" si="165">+B103-C103-D103+E103</f>
        <v>1457.7099999999998</v>
      </c>
      <c r="G103" s="46">
        <v>-192.51499999999987</v>
      </c>
      <c r="H103" s="46">
        <f t="shared" ref="H103" si="166">+F103+G103</f>
        <v>1265.1949999999999</v>
      </c>
      <c r="I103" s="46">
        <v>380.92</v>
      </c>
      <c r="J103" s="46">
        <v>-15.442000000000007</v>
      </c>
      <c r="K103" s="46">
        <v>-62.671000000000049</v>
      </c>
      <c r="L103" s="46">
        <f t="shared" ref="L103" si="167">+H103-I103+J103+K103</f>
        <v>806.16199999999981</v>
      </c>
      <c r="M103" s="46">
        <v>-15.442</v>
      </c>
      <c r="N103" s="46">
        <f t="shared" ref="N103" si="168">+L103-M103</f>
        <v>821.60399999999981</v>
      </c>
      <c r="O103" s="46">
        <v>-8.1150000000000002</v>
      </c>
      <c r="P103" s="46">
        <v>197.29300000000001</v>
      </c>
      <c r="Q103" s="46">
        <v>-18.869</v>
      </c>
      <c r="R103" s="46">
        <f t="shared" ref="R103" si="169">+N103+O103-P103-Q103</f>
        <v>635.06499999999983</v>
      </c>
    </row>
    <row r="104" spans="1:18" ht="13.7" customHeight="1">
      <c r="A104" s="76" t="s">
        <v>208</v>
      </c>
      <c r="B104" s="46">
        <v>2919.8330000000001</v>
      </c>
      <c r="C104" s="46">
        <v>1112.48</v>
      </c>
      <c r="D104" s="46">
        <v>84.12</v>
      </c>
      <c r="E104" s="46">
        <v>1.5229999999999999</v>
      </c>
      <c r="F104" s="46">
        <f t="shared" ref="F104" si="170">+B104-C104-D104+E104</f>
        <v>1724.7560000000001</v>
      </c>
      <c r="G104" s="46">
        <v>590.16900000000032</v>
      </c>
      <c r="H104" s="46">
        <f t="shared" ref="H104" si="171">+F104+G104</f>
        <v>2314.9250000000002</v>
      </c>
      <c r="I104" s="46">
        <v>154.256</v>
      </c>
      <c r="J104" s="46">
        <v>16.990999999999985</v>
      </c>
      <c r="K104" s="46">
        <v>44.586999999999989</v>
      </c>
      <c r="L104" s="46">
        <f t="shared" ref="L104" si="172">+H104-I104+J104+K104</f>
        <v>2222.2470000000003</v>
      </c>
      <c r="M104" s="46">
        <v>16.991</v>
      </c>
      <c r="N104" s="46">
        <f t="shared" ref="N104" si="173">+L104-M104</f>
        <v>2205.2560000000003</v>
      </c>
      <c r="O104" s="46">
        <v>358.3</v>
      </c>
      <c r="P104" s="46">
        <v>124.664</v>
      </c>
      <c r="Q104" s="46">
        <v>-29.835999999999999</v>
      </c>
      <c r="R104" s="46">
        <f t="shared" ref="R104" si="174">+N104+O104-P104-Q104</f>
        <v>2468.7280000000001</v>
      </c>
    </row>
    <row r="105" spans="1:18" ht="13.7" customHeight="1">
      <c r="A105" s="76" t="s">
        <v>209</v>
      </c>
      <c r="B105" s="46">
        <v>3303.2429999999999</v>
      </c>
      <c r="C105" s="46">
        <v>1088.232</v>
      </c>
      <c r="D105" s="46">
        <v>104.128</v>
      </c>
      <c r="E105" s="46">
        <v>1.0589999999999999</v>
      </c>
      <c r="F105" s="46">
        <f t="shared" ref="F105" si="175">+B105-C105-D105+E105</f>
        <v>2111.942</v>
      </c>
      <c r="G105" s="46">
        <v>-216.80799999999999</v>
      </c>
      <c r="H105" s="46">
        <f t="shared" ref="H105" si="176">+F105+G105</f>
        <v>1895.134</v>
      </c>
      <c r="I105" s="46">
        <v>296.22199999999998</v>
      </c>
      <c r="J105" s="46">
        <v>24.446000000000026</v>
      </c>
      <c r="K105" s="46">
        <v>-59.878000000000156</v>
      </c>
      <c r="L105" s="46">
        <f t="shared" ref="L105" si="177">+H105-I105+J105+K105</f>
        <v>1563.48</v>
      </c>
      <c r="M105" s="46">
        <v>24.446000000000002</v>
      </c>
      <c r="N105" s="46">
        <f t="shared" ref="N105" si="178">+L105-M105</f>
        <v>1539.0340000000001</v>
      </c>
      <c r="O105" s="46">
        <v>-4.9380000000000006</v>
      </c>
      <c r="P105" s="46">
        <v>202.46099999999998</v>
      </c>
      <c r="Q105" s="46">
        <v>-25.83</v>
      </c>
      <c r="R105" s="46">
        <f t="shared" ref="R105" si="179">+N105+O105-P105-Q105</f>
        <v>1357.4649999999999</v>
      </c>
    </row>
    <row r="106" spans="1:18" ht="13.7" customHeight="1">
      <c r="A106" s="76" t="s">
        <v>210</v>
      </c>
      <c r="B106" s="46">
        <v>3598.998</v>
      </c>
      <c r="C106" s="46">
        <v>1050.578</v>
      </c>
      <c r="D106" s="46">
        <v>245.13200000000001</v>
      </c>
      <c r="E106" s="46">
        <v>1.1719999999999999</v>
      </c>
      <c r="F106" s="46">
        <f t="shared" ref="F106" si="180">+B106-C106-D106+E106</f>
        <v>2304.46</v>
      </c>
      <c r="G106" s="46">
        <v>-266.76499999999942</v>
      </c>
      <c r="H106" s="46">
        <f t="shared" ref="H106" si="181">+F106+G106</f>
        <v>2037.6950000000006</v>
      </c>
      <c r="I106" s="46">
        <v>363.89299999999997</v>
      </c>
      <c r="J106" s="46">
        <v>45.956999999999994</v>
      </c>
      <c r="K106" s="46">
        <v>-54.576999999999998</v>
      </c>
      <c r="L106" s="46">
        <f t="shared" ref="L106" si="182">+H106-I106+J106+K106</f>
        <v>1665.1820000000005</v>
      </c>
      <c r="M106" s="46">
        <v>45.957000000000001</v>
      </c>
      <c r="N106" s="46">
        <f t="shared" ref="N106" si="183">+L106-M106</f>
        <v>1619.2250000000004</v>
      </c>
      <c r="O106" s="46">
        <v>-4.3509999999999991</v>
      </c>
      <c r="P106" s="46">
        <v>59.548000000000002</v>
      </c>
      <c r="Q106" s="46">
        <v>-37.292999999999999</v>
      </c>
      <c r="R106" s="46">
        <f t="shared" ref="R106" si="184">+N106+O106-P106-Q106</f>
        <v>1592.6190000000001</v>
      </c>
    </row>
    <row r="107" spans="1:18" ht="13.7" customHeight="1">
      <c r="A107" s="76" t="s">
        <v>211</v>
      </c>
      <c r="B107" s="46">
        <v>3799.817</v>
      </c>
      <c r="C107" s="46">
        <v>989.07399999999996</v>
      </c>
      <c r="D107" s="46">
        <v>97.072999999999993</v>
      </c>
      <c r="E107" s="46">
        <v>1.0880000000000001</v>
      </c>
      <c r="F107" s="46">
        <f t="shared" ref="F107" si="185">+B107-C107-D107+E107</f>
        <v>2714.7580000000003</v>
      </c>
      <c r="G107" s="46">
        <v>-446.21500000000015</v>
      </c>
      <c r="H107" s="46">
        <f t="shared" ref="H107" si="186">+F107+G107</f>
        <v>2268.5430000000001</v>
      </c>
      <c r="I107" s="46">
        <v>541.91</v>
      </c>
      <c r="J107" s="46">
        <v>46.316000000000031</v>
      </c>
      <c r="K107" s="46">
        <v>-65.280000000000086</v>
      </c>
      <c r="L107" s="46">
        <f t="shared" ref="L107" si="187">+H107-I107+J107+K107</f>
        <v>1707.6690000000003</v>
      </c>
      <c r="M107" s="46">
        <v>46.316000000000003</v>
      </c>
      <c r="N107" s="46">
        <f t="shared" ref="N107" si="188">+L107-M107</f>
        <v>1661.3530000000003</v>
      </c>
      <c r="O107" s="46">
        <v>-3.152000000000001</v>
      </c>
      <c r="P107" s="46">
        <v>137.25700000000001</v>
      </c>
      <c r="Q107" s="46">
        <v>-77.018000000000001</v>
      </c>
      <c r="R107" s="46">
        <f t="shared" ref="R107" si="189">+N107+O107-P107-Q107</f>
        <v>1597.9620000000002</v>
      </c>
    </row>
    <row r="108" spans="1:18" ht="13.7" customHeight="1" thickBot="1">
      <c r="A108" s="77" t="s">
        <v>213</v>
      </c>
      <c r="B108" s="67">
        <v>3912.933</v>
      </c>
      <c r="C108" s="67">
        <v>1172.366</v>
      </c>
      <c r="D108" s="67">
        <v>90.212000000000003</v>
      </c>
      <c r="E108" s="67">
        <v>1.387</v>
      </c>
      <c r="F108" s="67">
        <f t="shared" ref="F108" si="190">+B108-C108-D108+E108</f>
        <v>2651.7420000000002</v>
      </c>
      <c r="G108" s="67">
        <v>-227.88500000000022</v>
      </c>
      <c r="H108" s="67">
        <f t="shared" ref="H108" si="191">+F108+G108</f>
        <v>2423.857</v>
      </c>
      <c r="I108" s="67">
        <v>501.74799999999999</v>
      </c>
      <c r="J108" s="67">
        <v>-20.461000000000013</v>
      </c>
      <c r="K108" s="67">
        <v>-243.62700000000018</v>
      </c>
      <c r="L108" s="67">
        <f t="shared" ref="L108" si="192">+H108-I108+J108+K108</f>
        <v>1658.0209999999997</v>
      </c>
      <c r="M108" s="67">
        <v>-20.462</v>
      </c>
      <c r="N108" s="67">
        <f t="shared" ref="N108" si="193">+L108-M108</f>
        <v>1678.4829999999997</v>
      </c>
      <c r="O108" s="67">
        <v>364.01299999999998</v>
      </c>
      <c r="P108" s="67">
        <v>54.566000000000003</v>
      </c>
      <c r="Q108" s="68">
        <v>-65.48</v>
      </c>
      <c r="R108" s="68">
        <f t="shared" ref="R108" si="194">+N108+O108-P108-Q108</f>
        <v>2053.4099999999994</v>
      </c>
    </row>
    <row r="109" spans="1:18" ht="13.7" customHeight="1" thickTop="1"/>
    <row r="110" spans="1:18" ht="13.7" customHeight="1"/>
    <row r="111" spans="1:18" ht="13.7" customHeight="1"/>
    <row r="112" spans="1:18" ht="13.7" customHeight="1"/>
    <row r="113" ht="13.7" customHeight="1"/>
  </sheetData>
  <phoneticPr fontId="0" type="noConversion"/>
  <pageMargins left="0.75" right="0.75" top="1" bottom="1" header="0.5" footer="0.5"/>
  <pageSetup paperSize="8" orientation="landscape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15"/>
  <sheetViews>
    <sheetView showGridLines="0" workbookViewId="0">
      <pane xSplit="1" ySplit="8" topLeftCell="K93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9.140625" style="1"/>
    <col min="2" max="2" width="11.5703125" style="1" customWidth="1"/>
    <col min="3" max="3" width="10" style="1" customWidth="1"/>
    <col min="4" max="4" width="10.7109375" style="1" customWidth="1"/>
    <col min="5" max="5" width="9.140625" style="1"/>
    <col min="6" max="8" width="11.28515625" style="1" customWidth="1"/>
    <col min="9" max="9" width="9.85546875" style="1" customWidth="1"/>
    <col min="10" max="10" width="12.140625" style="1" customWidth="1"/>
    <col min="11" max="11" width="11.7109375" style="1" customWidth="1"/>
    <col min="12" max="13" width="10.85546875" style="1" customWidth="1"/>
    <col min="14" max="14" width="9.85546875" style="1" customWidth="1"/>
    <col min="15" max="15" width="11.7109375" style="1" customWidth="1"/>
    <col min="16" max="16" width="10.85546875" style="1" customWidth="1"/>
    <col min="17" max="17" width="10.7109375" style="1" customWidth="1"/>
    <col min="18" max="18" width="9.140625" style="1"/>
    <col min="19" max="19" width="10.85546875" style="1" customWidth="1"/>
    <col min="20" max="20" width="9.140625" style="1"/>
    <col min="21" max="21" width="15" style="1" customWidth="1"/>
    <col min="22" max="22" width="14" style="1" customWidth="1"/>
    <col min="23" max="16384" width="9.140625" style="1"/>
  </cols>
  <sheetData>
    <row r="1" spans="1:22" ht="12.75">
      <c r="A1" s="7" t="s">
        <v>46</v>
      </c>
      <c r="B1" s="3"/>
    </row>
    <row r="2" spans="1:22" ht="9.75" customHeight="1">
      <c r="A2" s="11"/>
      <c r="B2" s="3"/>
    </row>
    <row r="3" spans="1:22" ht="12.75">
      <c r="A3" s="7" t="s">
        <v>41</v>
      </c>
      <c r="B3" s="3"/>
    </row>
    <row r="4" spans="1:22" ht="12.75">
      <c r="A4" s="72" t="s">
        <v>44</v>
      </c>
      <c r="B4" s="3"/>
    </row>
    <row r="5" spans="1:22" ht="14.25">
      <c r="A5" s="7" t="s">
        <v>40</v>
      </c>
      <c r="B5" s="3"/>
    </row>
    <row r="6" spans="1:22" ht="12" thickBot="1">
      <c r="C6" s="4"/>
      <c r="D6" s="4"/>
      <c r="E6" s="4"/>
      <c r="G6" s="4"/>
      <c r="H6" s="4"/>
      <c r="K6" s="4"/>
      <c r="Q6" s="4"/>
      <c r="T6" s="4"/>
      <c r="U6" s="4"/>
    </row>
    <row r="7" spans="1:22" s="4" customFormat="1">
      <c r="A7" s="69"/>
      <c r="B7" s="18" t="s">
        <v>11</v>
      </c>
      <c r="C7" s="12" t="s">
        <v>12</v>
      </c>
      <c r="D7" s="12" t="s">
        <v>13</v>
      </c>
      <c r="E7" s="12" t="s">
        <v>14</v>
      </c>
      <c r="F7" s="12" t="s">
        <v>15</v>
      </c>
      <c r="G7" s="12" t="s">
        <v>13</v>
      </c>
      <c r="H7" s="12" t="s">
        <v>14</v>
      </c>
      <c r="I7" s="12" t="s">
        <v>16</v>
      </c>
      <c r="J7" s="12" t="s">
        <v>3</v>
      </c>
      <c r="K7" s="12" t="s">
        <v>17</v>
      </c>
      <c r="L7" s="12" t="s">
        <v>18</v>
      </c>
      <c r="M7" s="12" t="s">
        <v>19</v>
      </c>
      <c r="N7" s="12" t="s">
        <v>5</v>
      </c>
      <c r="O7" s="12" t="s">
        <v>23</v>
      </c>
      <c r="P7" s="12" t="s">
        <v>24</v>
      </c>
      <c r="Q7" s="12" t="s">
        <v>6</v>
      </c>
      <c r="R7" s="12" t="s">
        <v>7</v>
      </c>
      <c r="S7" s="12" t="s">
        <v>8</v>
      </c>
      <c r="T7" s="12" t="s">
        <v>9</v>
      </c>
      <c r="U7" s="12" t="s">
        <v>32</v>
      </c>
      <c r="V7" s="19" t="s">
        <v>10</v>
      </c>
    </row>
    <row r="8" spans="1:22" s="4" customFormat="1" ht="101.25">
      <c r="A8" s="71" t="s">
        <v>175</v>
      </c>
      <c r="B8" s="20" t="s">
        <v>33</v>
      </c>
      <c r="C8" s="15" t="s">
        <v>64</v>
      </c>
      <c r="D8" s="15" t="s">
        <v>65</v>
      </c>
      <c r="E8" s="15" t="s">
        <v>66</v>
      </c>
      <c r="F8" s="15" t="s">
        <v>67</v>
      </c>
      <c r="G8" s="15" t="s">
        <v>65</v>
      </c>
      <c r="H8" s="15" t="s">
        <v>66</v>
      </c>
      <c r="I8" s="15" t="s">
        <v>68</v>
      </c>
      <c r="J8" s="15" t="s">
        <v>69</v>
      </c>
      <c r="K8" s="15" t="s">
        <v>70</v>
      </c>
      <c r="L8" s="15" t="s">
        <v>71</v>
      </c>
      <c r="M8" s="15" t="s">
        <v>72</v>
      </c>
      <c r="N8" s="15" t="s">
        <v>77</v>
      </c>
      <c r="O8" s="15" t="s">
        <v>80</v>
      </c>
      <c r="P8" s="15" t="s">
        <v>81</v>
      </c>
      <c r="Q8" s="15" t="s">
        <v>57</v>
      </c>
      <c r="R8" s="15" t="s">
        <v>73</v>
      </c>
      <c r="S8" s="15" t="s">
        <v>75</v>
      </c>
      <c r="T8" s="15" t="s">
        <v>179</v>
      </c>
      <c r="U8" s="15" t="s">
        <v>76</v>
      </c>
      <c r="V8" s="21" t="s">
        <v>182</v>
      </c>
    </row>
    <row r="9" spans="1:22" ht="13.7" customHeight="1">
      <c r="A9" s="73" t="s">
        <v>108</v>
      </c>
      <c r="B9" s="48">
        <v>4139.183</v>
      </c>
      <c r="C9" s="40">
        <v>3524.516655586971</v>
      </c>
      <c r="D9" s="40">
        <v>0</v>
      </c>
      <c r="E9" s="40">
        <v>72.692999999999998</v>
      </c>
      <c r="F9" s="40">
        <f>+B9-C9-D9+E9</f>
        <v>687.35934441302902</v>
      </c>
      <c r="G9" s="40">
        <v>4004.3119999999999</v>
      </c>
      <c r="H9" s="40">
        <v>285.17899999999997</v>
      </c>
      <c r="I9" s="40">
        <v>-751.71</v>
      </c>
      <c r="J9" s="40">
        <f>+F9+G9-H9+I9</f>
        <v>3654.782344413029</v>
      </c>
      <c r="K9" s="40">
        <v>2033.462</v>
      </c>
      <c r="L9" s="40">
        <v>-2737.3339999999998</v>
      </c>
      <c r="M9" s="40">
        <v>-420.76300000000003</v>
      </c>
      <c r="N9" s="40">
        <f>+J9+K9+L9+M9+O9</f>
        <v>5227.8713444130299</v>
      </c>
      <c r="O9" s="40">
        <v>2697.7240000000002</v>
      </c>
      <c r="P9" s="40">
        <f>+N9-O9</f>
        <v>2530.1473444130297</v>
      </c>
      <c r="Q9" s="40">
        <v>4451.2489999999998</v>
      </c>
      <c r="R9" s="40">
        <f>+N9-Q9</f>
        <v>776.62234441303008</v>
      </c>
      <c r="S9" s="40">
        <v>37.283000000000015</v>
      </c>
      <c r="T9" s="40">
        <v>905.46299999999997</v>
      </c>
      <c r="U9" s="40">
        <v>16.670999999999999</v>
      </c>
      <c r="V9" s="41">
        <f t="shared" ref="V9" si="0">+R9+S9-T9-U9</f>
        <v>-108.22865558696986</v>
      </c>
    </row>
    <row r="10" spans="1:22" ht="13.7" customHeight="1">
      <c r="A10" s="73" t="s">
        <v>109</v>
      </c>
      <c r="B10" s="48">
        <v>4757.1099999999997</v>
      </c>
      <c r="C10" s="40">
        <v>4184.2298775628378</v>
      </c>
      <c r="D10" s="40">
        <v>0</v>
      </c>
      <c r="E10" s="40">
        <v>116.666</v>
      </c>
      <c r="F10" s="40">
        <f t="shared" ref="F10:F70" si="1">+B10-C10-D10+E10</f>
        <v>689.54612243716178</v>
      </c>
      <c r="G10" s="40">
        <v>4070.2269999999999</v>
      </c>
      <c r="H10" s="40">
        <v>433.57400000000001</v>
      </c>
      <c r="I10" s="40">
        <v>-387.14300000000003</v>
      </c>
      <c r="J10" s="40">
        <f t="shared" ref="J10:J70" si="2">+F10+G10-H10+I10</f>
        <v>3939.0561224371622</v>
      </c>
      <c r="K10" s="40">
        <v>3102.4879999999998</v>
      </c>
      <c r="L10" s="40">
        <v>-3272.5819999999994</v>
      </c>
      <c r="M10" s="40">
        <v>-303.30599999999993</v>
      </c>
      <c r="N10" s="40">
        <f t="shared" ref="N10:N70" si="3">+J10+K10+L10+M10+O10</f>
        <v>6698.7571224371632</v>
      </c>
      <c r="O10" s="40">
        <v>3233.1010000000001</v>
      </c>
      <c r="P10" s="40">
        <f t="shared" ref="P10:P70" si="4">+N10-O10</f>
        <v>3465.656122437163</v>
      </c>
      <c r="Q10" s="40">
        <v>5447.6080000000002</v>
      </c>
      <c r="R10" s="40">
        <f t="shared" ref="R10:R70" si="5">+N10-Q10</f>
        <v>1251.149122437163</v>
      </c>
      <c r="S10" s="40">
        <v>85.796000000000021</v>
      </c>
      <c r="T10" s="40">
        <v>1362.6130000000001</v>
      </c>
      <c r="U10" s="40">
        <v>33.491999999999997</v>
      </c>
      <c r="V10" s="41">
        <f t="shared" ref="V10:V70" si="6">+R10+S10-T10-U10</f>
        <v>-59.159877562837018</v>
      </c>
    </row>
    <row r="11" spans="1:22" ht="13.7" customHeight="1">
      <c r="A11" s="73" t="s">
        <v>110</v>
      </c>
      <c r="B11" s="48">
        <v>4245.5079999999998</v>
      </c>
      <c r="C11" s="40">
        <v>3604.8913989114144</v>
      </c>
      <c r="D11" s="40">
        <v>0</v>
      </c>
      <c r="E11" s="40">
        <v>82.811000000000007</v>
      </c>
      <c r="F11" s="40">
        <f t="shared" si="1"/>
        <v>723.42760108858545</v>
      </c>
      <c r="G11" s="40">
        <v>4155.6670000000004</v>
      </c>
      <c r="H11" s="40">
        <v>333.20699999999999</v>
      </c>
      <c r="I11" s="40">
        <v>-732.48099999999999</v>
      </c>
      <c r="J11" s="40">
        <f t="shared" si="2"/>
        <v>3813.4066010885854</v>
      </c>
      <c r="K11" s="40">
        <v>2652.69</v>
      </c>
      <c r="L11" s="40">
        <v>-3212.8090000000002</v>
      </c>
      <c r="M11" s="40">
        <v>-336.05799999999999</v>
      </c>
      <c r="N11" s="40">
        <f t="shared" si="3"/>
        <v>5873.5426010885858</v>
      </c>
      <c r="O11" s="40">
        <v>2956.3130000000001</v>
      </c>
      <c r="P11" s="40">
        <f t="shared" si="4"/>
        <v>2917.2296010885857</v>
      </c>
      <c r="Q11" s="40">
        <v>4979.4669999999996</v>
      </c>
      <c r="R11" s="40">
        <f t="shared" si="5"/>
        <v>894.07560108858615</v>
      </c>
      <c r="S11" s="40">
        <v>-29.739999999999981</v>
      </c>
      <c r="T11" s="40">
        <v>1294.617</v>
      </c>
      <c r="U11" s="40">
        <v>11.103999999999999</v>
      </c>
      <c r="V11" s="41">
        <f t="shared" si="6"/>
        <v>-441.3853989114138</v>
      </c>
    </row>
    <row r="12" spans="1:22" ht="13.7" customHeight="1">
      <c r="A12" s="73" t="s">
        <v>111</v>
      </c>
      <c r="B12" s="48">
        <v>5196.7129999999997</v>
      </c>
      <c r="C12" s="40">
        <v>4583.2430679387771</v>
      </c>
      <c r="D12" s="40">
        <v>0</v>
      </c>
      <c r="E12" s="40">
        <v>141.86099999999999</v>
      </c>
      <c r="F12" s="40">
        <f t="shared" si="1"/>
        <v>755.3309320612226</v>
      </c>
      <c r="G12" s="40">
        <v>4411.0379999999996</v>
      </c>
      <c r="H12" s="40">
        <v>569.971</v>
      </c>
      <c r="I12" s="40">
        <v>-597.08899999999994</v>
      </c>
      <c r="J12" s="40">
        <f t="shared" si="2"/>
        <v>3999.3089320612216</v>
      </c>
      <c r="K12" s="40">
        <v>2858.3510000000001</v>
      </c>
      <c r="L12" s="40">
        <v>-4451.768</v>
      </c>
      <c r="M12" s="40">
        <v>-378.64199999999994</v>
      </c>
      <c r="N12" s="40">
        <f t="shared" si="3"/>
        <v>5916.8069320612221</v>
      </c>
      <c r="O12" s="40">
        <v>3889.5569999999998</v>
      </c>
      <c r="P12" s="40">
        <f t="shared" si="4"/>
        <v>2027.2499320612224</v>
      </c>
      <c r="Q12" s="40">
        <v>6684.6120000000001</v>
      </c>
      <c r="R12" s="40">
        <f t="shared" si="5"/>
        <v>-767.80506793877794</v>
      </c>
      <c r="S12" s="40">
        <v>83.065000000000055</v>
      </c>
      <c r="T12" s="40">
        <v>2345.0740000000001</v>
      </c>
      <c r="U12" s="40">
        <v>-12.818</v>
      </c>
      <c r="V12" s="41">
        <f t="shared" si="6"/>
        <v>-3016.9960679387777</v>
      </c>
    </row>
    <row r="13" spans="1:22" ht="13.7" customHeight="1">
      <c r="A13" s="73" t="s">
        <v>112</v>
      </c>
      <c r="B13" s="48">
        <v>4523.692</v>
      </c>
      <c r="C13" s="40">
        <v>3819.5097384245023</v>
      </c>
      <c r="D13" s="40">
        <v>0</v>
      </c>
      <c r="E13" s="40">
        <v>45.552999999999997</v>
      </c>
      <c r="F13" s="40">
        <f t="shared" si="1"/>
        <v>749.7352615754977</v>
      </c>
      <c r="G13" s="40">
        <v>4139.8760000000002</v>
      </c>
      <c r="H13" s="40">
        <v>227.452</v>
      </c>
      <c r="I13" s="40">
        <v>-769.33799999999997</v>
      </c>
      <c r="J13" s="40">
        <f t="shared" si="2"/>
        <v>3892.8212615754983</v>
      </c>
      <c r="K13" s="40">
        <v>2209.0929999999998</v>
      </c>
      <c r="L13" s="40">
        <v>-2939.5050000000001</v>
      </c>
      <c r="M13" s="40">
        <v>-202.37599999999998</v>
      </c>
      <c r="N13" s="40">
        <f t="shared" si="3"/>
        <v>5887.4392615754978</v>
      </c>
      <c r="O13" s="40">
        <v>2927.4059999999999</v>
      </c>
      <c r="P13" s="40">
        <f t="shared" si="4"/>
        <v>2960.0332615754978</v>
      </c>
      <c r="Q13" s="40">
        <v>4875.2060000000001</v>
      </c>
      <c r="R13" s="40">
        <f t="shared" si="5"/>
        <v>1012.2332615754976</v>
      </c>
      <c r="S13" s="40">
        <v>81.37</v>
      </c>
      <c r="T13" s="40">
        <v>1419.019</v>
      </c>
      <c r="U13" s="40">
        <v>9.7620000000000005</v>
      </c>
      <c r="V13" s="41">
        <f t="shared" si="6"/>
        <v>-335.17773842450248</v>
      </c>
    </row>
    <row r="14" spans="1:22" ht="13.7" customHeight="1">
      <c r="A14" s="73" t="s">
        <v>113</v>
      </c>
      <c r="B14" s="48">
        <v>5285.9440000000004</v>
      </c>
      <c r="C14" s="40">
        <v>4584.0308599434975</v>
      </c>
      <c r="D14" s="40">
        <v>0</v>
      </c>
      <c r="E14" s="40">
        <v>60.345999999999997</v>
      </c>
      <c r="F14" s="40">
        <f t="shared" si="1"/>
        <v>762.25914005650293</v>
      </c>
      <c r="G14" s="40">
        <v>4164.66</v>
      </c>
      <c r="H14" s="40">
        <v>371.99099999999999</v>
      </c>
      <c r="I14" s="40">
        <v>-479.84</v>
      </c>
      <c r="J14" s="40">
        <f t="shared" si="2"/>
        <v>4075.0881400565031</v>
      </c>
      <c r="K14" s="40">
        <v>3251.1039999999998</v>
      </c>
      <c r="L14" s="40">
        <v>-3618.212</v>
      </c>
      <c r="M14" s="40">
        <v>-694.75</v>
      </c>
      <c r="N14" s="40">
        <f t="shared" si="3"/>
        <v>6607.6611400565025</v>
      </c>
      <c r="O14" s="40">
        <v>3594.431</v>
      </c>
      <c r="P14" s="40">
        <f t="shared" si="4"/>
        <v>3013.2301400565025</v>
      </c>
      <c r="Q14" s="40">
        <v>6193.482</v>
      </c>
      <c r="R14" s="40">
        <f t="shared" si="5"/>
        <v>414.17914005650255</v>
      </c>
      <c r="S14" s="40">
        <v>37.549000000000007</v>
      </c>
      <c r="T14" s="40">
        <v>864.51499999999999</v>
      </c>
      <c r="U14" s="40">
        <v>39.134999999999998</v>
      </c>
      <c r="V14" s="41">
        <f t="shared" si="6"/>
        <v>-451.92185994349745</v>
      </c>
    </row>
    <row r="15" spans="1:22" ht="13.7" customHeight="1">
      <c r="A15" s="73" t="s">
        <v>114</v>
      </c>
      <c r="B15" s="48">
        <v>4849.4120000000003</v>
      </c>
      <c r="C15" s="40">
        <v>4127.6788418284377</v>
      </c>
      <c r="D15" s="40">
        <v>0</v>
      </c>
      <c r="E15" s="40">
        <v>62.357999999999997</v>
      </c>
      <c r="F15" s="40">
        <f t="shared" si="1"/>
        <v>784.09115817156248</v>
      </c>
      <c r="G15" s="40">
        <v>4256.8720000000003</v>
      </c>
      <c r="H15" s="40">
        <v>412.93900000000002</v>
      </c>
      <c r="I15" s="40">
        <v>-749.07899999999995</v>
      </c>
      <c r="J15" s="40">
        <f t="shared" si="2"/>
        <v>3878.945158171563</v>
      </c>
      <c r="K15" s="40">
        <v>3295.3789999999999</v>
      </c>
      <c r="L15" s="40">
        <v>-3635.0750000000003</v>
      </c>
      <c r="M15" s="40">
        <v>-361.96800000000007</v>
      </c>
      <c r="N15" s="40">
        <f t="shared" si="3"/>
        <v>6474.0001581715624</v>
      </c>
      <c r="O15" s="40">
        <v>3296.7190000000001</v>
      </c>
      <c r="P15" s="40">
        <f t="shared" si="4"/>
        <v>3177.2811581715623</v>
      </c>
      <c r="Q15" s="40">
        <v>5648.4489999999996</v>
      </c>
      <c r="R15" s="40">
        <f t="shared" si="5"/>
        <v>825.55115817156275</v>
      </c>
      <c r="S15" s="40">
        <v>37.768000000000001</v>
      </c>
      <c r="T15" s="40">
        <v>1373.21</v>
      </c>
      <c r="U15" s="40">
        <v>36.392000000000003</v>
      </c>
      <c r="V15" s="41">
        <f t="shared" si="6"/>
        <v>-546.28284182843731</v>
      </c>
    </row>
    <row r="16" spans="1:22" ht="13.7" customHeight="1">
      <c r="A16" s="73" t="s">
        <v>115</v>
      </c>
      <c r="B16" s="48">
        <v>5849.8419999999996</v>
      </c>
      <c r="C16" s="40">
        <v>5096.5945598035614</v>
      </c>
      <c r="D16" s="40">
        <v>0</v>
      </c>
      <c r="E16" s="40">
        <v>81.465000000000003</v>
      </c>
      <c r="F16" s="40">
        <f t="shared" si="1"/>
        <v>834.71244019643825</v>
      </c>
      <c r="G16" s="40">
        <v>4669.6729999999998</v>
      </c>
      <c r="H16" s="40">
        <v>512.56700000000001</v>
      </c>
      <c r="I16" s="40">
        <v>-738.00299999999993</v>
      </c>
      <c r="J16" s="40">
        <f t="shared" si="2"/>
        <v>4253.8154401964384</v>
      </c>
      <c r="K16" s="40">
        <v>3243.433</v>
      </c>
      <c r="L16" s="40">
        <v>-4955.6539999999995</v>
      </c>
      <c r="M16" s="40">
        <v>-394.54500000000002</v>
      </c>
      <c r="N16" s="40">
        <f t="shared" si="3"/>
        <v>6467.032440196439</v>
      </c>
      <c r="O16" s="40">
        <v>4319.9830000000002</v>
      </c>
      <c r="P16" s="40">
        <f t="shared" si="4"/>
        <v>2147.0494401964388</v>
      </c>
      <c r="Q16" s="40">
        <v>7509.5330000000004</v>
      </c>
      <c r="R16" s="40">
        <f t="shared" si="5"/>
        <v>-1042.5005598035614</v>
      </c>
      <c r="S16" s="40">
        <v>187.03999999999996</v>
      </c>
      <c r="T16" s="40">
        <v>2264.3809999999999</v>
      </c>
      <c r="U16" s="40">
        <v>-323.15600000000001</v>
      </c>
      <c r="V16" s="41">
        <f t="shared" si="6"/>
        <v>-2796.6855598035613</v>
      </c>
    </row>
    <row r="17" spans="1:22" ht="13.7" customHeight="1">
      <c r="A17" s="73" t="s">
        <v>116</v>
      </c>
      <c r="B17" s="48">
        <v>4699.6350000000002</v>
      </c>
      <c r="C17" s="40">
        <v>3961.5237551224377</v>
      </c>
      <c r="D17" s="40">
        <v>0</v>
      </c>
      <c r="E17" s="40">
        <v>58.978999999999999</v>
      </c>
      <c r="F17" s="40">
        <f t="shared" si="1"/>
        <v>797.09024487756255</v>
      </c>
      <c r="G17" s="40">
        <v>4156.0370000000003</v>
      </c>
      <c r="H17" s="40">
        <v>362.32100000000003</v>
      </c>
      <c r="I17" s="40">
        <v>-842.54</v>
      </c>
      <c r="J17" s="40">
        <f t="shared" si="2"/>
        <v>3748.2662448775627</v>
      </c>
      <c r="K17" s="40">
        <v>2436.7269999999999</v>
      </c>
      <c r="L17" s="40">
        <v>-3244.4649999999997</v>
      </c>
      <c r="M17" s="40">
        <v>-526.21400000000006</v>
      </c>
      <c r="N17" s="40">
        <f t="shared" si="3"/>
        <v>5633.9472448775632</v>
      </c>
      <c r="O17" s="40">
        <v>3219.6329999999998</v>
      </c>
      <c r="P17" s="40">
        <f t="shared" si="4"/>
        <v>2414.3142448775634</v>
      </c>
      <c r="Q17" s="40">
        <v>5386.2120000000004</v>
      </c>
      <c r="R17" s="40">
        <f t="shared" si="5"/>
        <v>247.73524487756276</v>
      </c>
      <c r="S17" s="40">
        <v>22.777999999999992</v>
      </c>
      <c r="T17" s="40">
        <v>790.06700000000001</v>
      </c>
      <c r="U17" s="40">
        <v>11.994</v>
      </c>
      <c r="V17" s="41">
        <f t="shared" si="6"/>
        <v>-531.54775512243725</v>
      </c>
    </row>
    <row r="18" spans="1:22" ht="13.7" customHeight="1">
      <c r="A18" s="73" t="s">
        <v>117</v>
      </c>
      <c r="B18" s="48">
        <v>5723.0680000000002</v>
      </c>
      <c r="C18" s="40">
        <v>4988.8335299185683</v>
      </c>
      <c r="D18" s="40">
        <v>0</v>
      </c>
      <c r="E18" s="40">
        <v>60.185000000000002</v>
      </c>
      <c r="F18" s="40">
        <f t="shared" si="1"/>
        <v>794.41947008143188</v>
      </c>
      <c r="G18" s="40">
        <v>4481.5640000000003</v>
      </c>
      <c r="H18" s="40">
        <v>348.99400000000003</v>
      </c>
      <c r="I18" s="40">
        <v>-612.04399999999998</v>
      </c>
      <c r="J18" s="40">
        <f t="shared" si="2"/>
        <v>4314.9454700814322</v>
      </c>
      <c r="K18" s="40">
        <v>3435.0949999999998</v>
      </c>
      <c r="L18" s="40">
        <v>-4029.6790000000001</v>
      </c>
      <c r="M18" s="40">
        <v>-548.56500000000005</v>
      </c>
      <c r="N18" s="40">
        <f t="shared" si="3"/>
        <v>7142.3614700814323</v>
      </c>
      <c r="O18" s="40">
        <v>3970.5650000000001</v>
      </c>
      <c r="P18" s="40">
        <f t="shared" si="4"/>
        <v>3171.7964700814323</v>
      </c>
      <c r="Q18" s="40">
        <v>6841.1360000000004</v>
      </c>
      <c r="R18" s="40">
        <f t="shared" si="5"/>
        <v>301.22547008143192</v>
      </c>
      <c r="S18" s="40">
        <v>1.4959999999999809</v>
      </c>
      <c r="T18" s="40">
        <v>1490.7619999999999</v>
      </c>
      <c r="U18" s="40">
        <v>47.476999999999997</v>
      </c>
      <c r="V18" s="41">
        <f t="shared" si="6"/>
        <v>-1235.5175299185682</v>
      </c>
    </row>
    <row r="19" spans="1:22" ht="13.7" customHeight="1">
      <c r="A19" s="73" t="s">
        <v>118</v>
      </c>
      <c r="B19" s="48">
        <v>5111.1469999999999</v>
      </c>
      <c r="C19" s="40">
        <v>4373.6414612808358</v>
      </c>
      <c r="D19" s="40">
        <v>0</v>
      </c>
      <c r="E19" s="40">
        <v>78.102000000000004</v>
      </c>
      <c r="F19" s="40">
        <f t="shared" si="1"/>
        <v>815.60753871916415</v>
      </c>
      <c r="G19" s="40">
        <v>4574.0360000000001</v>
      </c>
      <c r="H19" s="40">
        <v>400.666</v>
      </c>
      <c r="I19" s="40">
        <v>-757.14699999999993</v>
      </c>
      <c r="J19" s="40">
        <f t="shared" si="2"/>
        <v>4231.830538719164</v>
      </c>
      <c r="K19" s="40">
        <v>2846.9430000000002</v>
      </c>
      <c r="L19" s="40">
        <v>-4018.3780000000002</v>
      </c>
      <c r="M19" s="40">
        <v>-413.46600000000001</v>
      </c>
      <c r="N19" s="40">
        <f t="shared" si="3"/>
        <v>6237.522538719164</v>
      </c>
      <c r="O19" s="40">
        <v>3590.5929999999998</v>
      </c>
      <c r="P19" s="40">
        <f t="shared" si="4"/>
        <v>2646.9295387191642</v>
      </c>
      <c r="Q19" s="40">
        <v>6142.96</v>
      </c>
      <c r="R19" s="40">
        <f t="shared" si="5"/>
        <v>94.562538719163967</v>
      </c>
      <c r="S19" s="40">
        <v>204.72800000000001</v>
      </c>
      <c r="T19" s="40">
        <v>1549.4659999999999</v>
      </c>
      <c r="U19" s="40">
        <v>55.529000000000003</v>
      </c>
      <c r="V19" s="41">
        <f t="shared" si="6"/>
        <v>-1305.7044612808359</v>
      </c>
    </row>
    <row r="20" spans="1:22" ht="13.7" customHeight="1">
      <c r="A20" s="73" t="s">
        <v>119</v>
      </c>
      <c r="B20" s="48">
        <v>6317.8310000000001</v>
      </c>
      <c r="C20" s="40">
        <v>5482.3052536781579</v>
      </c>
      <c r="D20" s="40">
        <v>0</v>
      </c>
      <c r="E20" s="40">
        <v>84.143000000000001</v>
      </c>
      <c r="F20" s="40">
        <f t="shared" si="1"/>
        <v>919.66874632184226</v>
      </c>
      <c r="G20" s="40">
        <v>4982.2809999999999</v>
      </c>
      <c r="H20" s="40">
        <v>541.48900000000003</v>
      </c>
      <c r="I20" s="40">
        <v>-742.76299999999992</v>
      </c>
      <c r="J20" s="40">
        <f t="shared" si="2"/>
        <v>4617.6977463218418</v>
      </c>
      <c r="K20" s="40">
        <v>3401.1909999999998</v>
      </c>
      <c r="L20" s="40">
        <v>-5290.6909999999998</v>
      </c>
      <c r="M20" s="40">
        <v>-448.59799999999996</v>
      </c>
      <c r="N20" s="40">
        <f t="shared" si="3"/>
        <v>6872.1867463218423</v>
      </c>
      <c r="O20" s="40">
        <v>4592.5870000000004</v>
      </c>
      <c r="P20" s="40">
        <f t="shared" si="4"/>
        <v>2279.5997463218418</v>
      </c>
      <c r="Q20" s="40">
        <v>7765.9350000000004</v>
      </c>
      <c r="R20" s="40">
        <f t="shared" si="5"/>
        <v>-893.74825367815811</v>
      </c>
      <c r="S20" s="40">
        <v>360.59299999999996</v>
      </c>
      <c r="T20" s="40">
        <v>3007.9670000000001</v>
      </c>
      <c r="U20" s="40">
        <v>-110.452</v>
      </c>
      <c r="V20" s="41">
        <f t="shared" si="6"/>
        <v>-3430.6702536781586</v>
      </c>
    </row>
    <row r="21" spans="1:22" ht="13.7" customHeight="1">
      <c r="A21" s="73" t="s">
        <v>120</v>
      </c>
      <c r="B21" s="48">
        <v>5334.69</v>
      </c>
      <c r="C21" s="40">
        <v>4555.2702534752298</v>
      </c>
      <c r="D21" s="40">
        <v>0</v>
      </c>
      <c r="E21" s="40">
        <v>83.941000000000003</v>
      </c>
      <c r="F21" s="40">
        <f t="shared" si="1"/>
        <v>863.36074652476987</v>
      </c>
      <c r="G21" s="40">
        <v>4453.9880000000003</v>
      </c>
      <c r="H21" s="40">
        <v>300.697</v>
      </c>
      <c r="I21" s="40">
        <v>-855.39100000000008</v>
      </c>
      <c r="J21" s="40">
        <f t="shared" si="2"/>
        <v>4161.2607465247693</v>
      </c>
      <c r="K21" s="40">
        <v>2548.9920000000002</v>
      </c>
      <c r="L21" s="40">
        <v>-3560.2619999999997</v>
      </c>
      <c r="M21" s="40">
        <v>-418.62200000000001</v>
      </c>
      <c r="N21" s="40">
        <f t="shared" si="3"/>
        <v>6187.36274652477</v>
      </c>
      <c r="O21" s="40">
        <v>3455.9940000000001</v>
      </c>
      <c r="P21" s="40">
        <f t="shared" si="4"/>
        <v>2731.3687465247699</v>
      </c>
      <c r="Q21" s="40">
        <v>5772.8320000000003</v>
      </c>
      <c r="R21" s="40">
        <f t="shared" si="5"/>
        <v>414.53074652476971</v>
      </c>
      <c r="S21" s="40">
        <v>114.23799999999997</v>
      </c>
      <c r="T21" s="40">
        <v>1331.308</v>
      </c>
      <c r="U21" s="40">
        <v>-1.274</v>
      </c>
      <c r="V21" s="41">
        <f t="shared" si="6"/>
        <v>-801.26525347523034</v>
      </c>
    </row>
    <row r="22" spans="1:22" ht="13.7" customHeight="1">
      <c r="A22" s="73" t="s">
        <v>121</v>
      </c>
      <c r="B22" s="48">
        <v>6112.6009999999997</v>
      </c>
      <c r="C22" s="40">
        <v>5338.7197773611324</v>
      </c>
      <c r="D22" s="40">
        <v>0</v>
      </c>
      <c r="E22" s="40">
        <v>92.521000000000001</v>
      </c>
      <c r="F22" s="40">
        <f t="shared" si="1"/>
        <v>866.40222263886722</v>
      </c>
      <c r="G22" s="40">
        <v>4909.92</v>
      </c>
      <c r="H22" s="40">
        <v>312.12700000000001</v>
      </c>
      <c r="I22" s="40">
        <v>-574.005</v>
      </c>
      <c r="J22" s="40">
        <f t="shared" si="2"/>
        <v>4890.1902226388665</v>
      </c>
      <c r="K22" s="40">
        <v>3516.402</v>
      </c>
      <c r="L22" s="40">
        <v>-4458.6149999999998</v>
      </c>
      <c r="M22" s="40">
        <v>-542.19399999999996</v>
      </c>
      <c r="N22" s="40">
        <f t="shared" si="3"/>
        <v>7607.2732226388671</v>
      </c>
      <c r="O22" s="40">
        <v>4201.49</v>
      </c>
      <c r="P22" s="40">
        <f t="shared" si="4"/>
        <v>3405.7832226388673</v>
      </c>
      <c r="Q22" s="40">
        <v>7215.0919999999996</v>
      </c>
      <c r="R22" s="40">
        <f t="shared" si="5"/>
        <v>392.18122263886744</v>
      </c>
      <c r="S22" s="40">
        <v>212.38099999999997</v>
      </c>
      <c r="T22" s="40">
        <v>1547.056</v>
      </c>
      <c r="U22" s="40">
        <v>-139.26599999999999</v>
      </c>
      <c r="V22" s="41">
        <f t="shared" si="6"/>
        <v>-803.22777736113267</v>
      </c>
    </row>
    <row r="23" spans="1:22" ht="13.7" customHeight="1">
      <c r="A23" s="73" t="s">
        <v>122</v>
      </c>
      <c r="B23" s="48">
        <v>5513.62</v>
      </c>
      <c r="C23" s="40">
        <v>4710.4117105321984</v>
      </c>
      <c r="D23" s="40">
        <v>0</v>
      </c>
      <c r="E23" s="40">
        <v>88.805000000000007</v>
      </c>
      <c r="F23" s="40">
        <f t="shared" si="1"/>
        <v>892.01328946780154</v>
      </c>
      <c r="G23" s="40">
        <v>5001.04</v>
      </c>
      <c r="H23" s="40">
        <v>421.21800000000002</v>
      </c>
      <c r="I23" s="40">
        <v>-754.03600000000006</v>
      </c>
      <c r="J23" s="40">
        <f t="shared" si="2"/>
        <v>4717.7992894678018</v>
      </c>
      <c r="K23" s="40">
        <v>2652.1579999999999</v>
      </c>
      <c r="L23" s="40">
        <v>-4432.5190000000002</v>
      </c>
      <c r="M23" s="40">
        <v>-506.37900000000002</v>
      </c>
      <c r="N23" s="40">
        <f t="shared" si="3"/>
        <v>6338.0132894678027</v>
      </c>
      <c r="O23" s="40">
        <v>3906.9540000000002</v>
      </c>
      <c r="P23" s="40">
        <f t="shared" si="4"/>
        <v>2431.0592894678025</v>
      </c>
      <c r="Q23" s="40">
        <v>6667.8729999999996</v>
      </c>
      <c r="R23" s="40">
        <f t="shared" si="5"/>
        <v>-329.85971053219691</v>
      </c>
      <c r="S23" s="40">
        <v>170.09199999999998</v>
      </c>
      <c r="T23" s="40">
        <v>2544.9180000000001</v>
      </c>
      <c r="U23" s="40">
        <v>-56.587000000000003</v>
      </c>
      <c r="V23" s="41">
        <f t="shared" si="6"/>
        <v>-2648.0987105321969</v>
      </c>
    </row>
    <row r="24" spans="1:22" ht="13.7" customHeight="1">
      <c r="A24" s="73" t="s">
        <v>123</v>
      </c>
      <c r="B24" s="48">
        <v>6376.424</v>
      </c>
      <c r="C24" s="40">
        <v>5556.1462586314401</v>
      </c>
      <c r="D24" s="40">
        <v>0</v>
      </c>
      <c r="E24" s="40">
        <v>111.048</v>
      </c>
      <c r="F24" s="40">
        <f t="shared" si="1"/>
        <v>931.32574136855987</v>
      </c>
      <c r="G24" s="40">
        <v>5458.9530000000004</v>
      </c>
      <c r="H24" s="40">
        <v>524.25800000000004</v>
      </c>
      <c r="I24" s="40">
        <v>-659.05799999999999</v>
      </c>
      <c r="J24" s="40">
        <f t="shared" si="2"/>
        <v>5206.9627413685603</v>
      </c>
      <c r="K24" s="40">
        <v>3859.9690000000001</v>
      </c>
      <c r="L24" s="40">
        <v>-5545.5370000000003</v>
      </c>
      <c r="M24" s="40">
        <v>-573.26900000000001</v>
      </c>
      <c r="N24" s="40">
        <f t="shared" si="3"/>
        <v>7823.2767413685597</v>
      </c>
      <c r="O24" s="40">
        <v>4875.1509999999998</v>
      </c>
      <c r="P24" s="40">
        <f t="shared" si="4"/>
        <v>2948.1257413685598</v>
      </c>
      <c r="Q24" s="40">
        <v>8216.5470000000005</v>
      </c>
      <c r="R24" s="40">
        <f t="shared" si="5"/>
        <v>-393.27025863144081</v>
      </c>
      <c r="S24" s="40">
        <v>597.03899999999999</v>
      </c>
      <c r="T24" s="40">
        <v>1149.316</v>
      </c>
      <c r="U24" s="40">
        <v>-444.83499999999998</v>
      </c>
      <c r="V24" s="41">
        <f t="shared" si="6"/>
        <v>-500.71225863144087</v>
      </c>
    </row>
    <row r="25" spans="1:22" ht="13.7" customHeight="1">
      <c r="A25" s="73" t="s">
        <v>124</v>
      </c>
      <c r="B25" s="48">
        <v>5452.424</v>
      </c>
      <c r="C25" s="40">
        <v>4614.8032873519851</v>
      </c>
      <c r="D25" s="40">
        <v>0</v>
      </c>
      <c r="E25" s="40">
        <v>56.069000000000003</v>
      </c>
      <c r="F25" s="40">
        <f t="shared" si="1"/>
        <v>893.68971264801485</v>
      </c>
      <c r="G25" s="40">
        <v>4490.6859999999997</v>
      </c>
      <c r="H25" s="40">
        <v>310.37900000000002</v>
      </c>
      <c r="I25" s="40">
        <v>-865.10400000000004</v>
      </c>
      <c r="J25" s="40">
        <f t="shared" si="2"/>
        <v>4208.8927126480139</v>
      </c>
      <c r="K25" s="40">
        <v>2317.1280000000002</v>
      </c>
      <c r="L25" s="40">
        <v>-4000.9810000000002</v>
      </c>
      <c r="M25" s="40">
        <v>-625.17200000000003</v>
      </c>
      <c r="N25" s="40">
        <f t="shared" si="3"/>
        <v>5601.1147126480137</v>
      </c>
      <c r="O25" s="40">
        <v>3701.2469999999998</v>
      </c>
      <c r="P25" s="40">
        <f t="shared" si="4"/>
        <v>1899.8677126480138</v>
      </c>
      <c r="Q25" s="40">
        <v>6281.0780000000004</v>
      </c>
      <c r="R25" s="40">
        <f t="shared" si="5"/>
        <v>-679.96328735198676</v>
      </c>
      <c r="S25" s="40">
        <v>183.84</v>
      </c>
      <c r="T25" s="40">
        <v>1253.0740000000001</v>
      </c>
      <c r="U25" s="40">
        <v>53.829000000000001</v>
      </c>
      <c r="V25" s="41">
        <f t="shared" si="6"/>
        <v>-1803.0262873519866</v>
      </c>
    </row>
    <row r="26" spans="1:22" ht="13.7" customHeight="1">
      <c r="A26" s="73" t="s">
        <v>125</v>
      </c>
      <c r="B26" s="48">
        <v>6309.8680000000004</v>
      </c>
      <c r="C26" s="40">
        <v>5476.9269573603751</v>
      </c>
      <c r="D26" s="40">
        <v>0</v>
      </c>
      <c r="E26" s="40">
        <v>73.867000000000004</v>
      </c>
      <c r="F26" s="40">
        <f t="shared" si="1"/>
        <v>906.80804263962523</v>
      </c>
      <c r="G26" s="40">
        <v>4578.7380000000003</v>
      </c>
      <c r="H26" s="40">
        <v>356.95600000000002</v>
      </c>
      <c r="I26" s="40">
        <v>-537.57400000000007</v>
      </c>
      <c r="J26" s="40">
        <f t="shared" si="2"/>
        <v>4591.0160426396251</v>
      </c>
      <c r="K26" s="40">
        <v>3128.3519999999999</v>
      </c>
      <c r="L26" s="40">
        <v>-5032.2620000000006</v>
      </c>
      <c r="M26" s="40">
        <v>-549.202</v>
      </c>
      <c r="N26" s="40">
        <f t="shared" si="3"/>
        <v>6519.6120426396237</v>
      </c>
      <c r="O26" s="40">
        <v>4381.7079999999996</v>
      </c>
      <c r="P26" s="40">
        <f t="shared" si="4"/>
        <v>2137.9040426396241</v>
      </c>
      <c r="Q26" s="40">
        <v>7487.81</v>
      </c>
      <c r="R26" s="40">
        <f t="shared" si="5"/>
        <v>-968.19795736037668</v>
      </c>
      <c r="S26" s="40">
        <v>131.58099999999996</v>
      </c>
      <c r="T26" s="40">
        <v>1305.0999999999999</v>
      </c>
      <c r="U26" s="40">
        <v>41.969000000000001</v>
      </c>
      <c r="V26" s="41">
        <f t="shared" si="6"/>
        <v>-2183.685957360377</v>
      </c>
    </row>
    <row r="27" spans="1:22" ht="13.7" customHeight="1">
      <c r="A27" s="73" t="s">
        <v>126</v>
      </c>
      <c r="B27" s="48">
        <v>5695.777</v>
      </c>
      <c r="C27" s="40">
        <v>4883.8476614007704</v>
      </c>
      <c r="D27" s="40">
        <v>0</v>
      </c>
      <c r="E27" s="40">
        <v>134.53100000000001</v>
      </c>
      <c r="F27" s="40">
        <f t="shared" si="1"/>
        <v>946.46033859922954</v>
      </c>
      <c r="G27" s="40">
        <v>4874.9719999999998</v>
      </c>
      <c r="H27" s="40">
        <v>512.68899999999996</v>
      </c>
      <c r="I27" s="40">
        <v>-657.64599999999996</v>
      </c>
      <c r="J27" s="40">
        <f t="shared" si="2"/>
        <v>4651.0973385992293</v>
      </c>
      <c r="K27" s="40">
        <v>1856.537</v>
      </c>
      <c r="L27" s="40">
        <v>-4988.2640000000001</v>
      </c>
      <c r="M27" s="40">
        <v>-373.99</v>
      </c>
      <c r="N27" s="40">
        <f t="shared" si="3"/>
        <v>5344.1593385992301</v>
      </c>
      <c r="O27" s="40">
        <v>4198.7790000000005</v>
      </c>
      <c r="P27" s="40">
        <f t="shared" si="4"/>
        <v>1145.3803385992296</v>
      </c>
      <c r="Q27" s="40">
        <v>7035.8980000000001</v>
      </c>
      <c r="R27" s="40">
        <f t="shared" si="5"/>
        <v>-1691.7386614007701</v>
      </c>
      <c r="S27" s="40">
        <v>279.21300000000002</v>
      </c>
      <c r="T27" s="40">
        <v>1455.527</v>
      </c>
      <c r="U27" s="40">
        <v>2.0830000000000002</v>
      </c>
      <c r="V27" s="41">
        <f t="shared" si="6"/>
        <v>-2870.1356614007705</v>
      </c>
    </row>
    <row r="28" spans="1:22" ht="13.7" customHeight="1">
      <c r="A28" s="73" t="s">
        <v>127</v>
      </c>
      <c r="B28" s="48">
        <v>6805.2259999999997</v>
      </c>
      <c r="C28" s="40">
        <v>5920.7410938868688</v>
      </c>
      <c r="D28" s="40">
        <v>0</v>
      </c>
      <c r="E28" s="40">
        <v>89.058999999999997</v>
      </c>
      <c r="F28" s="40">
        <f t="shared" si="1"/>
        <v>973.54390611313079</v>
      </c>
      <c r="G28" s="40">
        <v>6315.0519999999997</v>
      </c>
      <c r="H28" s="40">
        <v>562.86699999999996</v>
      </c>
      <c r="I28" s="40">
        <v>-675.31799999999998</v>
      </c>
      <c r="J28" s="40">
        <f t="shared" si="2"/>
        <v>6050.4109061131303</v>
      </c>
      <c r="K28" s="40">
        <v>4117.2110000000002</v>
      </c>
      <c r="L28" s="40">
        <v>-6207.49</v>
      </c>
      <c r="M28" s="40">
        <v>-190.84899999999999</v>
      </c>
      <c r="N28" s="40">
        <f t="shared" si="3"/>
        <v>8808.5719061131313</v>
      </c>
      <c r="O28" s="40">
        <v>5039.2889999999998</v>
      </c>
      <c r="P28" s="40">
        <f t="shared" si="4"/>
        <v>3769.2829061131315</v>
      </c>
      <c r="Q28" s="40">
        <v>8564.1959999999999</v>
      </c>
      <c r="R28" s="40">
        <f t="shared" si="5"/>
        <v>244.37590611313135</v>
      </c>
      <c r="S28" s="40">
        <v>690.6869999999999</v>
      </c>
      <c r="T28" s="40">
        <v>2387.5250000000001</v>
      </c>
      <c r="U28" s="40">
        <v>-47.65</v>
      </c>
      <c r="V28" s="41">
        <f t="shared" si="6"/>
        <v>-1404.8120938868688</v>
      </c>
    </row>
    <row r="29" spans="1:22" ht="13.7" customHeight="1">
      <c r="A29" s="73" t="s">
        <v>128</v>
      </c>
      <c r="B29" s="48">
        <v>5581.0990000000002</v>
      </c>
      <c r="C29" s="40">
        <v>4739.1766757923588</v>
      </c>
      <c r="D29" s="40">
        <v>0</v>
      </c>
      <c r="E29" s="40">
        <v>108.39400000000001</v>
      </c>
      <c r="F29" s="40">
        <f t="shared" si="1"/>
        <v>950.3163242076414</v>
      </c>
      <c r="G29" s="40">
        <v>4436.9830000000002</v>
      </c>
      <c r="H29" s="40">
        <v>280.36900000000003</v>
      </c>
      <c r="I29" s="40">
        <v>-856.26800000000003</v>
      </c>
      <c r="J29" s="40">
        <f t="shared" si="2"/>
        <v>4250.6623242076421</v>
      </c>
      <c r="K29" s="40">
        <v>2625.6280000000002</v>
      </c>
      <c r="L29" s="40">
        <v>-4487.4669999999996</v>
      </c>
      <c r="M29" s="40">
        <v>-558.77099999999996</v>
      </c>
      <c r="N29" s="40">
        <f t="shared" si="3"/>
        <v>5720.3573242076427</v>
      </c>
      <c r="O29" s="40">
        <v>3890.3049999999998</v>
      </c>
      <c r="P29" s="40">
        <f t="shared" si="4"/>
        <v>1830.0523242076429</v>
      </c>
      <c r="Q29" s="40">
        <v>6517.7659999999996</v>
      </c>
      <c r="R29" s="40">
        <f t="shared" si="5"/>
        <v>-797.40867579235692</v>
      </c>
      <c r="S29" s="40">
        <v>10.870000000000005</v>
      </c>
      <c r="T29" s="40">
        <v>1236.4570000000001</v>
      </c>
      <c r="U29" s="40">
        <v>15.529</v>
      </c>
      <c r="V29" s="41">
        <f t="shared" si="6"/>
        <v>-2038.5246757923569</v>
      </c>
    </row>
    <row r="30" spans="1:22" ht="13.7" customHeight="1">
      <c r="A30" s="73" t="s">
        <v>129</v>
      </c>
      <c r="B30" s="48">
        <v>6563.9589999999998</v>
      </c>
      <c r="C30" s="40">
        <v>5682.7158532404528</v>
      </c>
      <c r="D30" s="40">
        <v>0</v>
      </c>
      <c r="E30" s="40">
        <v>87.992000000000004</v>
      </c>
      <c r="F30" s="40">
        <f t="shared" si="1"/>
        <v>969.23514675954698</v>
      </c>
      <c r="G30" s="40">
        <v>5262.768</v>
      </c>
      <c r="H30" s="40">
        <v>343.209</v>
      </c>
      <c r="I30" s="40">
        <v>-496.08799999999997</v>
      </c>
      <c r="J30" s="40">
        <f t="shared" si="2"/>
        <v>5392.7061467595477</v>
      </c>
      <c r="K30" s="40">
        <v>3782.7440000000001</v>
      </c>
      <c r="L30" s="40">
        <v>-5307.2510000000002</v>
      </c>
      <c r="M30" s="40">
        <v>-503.00700000000001</v>
      </c>
      <c r="N30" s="40">
        <f t="shared" si="3"/>
        <v>7876.5891467595466</v>
      </c>
      <c r="O30" s="40">
        <v>4511.3969999999999</v>
      </c>
      <c r="P30" s="40">
        <f t="shared" si="4"/>
        <v>3365.1921467595466</v>
      </c>
      <c r="Q30" s="40">
        <v>7836.6689999999999</v>
      </c>
      <c r="R30" s="40">
        <f t="shared" si="5"/>
        <v>39.920146759546697</v>
      </c>
      <c r="S30" s="40">
        <v>-149.66800000000001</v>
      </c>
      <c r="T30" s="40">
        <v>1527.4079999999999</v>
      </c>
      <c r="U30" s="40">
        <v>152.077</v>
      </c>
      <c r="V30" s="41">
        <f t="shared" si="6"/>
        <v>-1789.2328532404533</v>
      </c>
    </row>
    <row r="31" spans="1:22" ht="13.7" customHeight="1">
      <c r="A31" s="73" t="s">
        <v>130</v>
      </c>
      <c r="B31" s="48">
        <v>5899.6139999999996</v>
      </c>
      <c r="C31" s="40">
        <v>5036.3393102829268</v>
      </c>
      <c r="D31" s="40">
        <v>0</v>
      </c>
      <c r="E31" s="40">
        <v>125.331</v>
      </c>
      <c r="F31" s="40">
        <f t="shared" si="1"/>
        <v>988.60568971707278</v>
      </c>
      <c r="G31" s="40">
        <v>5521.6880000000001</v>
      </c>
      <c r="H31" s="40">
        <v>353.46600000000001</v>
      </c>
      <c r="I31" s="40">
        <v>-682.53700000000003</v>
      </c>
      <c r="J31" s="40">
        <f t="shared" si="2"/>
        <v>5474.2906897170724</v>
      </c>
      <c r="K31" s="40">
        <v>2015.028</v>
      </c>
      <c r="L31" s="40">
        <v>-5410.2560000000003</v>
      </c>
      <c r="M31" s="40">
        <v>-155.54399999999998</v>
      </c>
      <c r="N31" s="40">
        <f t="shared" si="3"/>
        <v>6355.6856897170728</v>
      </c>
      <c r="O31" s="40">
        <v>4432.1670000000004</v>
      </c>
      <c r="P31" s="40">
        <f t="shared" si="4"/>
        <v>1923.5186897170724</v>
      </c>
      <c r="Q31" s="40">
        <v>7431.39</v>
      </c>
      <c r="R31" s="40">
        <f t="shared" si="5"/>
        <v>-1075.7043102829275</v>
      </c>
      <c r="S31" s="40">
        <v>77.601999999999975</v>
      </c>
      <c r="T31" s="40">
        <v>1223.345</v>
      </c>
      <c r="U31" s="40">
        <v>-2.226</v>
      </c>
      <c r="V31" s="41">
        <f t="shared" si="6"/>
        <v>-2219.2213102829273</v>
      </c>
    </row>
    <row r="32" spans="1:22" ht="13.7" customHeight="1">
      <c r="A32" s="73" t="s">
        <v>131</v>
      </c>
      <c r="B32" s="48">
        <v>7289.5450000000001</v>
      </c>
      <c r="C32" s="40">
        <v>6270.3031606842615</v>
      </c>
      <c r="D32" s="40">
        <v>0</v>
      </c>
      <c r="E32" s="40">
        <v>18.634</v>
      </c>
      <c r="F32" s="40">
        <f t="shared" si="1"/>
        <v>1037.8758393157386</v>
      </c>
      <c r="G32" s="40">
        <v>5834.0529999999999</v>
      </c>
      <c r="H32" s="40">
        <v>383.34</v>
      </c>
      <c r="I32" s="40">
        <v>-616.92600000000016</v>
      </c>
      <c r="J32" s="40">
        <f t="shared" si="2"/>
        <v>5871.662839315738</v>
      </c>
      <c r="K32" s="40">
        <v>3976.62</v>
      </c>
      <c r="L32" s="40">
        <v>-6550.2090000000007</v>
      </c>
      <c r="M32" s="40">
        <v>-185.10000000000002</v>
      </c>
      <c r="N32" s="40">
        <f t="shared" si="3"/>
        <v>8521.4068393157377</v>
      </c>
      <c r="O32" s="40">
        <v>5408.433</v>
      </c>
      <c r="P32" s="40">
        <f t="shared" si="4"/>
        <v>3112.9738393157377</v>
      </c>
      <c r="Q32" s="40">
        <v>9308.8070000000007</v>
      </c>
      <c r="R32" s="40">
        <f t="shared" si="5"/>
        <v>-787.40016068426303</v>
      </c>
      <c r="S32" s="40">
        <v>348.67500000000007</v>
      </c>
      <c r="T32" s="40">
        <v>2776.826</v>
      </c>
      <c r="U32" s="40">
        <v>151.83600000000001</v>
      </c>
      <c r="V32" s="41">
        <f t="shared" si="6"/>
        <v>-3367.3871606842631</v>
      </c>
    </row>
    <row r="33" spans="1:22" ht="13.7" customHeight="1">
      <c r="A33" s="73" t="s">
        <v>132</v>
      </c>
      <c r="B33" s="48">
        <v>5969.348</v>
      </c>
      <c r="C33" s="40">
        <v>5045.8822850376691</v>
      </c>
      <c r="D33" s="40">
        <v>0</v>
      </c>
      <c r="E33" s="40">
        <v>89.382999999999996</v>
      </c>
      <c r="F33" s="40">
        <f t="shared" si="1"/>
        <v>1012.8487149623309</v>
      </c>
      <c r="G33" s="40">
        <v>4883.4960000000001</v>
      </c>
      <c r="H33" s="40">
        <v>320.35300000000001</v>
      </c>
      <c r="I33" s="40">
        <v>-876.20799999999997</v>
      </c>
      <c r="J33" s="40">
        <f t="shared" si="2"/>
        <v>4699.783714962331</v>
      </c>
      <c r="K33" s="40">
        <v>2562.5149999999999</v>
      </c>
      <c r="L33" s="40">
        <v>-4970.3120000000008</v>
      </c>
      <c r="M33" s="40">
        <v>-571.21299999999997</v>
      </c>
      <c r="N33" s="40">
        <f t="shared" si="3"/>
        <v>5913.6337149623305</v>
      </c>
      <c r="O33" s="40">
        <v>4192.8599999999997</v>
      </c>
      <c r="P33" s="40">
        <f t="shared" si="4"/>
        <v>1720.7737149623308</v>
      </c>
      <c r="Q33" s="40">
        <v>7141.7939999999999</v>
      </c>
      <c r="R33" s="40">
        <f t="shared" si="5"/>
        <v>-1228.1602850376694</v>
      </c>
      <c r="S33" s="40">
        <v>49.215000000000032</v>
      </c>
      <c r="T33" s="40">
        <v>1199.585</v>
      </c>
      <c r="U33" s="40">
        <v>6.8769999999999998</v>
      </c>
      <c r="V33" s="41">
        <f t="shared" si="6"/>
        <v>-2385.4072850376692</v>
      </c>
    </row>
    <row r="34" spans="1:22" ht="13.7" customHeight="1">
      <c r="A34" s="73" t="s">
        <v>133</v>
      </c>
      <c r="B34" s="48">
        <v>6809.6090000000004</v>
      </c>
      <c r="C34" s="40">
        <v>5854.9916997010378</v>
      </c>
      <c r="D34" s="40">
        <v>0</v>
      </c>
      <c r="E34" s="40">
        <v>78.069000000000003</v>
      </c>
      <c r="F34" s="40">
        <f t="shared" si="1"/>
        <v>1032.6863002989626</v>
      </c>
      <c r="G34" s="40">
        <v>6066.6750000000002</v>
      </c>
      <c r="H34" s="40">
        <v>346.45800000000003</v>
      </c>
      <c r="I34" s="40">
        <v>-601.93299999999999</v>
      </c>
      <c r="J34" s="40">
        <f t="shared" si="2"/>
        <v>6150.9703002989627</v>
      </c>
      <c r="K34" s="40">
        <v>4030.1729999999998</v>
      </c>
      <c r="L34" s="40">
        <v>-5877.6679999999997</v>
      </c>
      <c r="M34" s="40">
        <v>-398.315</v>
      </c>
      <c r="N34" s="40">
        <f t="shared" si="3"/>
        <v>8770.5023002989619</v>
      </c>
      <c r="O34" s="40">
        <v>4865.3419999999996</v>
      </c>
      <c r="P34" s="40">
        <f t="shared" si="4"/>
        <v>3905.1603002989623</v>
      </c>
      <c r="Q34" s="40">
        <v>8325.4860000000008</v>
      </c>
      <c r="R34" s="40">
        <f t="shared" si="5"/>
        <v>445.01630029896114</v>
      </c>
      <c r="S34" s="40">
        <v>183.13899999999995</v>
      </c>
      <c r="T34" s="40">
        <v>1621.9860000000001</v>
      </c>
      <c r="U34" s="40">
        <v>34.185000000000002</v>
      </c>
      <c r="V34" s="41">
        <f t="shared" si="6"/>
        <v>-1028.015699701039</v>
      </c>
    </row>
    <row r="35" spans="1:22" ht="13.7" customHeight="1">
      <c r="A35" s="73" t="s">
        <v>134</v>
      </c>
      <c r="B35" s="48">
        <v>6409.473</v>
      </c>
      <c r="C35" s="40">
        <v>5465.3401905942665</v>
      </c>
      <c r="D35" s="40">
        <v>0</v>
      </c>
      <c r="E35" s="40">
        <v>115.754</v>
      </c>
      <c r="F35" s="40">
        <f t="shared" si="1"/>
        <v>1059.8868094057334</v>
      </c>
      <c r="G35" s="40">
        <v>5821.6319999999996</v>
      </c>
      <c r="H35" s="40">
        <v>363.49</v>
      </c>
      <c r="I35" s="40">
        <v>-828.65200000000004</v>
      </c>
      <c r="J35" s="40">
        <f t="shared" si="2"/>
        <v>5689.3768094057332</v>
      </c>
      <c r="K35" s="40">
        <v>2294.4450000000002</v>
      </c>
      <c r="L35" s="40">
        <v>-5548.8589999999995</v>
      </c>
      <c r="M35" s="40">
        <v>-441.13299999999998</v>
      </c>
      <c r="N35" s="40">
        <f t="shared" si="3"/>
        <v>6587.6038094057349</v>
      </c>
      <c r="O35" s="40">
        <v>4593.7740000000003</v>
      </c>
      <c r="P35" s="40">
        <f t="shared" si="4"/>
        <v>1993.8298094057345</v>
      </c>
      <c r="Q35" s="40">
        <v>7844.5150000000003</v>
      </c>
      <c r="R35" s="40">
        <f t="shared" si="5"/>
        <v>-1256.9111905942655</v>
      </c>
      <c r="S35" s="40">
        <v>198.69</v>
      </c>
      <c r="T35" s="40">
        <v>1705.4480000000001</v>
      </c>
      <c r="U35" s="40">
        <v>-71.417000000000002</v>
      </c>
      <c r="V35" s="41">
        <f t="shared" si="6"/>
        <v>-2692.2521905942654</v>
      </c>
    </row>
    <row r="36" spans="1:22" ht="13.7" customHeight="1">
      <c r="A36" s="73" t="s">
        <v>135</v>
      </c>
      <c r="B36" s="48">
        <v>7692.634</v>
      </c>
      <c r="C36" s="40">
        <v>6660.666824667026</v>
      </c>
      <c r="D36" s="40">
        <v>0</v>
      </c>
      <c r="E36" s="40">
        <v>78.445999999999998</v>
      </c>
      <c r="F36" s="40">
        <f t="shared" si="1"/>
        <v>1110.4131753329739</v>
      </c>
      <c r="G36" s="40">
        <v>6328.9679999999998</v>
      </c>
      <c r="H36" s="40">
        <v>407.392</v>
      </c>
      <c r="I36" s="40">
        <v>-884.10199999999998</v>
      </c>
      <c r="J36" s="40">
        <f t="shared" si="2"/>
        <v>6147.887175332974</v>
      </c>
      <c r="K36" s="40">
        <v>3832.1979999999999</v>
      </c>
      <c r="L36" s="40">
        <v>-6948.8720000000003</v>
      </c>
      <c r="M36" s="40">
        <v>-336.26600000000008</v>
      </c>
      <c r="N36" s="40">
        <f t="shared" si="3"/>
        <v>8353.681175332973</v>
      </c>
      <c r="O36" s="40">
        <v>5658.7340000000004</v>
      </c>
      <c r="P36" s="40">
        <f t="shared" si="4"/>
        <v>2694.9471753329726</v>
      </c>
      <c r="Q36" s="40">
        <v>9960.7240000000002</v>
      </c>
      <c r="R36" s="40">
        <f t="shared" si="5"/>
        <v>-1607.0428246670272</v>
      </c>
      <c r="S36" s="40">
        <v>2.1380000000000337</v>
      </c>
      <c r="T36" s="40">
        <v>1948.8889999999999</v>
      </c>
      <c r="U36" s="40">
        <v>60.314</v>
      </c>
      <c r="V36" s="41">
        <f t="shared" si="6"/>
        <v>-3614.1078246670272</v>
      </c>
    </row>
    <row r="37" spans="1:22" ht="13.7" customHeight="1">
      <c r="A37" s="73" t="s">
        <v>136</v>
      </c>
      <c r="B37" s="48">
        <v>5996.8440000000001</v>
      </c>
      <c r="C37" s="40">
        <v>5015.3504778199331</v>
      </c>
      <c r="D37" s="40">
        <v>0</v>
      </c>
      <c r="E37" s="40">
        <v>110.175</v>
      </c>
      <c r="F37" s="40">
        <f t="shared" si="1"/>
        <v>1091.6685221800669</v>
      </c>
      <c r="G37" s="40">
        <v>5369.8050000000003</v>
      </c>
      <c r="H37" s="40">
        <v>305.90499999999997</v>
      </c>
      <c r="I37" s="40">
        <v>-974.53099999999995</v>
      </c>
      <c r="J37" s="40">
        <f t="shared" si="2"/>
        <v>5181.0375221800678</v>
      </c>
      <c r="K37" s="40">
        <v>2812.3389999999999</v>
      </c>
      <c r="L37" s="40">
        <v>-4940.3630000000003</v>
      </c>
      <c r="M37" s="40">
        <v>-558.70799999999997</v>
      </c>
      <c r="N37" s="40">
        <f t="shared" si="3"/>
        <v>6602.0405221800665</v>
      </c>
      <c r="O37" s="40">
        <v>4107.7349999999997</v>
      </c>
      <c r="P37" s="40">
        <f t="shared" si="4"/>
        <v>2494.3055221800669</v>
      </c>
      <c r="Q37" s="40">
        <v>6960.0230000000001</v>
      </c>
      <c r="R37" s="40">
        <f t="shared" si="5"/>
        <v>-357.98247781993359</v>
      </c>
      <c r="S37" s="40">
        <v>-53.547999999999945</v>
      </c>
      <c r="T37" s="40">
        <v>1066.1500000000001</v>
      </c>
      <c r="U37" s="40">
        <v>106.958</v>
      </c>
      <c r="V37" s="41">
        <f t="shared" si="6"/>
        <v>-1584.6384778199338</v>
      </c>
    </row>
    <row r="38" spans="1:22" ht="13.7" customHeight="1">
      <c r="A38" s="73" t="s">
        <v>137</v>
      </c>
      <c r="B38" s="48">
        <v>7252.2049999999999</v>
      </c>
      <c r="C38" s="40">
        <v>6233.6366251063391</v>
      </c>
      <c r="D38" s="40">
        <v>0</v>
      </c>
      <c r="E38" s="40">
        <v>76.325000000000003</v>
      </c>
      <c r="F38" s="40">
        <f t="shared" si="1"/>
        <v>1094.8933748936608</v>
      </c>
      <c r="G38" s="40">
        <v>6121.3940000000002</v>
      </c>
      <c r="H38" s="40">
        <v>340.87</v>
      </c>
      <c r="I38" s="40">
        <v>-405.62900000000002</v>
      </c>
      <c r="J38" s="40">
        <f t="shared" si="2"/>
        <v>6469.7883748936611</v>
      </c>
      <c r="K38" s="40">
        <v>4053.7260000000001</v>
      </c>
      <c r="L38" s="40">
        <v>-6036.6219999999994</v>
      </c>
      <c r="M38" s="40">
        <v>-514.97800000000007</v>
      </c>
      <c r="N38" s="40">
        <f t="shared" si="3"/>
        <v>9022.9743748936617</v>
      </c>
      <c r="O38" s="40">
        <v>5051.0600000000004</v>
      </c>
      <c r="P38" s="40">
        <f t="shared" si="4"/>
        <v>3971.9143748936613</v>
      </c>
      <c r="Q38" s="40">
        <v>8759.0619999999999</v>
      </c>
      <c r="R38" s="40">
        <f t="shared" si="5"/>
        <v>263.91237489366176</v>
      </c>
      <c r="S38" s="40">
        <v>152.61800000000002</v>
      </c>
      <c r="T38" s="40">
        <v>1382.4069999999999</v>
      </c>
      <c r="U38" s="40">
        <v>86.350999999999999</v>
      </c>
      <c r="V38" s="41">
        <f t="shared" si="6"/>
        <v>-1052.2276251063381</v>
      </c>
    </row>
    <row r="39" spans="1:22" ht="13.7" customHeight="1">
      <c r="A39" s="73" t="s">
        <v>138</v>
      </c>
      <c r="B39" s="48">
        <v>6102.18</v>
      </c>
      <c r="C39" s="40">
        <v>5096.6716630439178</v>
      </c>
      <c r="D39" s="40">
        <v>0</v>
      </c>
      <c r="E39" s="40">
        <v>99.926000000000002</v>
      </c>
      <c r="F39" s="40">
        <f t="shared" si="1"/>
        <v>1105.4343369560825</v>
      </c>
      <c r="G39" s="40">
        <v>6290.0559999999996</v>
      </c>
      <c r="H39" s="40">
        <v>360.904</v>
      </c>
      <c r="I39" s="40">
        <v>-765.60199999999986</v>
      </c>
      <c r="J39" s="40">
        <f t="shared" si="2"/>
        <v>6268.9843369560813</v>
      </c>
      <c r="K39" s="40">
        <v>3142.404</v>
      </c>
      <c r="L39" s="40">
        <v>-5556.1530000000002</v>
      </c>
      <c r="M39" s="40">
        <v>-424.17300000000006</v>
      </c>
      <c r="N39" s="40">
        <f t="shared" si="3"/>
        <v>7811.1293369560808</v>
      </c>
      <c r="O39" s="40">
        <v>4380.067</v>
      </c>
      <c r="P39" s="40">
        <f t="shared" si="4"/>
        <v>3431.0623369560808</v>
      </c>
      <c r="Q39" s="40">
        <v>7733.5060000000003</v>
      </c>
      <c r="R39" s="40">
        <f t="shared" si="5"/>
        <v>77.623336956080493</v>
      </c>
      <c r="S39" s="40">
        <v>126.39699999999999</v>
      </c>
      <c r="T39" s="40">
        <v>1263.348</v>
      </c>
      <c r="U39" s="40">
        <v>25.972999999999999</v>
      </c>
      <c r="V39" s="41">
        <f t="shared" si="6"/>
        <v>-1085.3006630439195</v>
      </c>
    </row>
    <row r="40" spans="1:22" ht="13.7" customHeight="1">
      <c r="A40" s="73" t="s">
        <v>139</v>
      </c>
      <c r="B40" s="48">
        <v>7634.1840000000002</v>
      </c>
      <c r="C40" s="40">
        <v>6551.5102340298108</v>
      </c>
      <c r="D40" s="40">
        <v>0</v>
      </c>
      <c r="E40" s="40">
        <v>65.015000000000001</v>
      </c>
      <c r="F40" s="40">
        <f t="shared" si="1"/>
        <v>1147.6887659701895</v>
      </c>
      <c r="G40" s="40">
        <v>6908.2839999999997</v>
      </c>
      <c r="H40" s="40">
        <v>427.75</v>
      </c>
      <c r="I40" s="40">
        <v>-1034.0609999999999</v>
      </c>
      <c r="J40" s="40">
        <f t="shared" si="2"/>
        <v>6594.1617659701897</v>
      </c>
      <c r="K40" s="40">
        <v>3843.0170000000003</v>
      </c>
      <c r="L40" s="40">
        <v>-7301.9039999999995</v>
      </c>
      <c r="M40" s="40">
        <v>-171.84699999999998</v>
      </c>
      <c r="N40" s="40">
        <f t="shared" si="3"/>
        <v>8784.5177659701912</v>
      </c>
      <c r="O40" s="40">
        <v>5821.09</v>
      </c>
      <c r="P40" s="40">
        <f t="shared" si="4"/>
        <v>2963.4277659701911</v>
      </c>
      <c r="Q40" s="40">
        <v>10332.806</v>
      </c>
      <c r="R40" s="40">
        <f t="shared" si="5"/>
        <v>-1548.2882340298092</v>
      </c>
      <c r="S40" s="40">
        <v>124.101</v>
      </c>
      <c r="T40" s="40">
        <v>1873.6289999999999</v>
      </c>
      <c r="U40" s="40">
        <v>-69.477000000000004</v>
      </c>
      <c r="V40" s="41">
        <f t="shared" si="6"/>
        <v>-3228.3392340298092</v>
      </c>
    </row>
    <row r="41" spans="1:22" ht="13.7" customHeight="1">
      <c r="A41" s="73" t="s">
        <v>140</v>
      </c>
      <c r="B41" s="48">
        <v>6069.009</v>
      </c>
      <c r="C41" s="40">
        <v>5040.8825502677519</v>
      </c>
      <c r="D41" s="40">
        <v>0</v>
      </c>
      <c r="E41" s="40">
        <v>103.90900000000001</v>
      </c>
      <c r="F41" s="40">
        <f t="shared" si="1"/>
        <v>1132.0354497322483</v>
      </c>
      <c r="G41" s="40">
        <v>5693.0389999999998</v>
      </c>
      <c r="H41" s="40">
        <v>279.61599999999999</v>
      </c>
      <c r="I41" s="40">
        <v>-1120.385</v>
      </c>
      <c r="J41" s="40">
        <f t="shared" si="2"/>
        <v>5425.0734497322483</v>
      </c>
      <c r="K41" s="40">
        <v>2895.1329999999998</v>
      </c>
      <c r="L41" s="40">
        <v>-5245.4540000000006</v>
      </c>
      <c r="M41" s="40">
        <v>-585.39499999999998</v>
      </c>
      <c r="N41" s="40">
        <f t="shared" si="3"/>
        <v>6649.411449732248</v>
      </c>
      <c r="O41" s="40">
        <v>4160.0540000000001</v>
      </c>
      <c r="P41" s="40">
        <f t="shared" si="4"/>
        <v>2489.3574497322479</v>
      </c>
      <c r="Q41" s="40">
        <v>7279.1540000000005</v>
      </c>
      <c r="R41" s="40">
        <f t="shared" si="5"/>
        <v>-629.74255026775245</v>
      </c>
      <c r="S41" s="40">
        <v>-111.53300000000002</v>
      </c>
      <c r="T41" s="40">
        <v>938.99900000000002</v>
      </c>
      <c r="U41" s="40">
        <v>-23.29</v>
      </c>
      <c r="V41" s="41">
        <f t="shared" si="6"/>
        <v>-1656.9845502677526</v>
      </c>
    </row>
    <row r="42" spans="1:22" ht="13.7" customHeight="1">
      <c r="A42" s="73" t="s">
        <v>141</v>
      </c>
      <c r="B42" s="48">
        <v>7400.0119999999997</v>
      </c>
      <c r="C42" s="40">
        <v>6345.4473280030597</v>
      </c>
      <c r="D42" s="40">
        <v>0</v>
      </c>
      <c r="E42" s="40">
        <v>77.081000000000003</v>
      </c>
      <c r="F42" s="40">
        <f t="shared" si="1"/>
        <v>1131.6456719969399</v>
      </c>
      <c r="G42" s="40">
        <v>6231.7849999999999</v>
      </c>
      <c r="H42" s="40">
        <v>316.93900000000002</v>
      </c>
      <c r="I42" s="40">
        <v>-455.49400000000003</v>
      </c>
      <c r="J42" s="40">
        <f t="shared" si="2"/>
        <v>6590.99767199694</v>
      </c>
      <c r="K42" s="40">
        <v>4794.7159999999994</v>
      </c>
      <c r="L42" s="40">
        <v>-6296.1309999999994</v>
      </c>
      <c r="M42" s="40">
        <v>-310.72699999999998</v>
      </c>
      <c r="N42" s="40">
        <f t="shared" si="3"/>
        <v>9889.4046719969392</v>
      </c>
      <c r="O42" s="40">
        <v>5110.549</v>
      </c>
      <c r="P42" s="40">
        <f t="shared" si="4"/>
        <v>4778.8556719969392</v>
      </c>
      <c r="Q42" s="40">
        <v>9106.5630000000001</v>
      </c>
      <c r="R42" s="40">
        <f t="shared" si="5"/>
        <v>782.84167199693911</v>
      </c>
      <c r="S42" s="40">
        <v>172.82399999999998</v>
      </c>
      <c r="T42" s="40">
        <v>1120.1289999999999</v>
      </c>
      <c r="U42" s="40">
        <v>55.03</v>
      </c>
      <c r="V42" s="41">
        <f t="shared" si="6"/>
        <v>-219.49332800306084</v>
      </c>
    </row>
    <row r="43" spans="1:22" ht="13.7" customHeight="1">
      <c r="A43" s="73" t="s">
        <v>142</v>
      </c>
      <c r="B43" s="48">
        <v>6085.41</v>
      </c>
      <c r="C43" s="40">
        <v>5030.736418377448</v>
      </c>
      <c r="D43" s="40">
        <v>0</v>
      </c>
      <c r="E43" s="40">
        <v>107.568</v>
      </c>
      <c r="F43" s="40">
        <f t="shared" si="1"/>
        <v>1162.2415816225518</v>
      </c>
      <c r="G43" s="40">
        <v>6525.5060000000003</v>
      </c>
      <c r="H43" s="40">
        <v>326.21300000000002</v>
      </c>
      <c r="I43" s="40">
        <v>-1017.159</v>
      </c>
      <c r="J43" s="40">
        <f t="shared" si="2"/>
        <v>6344.375581622553</v>
      </c>
      <c r="K43" s="40">
        <v>3878.7429999999999</v>
      </c>
      <c r="L43" s="40">
        <v>-5731.81</v>
      </c>
      <c r="M43" s="40">
        <v>-362.65699999999993</v>
      </c>
      <c r="N43" s="40">
        <f t="shared" si="3"/>
        <v>8520.2805816225518</v>
      </c>
      <c r="O43" s="40">
        <v>4391.6289999999999</v>
      </c>
      <c r="P43" s="40">
        <f t="shared" si="4"/>
        <v>4128.6515816225519</v>
      </c>
      <c r="Q43" s="40">
        <v>7849.7340000000004</v>
      </c>
      <c r="R43" s="40">
        <f t="shared" si="5"/>
        <v>670.54658162255146</v>
      </c>
      <c r="S43" s="40">
        <v>186.11699999999999</v>
      </c>
      <c r="T43" s="40">
        <v>1472.3489999999999</v>
      </c>
      <c r="U43" s="40">
        <v>81.792000000000002</v>
      </c>
      <c r="V43" s="41">
        <f t="shared" si="6"/>
        <v>-697.47741837744854</v>
      </c>
    </row>
    <row r="44" spans="1:22" ht="13.7" customHeight="1">
      <c r="A44" s="73" t="s">
        <v>143</v>
      </c>
      <c r="B44" s="48">
        <v>7725.8940000000002</v>
      </c>
      <c r="C44" s="40">
        <v>6558.8327033517398</v>
      </c>
      <c r="D44" s="40">
        <v>0</v>
      </c>
      <c r="E44" s="40">
        <v>52.734999999999999</v>
      </c>
      <c r="F44" s="40">
        <f t="shared" si="1"/>
        <v>1219.7962966482603</v>
      </c>
      <c r="G44" s="40">
        <v>6867.3680000000004</v>
      </c>
      <c r="H44" s="40">
        <v>414.27699999999999</v>
      </c>
      <c r="I44" s="40">
        <v>-1083.8630000000001</v>
      </c>
      <c r="J44" s="40">
        <f t="shared" si="2"/>
        <v>6589.0242966482601</v>
      </c>
      <c r="K44" s="40">
        <v>4473.259</v>
      </c>
      <c r="L44" s="40">
        <v>-7036.3829999999998</v>
      </c>
      <c r="M44" s="40">
        <v>-167.702</v>
      </c>
      <c r="N44" s="40">
        <f t="shared" si="3"/>
        <v>9414.9762966482594</v>
      </c>
      <c r="O44" s="40">
        <v>5556.7780000000002</v>
      </c>
      <c r="P44" s="40">
        <f t="shared" si="4"/>
        <v>3858.1982966482592</v>
      </c>
      <c r="Q44" s="40">
        <v>10171.352000000001</v>
      </c>
      <c r="R44" s="40">
        <f t="shared" si="5"/>
        <v>-756.37570335174132</v>
      </c>
      <c r="S44" s="40">
        <v>178.16000000000003</v>
      </c>
      <c r="T44" s="40">
        <v>2120.04</v>
      </c>
      <c r="U44" s="40">
        <v>-184.55500000000001</v>
      </c>
      <c r="V44" s="41">
        <f t="shared" si="6"/>
        <v>-2513.7007033517416</v>
      </c>
    </row>
    <row r="45" spans="1:22" ht="13.7" customHeight="1">
      <c r="A45" s="73" t="s">
        <v>144</v>
      </c>
      <c r="B45" s="48">
        <v>6305.723</v>
      </c>
      <c r="C45" s="40">
        <v>5136.26</v>
      </c>
      <c r="D45" s="40">
        <v>0</v>
      </c>
      <c r="E45" s="40">
        <v>58.414000000000001</v>
      </c>
      <c r="F45" s="40">
        <f t="shared" si="1"/>
        <v>1227.8769999999997</v>
      </c>
      <c r="G45" s="40">
        <v>5911.2879999999996</v>
      </c>
      <c r="H45" s="40">
        <v>204.501</v>
      </c>
      <c r="I45" s="40">
        <v>-1175.989</v>
      </c>
      <c r="J45" s="40">
        <f t="shared" si="2"/>
        <v>5758.6749999999993</v>
      </c>
      <c r="K45" s="40">
        <v>4162.0989999999993</v>
      </c>
      <c r="L45" s="40">
        <v>-5400.6670000000004</v>
      </c>
      <c r="M45" s="40">
        <v>-740.53600000000006</v>
      </c>
      <c r="N45" s="40">
        <f t="shared" si="3"/>
        <v>8076.4839999999967</v>
      </c>
      <c r="O45" s="40">
        <v>4296.9129999999996</v>
      </c>
      <c r="P45" s="40">
        <f t="shared" si="4"/>
        <v>3779.5709999999972</v>
      </c>
      <c r="Q45" s="40">
        <v>7581.2479999999996</v>
      </c>
      <c r="R45" s="40">
        <f t="shared" si="5"/>
        <v>495.23599999999715</v>
      </c>
      <c r="S45" s="40">
        <v>-73.056000000000012</v>
      </c>
      <c r="T45" s="40">
        <v>1124.309</v>
      </c>
      <c r="U45" s="40">
        <v>-130.19</v>
      </c>
      <c r="V45" s="41">
        <f t="shared" si="6"/>
        <v>-571.93900000000281</v>
      </c>
    </row>
    <row r="46" spans="1:22" ht="13.7" customHeight="1">
      <c r="A46" s="73" t="s">
        <v>145</v>
      </c>
      <c r="B46" s="48">
        <v>7471.674</v>
      </c>
      <c r="C46" s="40">
        <v>6303.4380000000001</v>
      </c>
      <c r="D46" s="40">
        <v>0</v>
      </c>
      <c r="E46" s="40">
        <v>63.058</v>
      </c>
      <c r="F46" s="40">
        <f t="shared" si="1"/>
        <v>1231.2939999999999</v>
      </c>
      <c r="G46" s="40">
        <v>6242.0410000000002</v>
      </c>
      <c r="H46" s="40">
        <v>290.54300000000001</v>
      </c>
      <c r="I46" s="40">
        <v>-437.99799999999993</v>
      </c>
      <c r="J46" s="40">
        <f t="shared" si="2"/>
        <v>6744.7940000000008</v>
      </c>
      <c r="K46" s="40">
        <v>4343.3429999999998</v>
      </c>
      <c r="L46" s="40">
        <v>-5735.0579999999991</v>
      </c>
      <c r="M46" s="40">
        <v>-421.80800000000005</v>
      </c>
      <c r="N46" s="40">
        <f t="shared" si="3"/>
        <v>10121.468000000001</v>
      </c>
      <c r="O46" s="40">
        <v>5190.1970000000001</v>
      </c>
      <c r="P46" s="40">
        <f t="shared" si="4"/>
        <v>4931.2710000000006</v>
      </c>
      <c r="Q46" s="40">
        <v>9294.0380000000005</v>
      </c>
      <c r="R46" s="40">
        <f t="shared" si="5"/>
        <v>827.43000000000029</v>
      </c>
      <c r="S46" s="40">
        <v>-482.61800000000005</v>
      </c>
      <c r="T46" s="40">
        <v>1379.894</v>
      </c>
      <c r="U46" s="40">
        <v>-676.65899999999999</v>
      </c>
      <c r="V46" s="41">
        <f t="shared" si="6"/>
        <v>-358.42299999999989</v>
      </c>
    </row>
    <row r="47" spans="1:22" ht="13.7" customHeight="1">
      <c r="A47" s="73" t="s">
        <v>146</v>
      </c>
      <c r="B47" s="48">
        <v>6405.3969999999999</v>
      </c>
      <c r="C47" s="40">
        <v>5233.8609999999999</v>
      </c>
      <c r="D47" s="40">
        <v>0</v>
      </c>
      <c r="E47" s="40">
        <v>80.215999999999994</v>
      </c>
      <c r="F47" s="40">
        <f t="shared" si="1"/>
        <v>1251.752</v>
      </c>
      <c r="G47" s="40">
        <v>6423.4530000000004</v>
      </c>
      <c r="H47" s="40">
        <v>254.55699999999999</v>
      </c>
      <c r="I47" s="40">
        <v>-1022.0419999999999</v>
      </c>
      <c r="J47" s="40">
        <f t="shared" si="2"/>
        <v>6398.6059999999998</v>
      </c>
      <c r="K47" s="40">
        <v>2983.8879999999999</v>
      </c>
      <c r="L47" s="40">
        <v>-6876.0409999999993</v>
      </c>
      <c r="M47" s="40">
        <v>-213.43499999999995</v>
      </c>
      <c r="N47" s="40">
        <f t="shared" si="3"/>
        <v>6816.6180000000004</v>
      </c>
      <c r="O47" s="40">
        <v>4523.6000000000004</v>
      </c>
      <c r="P47" s="40">
        <f t="shared" si="4"/>
        <v>2293.018</v>
      </c>
      <c r="Q47" s="40">
        <v>8113.2120000000004</v>
      </c>
      <c r="R47" s="40">
        <f t="shared" si="5"/>
        <v>-1296.5940000000001</v>
      </c>
      <c r="S47" s="40">
        <v>-9.61099999999999</v>
      </c>
      <c r="T47" s="40">
        <v>1742.789</v>
      </c>
      <c r="U47" s="40">
        <v>141.803</v>
      </c>
      <c r="V47" s="41">
        <f t="shared" si="6"/>
        <v>-3190.7969999999996</v>
      </c>
    </row>
    <row r="48" spans="1:22" ht="13.7" customHeight="1">
      <c r="A48" s="73" t="s">
        <v>147</v>
      </c>
      <c r="B48" s="48">
        <v>7968.5029999999997</v>
      </c>
      <c r="C48" s="40">
        <v>6785.6970000000001</v>
      </c>
      <c r="D48" s="40">
        <v>0</v>
      </c>
      <c r="E48" s="40">
        <v>78.543999999999997</v>
      </c>
      <c r="F48" s="40">
        <f t="shared" si="1"/>
        <v>1261.3499999999997</v>
      </c>
      <c r="G48" s="40">
        <v>6449.8950000000004</v>
      </c>
      <c r="H48" s="40">
        <v>404.53500000000003</v>
      </c>
      <c r="I48" s="40">
        <v>-1162.529</v>
      </c>
      <c r="J48" s="40">
        <f t="shared" si="2"/>
        <v>6144.1810000000005</v>
      </c>
      <c r="K48" s="40">
        <v>5111.3289999999997</v>
      </c>
      <c r="L48" s="40">
        <v>-7410.5599999999995</v>
      </c>
      <c r="M48" s="40">
        <v>-180.57799999999986</v>
      </c>
      <c r="N48" s="40">
        <f t="shared" si="3"/>
        <v>9431.1770000000015</v>
      </c>
      <c r="O48" s="40">
        <v>5766.8050000000003</v>
      </c>
      <c r="P48" s="40">
        <f t="shared" si="4"/>
        <v>3664.3720000000012</v>
      </c>
      <c r="Q48" s="40">
        <v>10418.424000000001</v>
      </c>
      <c r="R48" s="40">
        <f t="shared" si="5"/>
        <v>-987.24699999999939</v>
      </c>
      <c r="S48" s="40">
        <v>-24.176000000000045</v>
      </c>
      <c r="T48" s="40">
        <v>2413.2570000000001</v>
      </c>
      <c r="U48" s="40">
        <v>-919.78300000000002</v>
      </c>
      <c r="V48" s="41">
        <f t="shared" si="6"/>
        <v>-2504.8969999999995</v>
      </c>
    </row>
    <row r="49" spans="1:23" ht="13.7" customHeight="1">
      <c r="A49" s="73" t="s">
        <v>148</v>
      </c>
      <c r="B49" s="48">
        <v>6469.5169999999998</v>
      </c>
      <c r="C49" s="40">
        <v>5276.5929999999998</v>
      </c>
      <c r="D49" s="40">
        <v>0</v>
      </c>
      <c r="E49" s="40">
        <v>42.124000000000002</v>
      </c>
      <c r="F49" s="40">
        <f t="shared" si="1"/>
        <v>1235.048</v>
      </c>
      <c r="G49" s="40">
        <v>4659.3280000000004</v>
      </c>
      <c r="H49" s="40">
        <v>203.43600000000001</v>
      </c>
      <c r="I49" s="40">
        <v>-1157.6550000000002</v>
      </c>
      <c r="J49" s="40">
        <f t="shared" si="2"/>
        <v>4533.2849999999999</v>
      </c>
      <c r="K49" s="40">
        <v>3984.2829999999999</v>
      </c>
      <c r="L49" s="40">
        <v>-5929.9800000000005</v>
      </c>
      <c r="M49" s="40">
        <v>-758.08</v>
      </c>
      <c r="N49" s="40">
        <f t="shared" si="3"/>
        <v>6217.4289999999992</v>
      </c>
      <c r="O49" s="40">
        <v>4387.9210000000003</v>
      </c>
      <c r="P49" s="40">
        <f t="shared" si="4"/>
        <v>1829.5079999999989</v>
      </c>
      <c r="Q49" s="40">
        <v>7927.29</v>
      </c>
      <c r="R49" s="40">
        <f t="shared" si="5"/>
        <v>-1709.8610000000008</v>
      </c>
      <c r="S49" s="40">
        <v>8.3739999999999952</v>
      </c>
      <c r="T49" s="40">
        <v>1452.4680000000001</v>
      </c>
      <c r="U49" s="40">
        <v>56.262999999999998</v>
      </c>
      <c r="V49" s="41">
        <f t="shared" si="6"/>
        <v>-3210.2180000000008</v>
      </c>
    </row>
    <row r="50" spans="1:23" ht="13.7" customHeight="1">
      <c r="A50" s="73" t="s">
        <v>149</v>
      </c>
      <c r="B50" s="48">
        <v>7777.107</v>
      </c>
      <c r="C50" s="40">
        <v>6657.5479999999998</v>
      </c>
      <c r="D50" s="40">
        <v>0</v>
      </c>
      <c r="E50" s="40">
        <v>102.672</v>
      </c>
      <c r="F50" s="40">
        <f t="shared" si="1"/>
        <v>1222.2310000000002</v>
      </c>
      <c r="G50" s="40">
        <v>5334.7730000000001</v>
      </c>
      <c r="H50" s="40">
        <v>303.13099999999997</v>
      </c>
      <c r="I50" s="40">
        <v>-433.20700000000011</v>
      </c>
      <c r="J50" s="40">
        <f t="shared" si="2"/>
        <v>5820.6660000000002</v>
      </c>
      <c r="K50" s="40">
        <v>2215.665</v>
      </c>
      <c r="L50" s="40">
        <v>-6667.0710000000008</v>
      </c>
      <c r="M50" s="40">
        <v>-437.79300000000001</v>
      </c>
      <c r="N50" s="40">
        <f t="shared" si="3"/>
        <v>6393.2429999999995</v>
      </c>
      <c r="O50" s="40">
        <v>5461.7759999999998</v>
      </c>
      <c r="P50" s="40">
        <f t="shared" si="4"/>
        <v>931.46699999999964</v>
      </c>
      <c r="Q50" s="40">
        <v>9805.5360000000001</v>
      </c>
      <c r="R50" s="40">
        <f t="shared" si="5"/>
        <v>-3412.2930000000006</v>
      </c>
      <c r="S50" s="40">
        <v>-13.969999999999999</v>
      </c>
      <c r="T50" s="40">
        <v>1649.5640000000001</v>
      </c>
      <c r="U50" s="40">
        <v>81.093999999999994</v>
      </c>
      <c r="V50" s="41">
        <f t="shared" si="6"/>
        <v>-5156.9210000000003</v>
      </c>
    </row>
    <row r="51" spans="1:23" ht="13.7" customHeight="1">
      <c r="A51" s="73" t="s">
        <v>150</v>
      </c>
      <c r="B51" s="48">
        <v>6591.08</v>
      </c>
      <c r="C51" s="40">
        <v>5451.326</v>
      </c>
      <c r="D51" s="40">
        <v>0</v>
      </c>
      <c r="E51" s="40">
        <v>104.788</v>
      </c>
      <c r="F51" s="40">
        <f t="shared" si="1"/>
        <v>1244.5419999999999</v>
      </c>
      <c r="G51" s="40">
        <v>5969.3450000000003</v>
      </c>
      <c r="H51" s="40">
        <v>349.41699999999997</v>
      </c>
      <c r="I51" s="40">
        <v>-925.21799999999985</v>
      </c>
      <c r="J51" s="40">
        <f t="shared" si="2"/>
        <v>5939.2520000000004</v>
      </c>
      <c r="K51" s="40">
        <v>5033.8180000000002</v>
      </c>
      <c r="L51" s="40">
        <v>-7518.24</v>
      </c>
      <c r="M51" s="40">
        <v>-416.06200000000013</v>
      </c>
      <c r="N51" s="40">
        <f t="shared" si="3"/>
        <v>7759.0110000000004</v>
      </c>
      <c r="O51" s="40">
        <v>4720.2430000000004</v>
      </c>
      <c r="P51" s="40">
        <f t="shared" si="4"/>
        <v>3038.768</v>
      </c>
      <c r="Q51" s="40">
        <v>8570.3259999999991</v>
      </c>
      <c r="R51" s="40">
        <f t="shared" si="5"/>
        <v>-811.31499999999869</v>
      </c>
      <c r="S51" s="40">
        <v>32.59699999999998</v>
      </c>
      <c r="T51" s="40">
        <v>1791.4570000000001</v>
      </c>
      <c r="U51" s="40">
        <v>46.430999999999997</v>
      </c>
      <c r="V51" s="41">
        <f t="shared" si="6"/>
        <v>-2616.6059999999989</v>
      </c>
    </row>
    <row r="52" spans="1:23" ht="13.7" customHeight="1">
      <c r="A52" s="73" t="s">
        <v>151</v>
      </c>
      <c r="B52" s="48">
        <v>8309.1209999999992</v>
      </c>
      <c r="C52" s="40">
        <v>7188.8810000000003</v>
      </c>
      <c r="D52" s="40">
        <v>0</v>
      </c>
      <c r="E52" s="40">
        <v>140.24299999999999</v>
      </c>
      <c r="F52" s="40">
        <f t="shared" si="1"/>
        <v>1260.4829999999988</v>
      </c>
      <c r="G52" s="40">
        <v>5994.0919999999996</v>
      </c>
      <c r="H52" s="40">
        <v>402.36700000000002</v>
      </c>
      <c r="I52" s="40">
        <v>-1086.0219999999999</v>
      </c>
      <c r="J52" s="40">
        <f t="shared" si="2"/>
        <v>5766.1859999999988</v>
      </c>
      <c r="K52" s="40">
        <v>3901.5459999999998</v>
      </c>
      <c r="L52" s="40">
        <v>-8602.7930000000015</v>
      </c>
      <c r="M52" s="40">
        <v>-304.13199999999995</v>
      </c>
      <c r="N52" s="40">
        <f t="shared" si="3"/>
        <v>7084.6609999999973</v>
      </c>
      <c r="O52" s="40">
        <v>6323.8540000000003</v>
      </c>
      <c r="P52" s="40">
        <f t="shared" si="4"/>
        <v>760.80699999999706</v>
      </c>
      <c r="Q52" s="40">
        <v>11070.855</v>
      </c>
      <c r="R52" s="40">
        <f t="shared" si="5"/>
        <v>-3986.1940000000022</v>
      </c>
      <c r="S52" s="40">
        <v>25.808999999999969</v>
      </c>
      <c r="T52" s="40">
        <v>2324.2629999999999</v>
      </c>
      <c r="U52" s="40">
        <v>49.709000000000003</v>
      </c>
      <c r="V52" s="41">
        <f t="shared" si="6"/>
        <v>-6334.3570000000018</v>
      </c>
    </row>
    <row r="53" spans="1:23" ht="13.7" customHeight="1" thickBot="1">
      <c r="A53" s="74" t="s">
        <v>152</v>
      </c>
      <c r="B53" s="49">
        <v>6644.5889999999999</v>
      </c>
      <c r="C53" s="50">
        <v>5442.3389999999999</v>
      </c>
      <c r="D53" s="50">
        <v>0</v>
      </c>
      <c r="E53" s="50">
        <v>75.652000000000001</v>
      </c>
      <c r="F53" s="50">
        <f t="shared" si="1"/>
        <v>1277.902</v>
      </c>
      <c r="G53" s="50">
        <v>5641.14</v>
      </c>
      <c r="H53" s="50">
        <v>266.71600000000001</v>
      </c>
      <c r="I53" s="50">
        <v>-1087.163</v>
      </c>
      <c r="J53" s="50">
        <f t="shared" si="2"/>
        <v>5565.1630000000005</v>
      </c>
      <c r="K53" s="50">
        <v>2765.4180000000001</v>
      </c>
      <c r="L53" s="50">
        <v>-6256.0989999999993</v>
      </c>
      <c r="M53" s="50">
        <v>-736.84</v>
      </c>
      <c r="N53" s="50">
        <f t="shared" si="3"/>
        <v>5827.5130000000008</v>
      </c>
      <c r="O53" s="50">
        <v>4489.8710000000001</v>
      </c>
      <c r="P53" s="50">
        <f t="shared" si="4"/>
        <v>1337.6420000000007</v>
      </c>
      <c r="Q53" s="50">
        <v>8040.0950000000003</v>
      </c>
      <c r="R53" s="50">
        <f t="shared" si="5"/>
        <v>-2212.5819999999994</v>
      </c>
      <c r="S53" s="50">
        <v>118.19800000000001</v>
      </c>
      <c r="T53" s="50">
        <v>1206.08</v>
      </c>
      <c r="U53" s="50">
        <v>234.07400000000001</v>
      </c>
      <c r="V53" s="51">
        <f t="shared" si="6"/>
        <v>-3534.5379999999996</v>
      </c>
    </row>
    <row r="54" spans="1:23" ht="13.7" customHeight="1" thickBot="1">
      <c r="A54" s="75" t="s">
        <v>153</v>
      </c>
      <c r="B54" s="55">
        <v>7877.2740000000003</v>
      </c>
      <c r="C54" s="56">
        <v>6775.5690000000004</v>
      </c>
      <c r="D54" s="56">
        <v>0</v>
      </c>
      <c r="E54" s="56">
        <v>174.68600000000001</v>
      </c>
      <c r="F54" s="56">
        <f t="shared" si="1"/>
        <v>1276.3909999999998</v>
      </c>
      <c r="G54" s="56">
        <v>5554.4920000000002</v>
      </c>
      <c r="H54" s="56">
        <v>326.17899999999997</v>
      </c>
      <c r="I54" s="56">
        <v>-590.21000000000015</v>
      </c>
      <c r="J54" s="56">
        <f t="shared" si="2"/>
        <v>5914.4939999999997</v>
      </c>
      <c r="K54" s="56">
        <v>3440.078</v>
      </c>
      <c r="L54" s="56">
        <v>-6972.1140000000005</v>
      </c>
      <c r="M54" s="56">
        <v>-512.09400000000005</v>
      </c>
      <c r="N54" s="56">
        <f t="shared" si="3"/>
        <v>7285.7609999999995</v>
      </c>
      <c r="O54" s="56">
        <v>5415.3969999999999</v>
      </c>
      <c r="P54" s="56">
        <f t="shared" si="4"/>
        <v>1870.3639999999996</v>
      </c>
      <c r="Q54" s="56">
        <v>9929.4259999999995</v>
      </c>
      <c r="R54" s="56">
        <f t="shared" si="5"/>
        <v>-2643.665</v>
      </c>
      <c r="S54" s="56">
        <v>-372.18400000000003</v>
      </c>
      <c r="T54" s="56">
        <v>2095.2950000000001</v>
      </c>
      <c r="U54" s="56">
        <v>60.546999999999997</v>
      </c>
      <c r="V54" s="57">
        <f t="shared" si="6"/>
        <v>-5171.6909999999998</v>
      </c>
    </row>
    <row r="55" spans="1:23" ht="13.7" customHeight="1">
      <c r="A55" s="75" t="s">
        <v>154</v>
      </c>
      <c r="B55" s="55">
        <v>6646.5910000000003</v>
      </c>
      <c r="C55" s="56">
        <v>5471.8230000000003</v>
      </c>
      <c r="D55" s="56">
        <v>0</v>
      </c>
      <c r="E55" s="56">
        <v>141.03899999999999</v>
      </c>
      <c r="F55" s="56">
        <f t="shared" si="1"/>
        <v>1315.807</v>
      </c>
      <c r="G55" s="56">
        <v>6051.2219999999998</v>
      </c>
      <c r="H55" s="56">
        <v>313.15300000000002</v>
      </c>
      <c r="I55" s="56">
        <v>-1139.077</v>
      </c>
      <c r="J55" s="56">
        <f t="shared" si="2"/>
        <v>5914.7989999999991</v>
      </c>
      <c r="K55" s="56">
        <v>4648.4849999999997</v>
      </c>
      <c r="L55" s="56">
        <v>-7574.4859999999999</v>
      </c>
      <c r="M55" s="56">
        <v>-487.97600000000006</v>
      </c>
      <c r="N55" s="56">
        <f t="shared" si="3"/>
        <v>7185.6329999999998</v>
      </c>
      <c r="O55" s="56">
        <v>4684.8109999999997</v>
      </c>
      <c r="P55" s="56">
        <f t="shared" si="4"/>
        <v>2500.8220000000001</v>
      </c>
      <c r="Q55" s="56">
        <v>8602.4889999999996</v>
      </c>
      <c r="R55" s="56">
        <f t="shared" si="5"/>
        <v>-1416.8559999999998</v>
      </c>
      <c r="S55" s="56">
        <v>152.024</v>
      </c>
      <c r="T55" s="56">
        <v>1732.903</v>
      </c>
      <c r="U55" s="56">
        <v>-64.358000000000004</v>
      </c>
      <c r="V55" s="57">
        <f t="shared" si="6"/>
        <v>-2933.3769999999995</v>
      </c>
    </row>
    <row r="56" spans="1:23" ht="13.7" customHeight="1">
      <c r="A56" s="76" t="s">
        <v>155</v>
      </c>
      <c r="B56" s="40">
        <v>8122.9759999999997</v>
      </c>
      <c r="C56" s="40">
        <v>6886.2539999999999</v>
      </c>
      <c r="D56" s="40">
        <v>0</v>
      </c>
      <c r="E56" s="40">
        <v>129.89599999999999</v>
      </c>
      <c r="F56" s="40">
        <f t="shared" si="1"/>
        <v>1366.6179999999997</v>
      </c>
      <c r="G56" s="40">
        <v>6471.1130000000003</v>
      </c>
      <c r="H56" s="40">
        <v>389.37299999999999</v>
      </c>
      <c r="I56" s="40">
        <v>-1096.223</v>
      </c>
      <c r="J56" s="40">
        <f t="shared" si="2"/>
        <v>6352.1350000000002</v>
      </c>
      <c r="K56" s="40">
        <v>4235.28</v>
      </c>
      <c r="L56" s="40">
        <v>-8178.0679999999993</v>
      </c>
      <c r="M56" s="40">
        <v>-1048.884</v>
      </c>
      <c r="N56" s="40">
        <f t="shared" si="3"/>
        <v>7241.2890000000016</v>
      </c>
      <c r="O56" s="40">
        <v>5880.826</v>
      </c>
      <c r="P56" s="40">
        <f t="shared" si="4"/>
        <v>1360.4630000000016</v>
      </c>
      <c r="Q56" s="40">
        <v>10415.514999999999</v>
      </c>
      <c r="R56" s="40">
        <f t="shared" si="5"/>
        <v>-3174.2259999999978</v>
      </c>
      <c r="S56" s="40">
        <v>-1309.2729999999999</v>
      </c>
      <c r="T56" s="40">
        <v>4451.1009999999997</v>
      </c>
      <c r="U56" s="40">
        <v>-101.462</v>
      </c>
      <c r="V56" s="40">
        <f t="shared" si="6"/>
        <v>-8833.137999999999</v>
      </c>
    </row>
    <row r="57" spans="1:23" ht="13.7" customHeight="1">
      <c r="A57" s="76" t="s">
        <v>156</v>
      </c>
      <c r="B57" s="46">
        <v>6273.21</v>
      </c>
      <c r="C57" s="46">
        <v>5077.0600000000004</v>
      </c>
      <c r="D57" s="46">
        <v>0</v>
      </c>
      <c r="E57" s="46">
        <v>138.07</v>
      </c>
      <c r="F57" s="46">
        <f t="shared" si="1"/>
        <v>1334.2199999999996</v>
      </c>
      <c r="G57" s="46">
        <v>5806.5649999999996</v>
      </c>
      <c r="H57" s="46">
        <v>247.239</v>
      </c>
      <c r="I57" s="46">
        <v>-1463.76</v>
      </c>
      <c r="J57" s="46">
        <f t="shared" si="2"/>
        <v>5429.7859999999991</v>
      </c>
      <c r="K57" s="46">
        <v>3265.777</v>
      </c>
      <c r="L57" s="46">
        <v>-6065.5339999999997</v>
      </c>
      <c r="M57" s="46">
        <v>-894.03399999999988</v>
      </c>
      <c r="N57" s="46">
        <f t="shared" si="3"/>
        <v>5790.5099999999984</v>
      </c>
      <c r="O57" s="46">
        <v>4054.5149999999999</v>
      </c>
      <c r="P57" s="46">
        <f t="shared" si="4"/>
        <v>1735.9949999999985</v>
      </c>
      <c r="Q57" s="46">
        <v>7588.3509999999997</v>
      </c>
      <c r="R57" s="46">
        <f t="shared" si="5"/>
        <v>-1797.8410000000013</v>
      </c>
      <c r="S57" s="46">
        <v>52.663000000000011</v>
      </c>
      <c r="T57" s="46">
        <v>1154.9280000000001</v>
      </c>
      <c r="U57" s="46">
        <v>11.364000000000001</v>
      </c>
      <c r="V57" s="46">
        <f t="shared" si="6"/>
        <v>-2911.4700000000016</v>
      </c>
      <c r="W57" s="39"/>
    </row>
    <row r="58" spans="1:23" ht="13.7" customHeight="1">
      <c r="A58" s="76" t="s">
        <v>157</v>
      </c>
      <c r="B58" s="46">
        <v>7417.9639999999999</v>
      </c>
      <c r="C58" s="46">
        <v>6294.8860000000004</v>
      </c>
      <c r="D58" s="46">
        <v>0</v>
      </c>
      <c r="E58" s="46">
        <v>212.09200000000001</v>
      </c>
      <c r="F58" s="46">
        <f t="shared" si="1"/>
        <v>1335.1699999999996</v>
      </c>
      <c r="G58" s="46">
        <v>5885.1019999999999</v>
      </c>
      <c r="H58" s="46">
        <v>264.43400000000003</v>
      </c>
      <c r="I58" s="46">
        <v>-1269.2930000000001</v>
      </c>
      <c r="J58" s="46">
        <f t="shared" si="2"/>
        <v>5686.5449999999983</v>
      </c>
      <c r="K58" s="46">
        <v>3199.355</v>
      </c>
      <c r="L58" s="46">
        <v>-6423.9949999999999</v>
      </c>
      <c r="M58" s="46">
        <v>-569.47300000000018</v>
      </c>
      <c r="N58" s="46">
        <f t="shared" si="3"/>
        <v>6737.0149999999976</v>
      </c>
      <c r="O58" s="46">
        <v>4844.5829999999996</v>
      </c>
      <c r="P58" s="46">
        <f t="shared" si="4"/>
        <v>1892.431999999998</v>
      </c>
      <c r="Q58" s="46">
        <v>9334.5079999999998</v>
      </c>
      <c r="R58" s="46">
        <f t="shared" si="5"/>
        <v>-2597.4930000000022</v>
      </c>
      <c r="S58" s="46">
        <v>58.65500000000003</v>
      </c>
      <c r="T58" s="46">
        <v>1702.614</v>
      </c>
      <c r="U58" s="46">
        <v>47.71</v>
      </c>
      <c r="V58" s="46">
        <f t="shared" si="6"/>
        <v>-4289.1620000000021</v>
      </c>
    </row>
    <row r="59" spans="1:23" ht="13.7" customHeight="1">
      <c r="A59" s="76" t="s">
        <v>158</v>
      </c>
      <c r="B59" s="46">
        <v>6147.11</v>
      </c>
      <c r="C59" s="46">
        <v>4942.0749999999998</v>
      </c>
      <c r="D59" s="46">
        <v>0</v>
      </c>
      <c r="E59" s="46">
        <v>158.375</v>
      </c>
      <c r="F59" s="46">
        <f t="shared" si="1"/>
        <v>1363.4099999999999</v>
      </c>
      <c r="G59" s="46">
        <v>6264.8450000000003</v>
      </c>
      <c r="H59" s="46">
        <v>226.845</v>
      </c>
      <c r="I59" s="46">
        <v>-1663.9459999999999</v>
      </c>
      <c r="J59" s="46">
        <f t="shared" si="2"/>
        <v>5737.4639999999999</v>
      </c>
      <c r="K59" s="46">
        <v>5055.3459999999995</v>
      </c>
      <c r="L59" s="46">
        <v>-7032.527</v>
      </c>
      <c r="M59" s="46">
        <v>-460.601</v>
      </c>
      <c r="N59" s="46">
        <f t="shared" si="3"/>
        <v>7472.8159999999989</v>
      </c>
      <c r="O59" s="46">
        <v>4173.134</v>
      </c>
      <c r="P59" s="46">
        <f t="shared" si="4"/>
        <v>3299.6819999999989</v>
      </c>
      <c r="Q59" s="47">
        <v>7821.8220000000001</v>
      </c>
      <c r="R59" s="47">
        <f t="shared" si="5"/>
        <v>-349.00600000000122</v>
      </c>
      <c r="S59" s="47">
        <v>251.29200000000003</v>
      </c>
      <c r="T59" s="47">
        <v>1253.3019999999999</v>
      </c>
      <c r="U59" s="47">
        <v>27.913</v>
      </c>
      <c r="V59" s="46">
        <f t="shared" si="6"/>
        <v>-1378.929000000001</v>
      </c>
    </row>
    <row r="60" spans="1:23" ht="13.7" customHeight="1">
      <c r="A60" s="76" t="s">
        <v>159</v>
      </c>
      <c r="B60" s="46">
        <v>7429.13</v>
      </c>
      <c r="C60" s="46">
        <v>6267.6559999999999</v>
      </c>
      <c r="D60" s="46">
        <v>0</v>
      </c>
      <c r="E60" s="46">
        <v>183.32499999999999</v>
      </c>
      <c r="F60" s="46">
        <f t="shared" si="1"/>
        <v>1344.7990000000002</v>
      </c>
      <c r="G60" s="46">
        <v>6363.5159999999996</v>
      </c>
      <c r="H60" s="46">
        <v>425.57</v>
      </c>
      <c r="I60" s="46">
        <v>-1571.8690000000001</v>
      </c>
      <c r="J60" s="46">
        <f t="shared" si="2"/>
        <v>5710.8760000000002</v>
      </c>
      <c r="K60" s="46">
        <v>5064.5129999999999</v>
      </c>
      <c r="L60" s="46">
        <v>-8071.6949999999997</v>
      </c>
      <c r="M60" s="46">
        <v>-886.39399999999989</v>
      </c>
      <c r="N60" s="46">
        <f t="shared" si="3"/>
        <v>7296.0759999999991</v>
      </c>
      <c r="O60" s="46">
        <v>5478.7759999999998</v>
      </c>
      <c r="P60" s="46">
        <f t="shared" si="4"/>
        <v>1817.2999999999993</v>
      </c>
      <c r="Q60" s="46">
        <v>9955.68</v>
      </c>
      <c r="R60" s="46">
        <f t="shared" si="5"/>
        <v>-2659.6040000000012</v>
      </c>
      <c r="S60" s="46">
        <v>-335.77800000000002</v>
      </c>
      <c r="T60" s="46">
        <v>2009.402</v>
      </c>
      <c r="U60" s="46">
        <v>-89.706999999999994</v>
      </c>
      <c r="V60" s="46">
        <f t="shared" si="6"/>
        <v>-4915.0770000000011</v>
      </c>
    </row>
    <row r="61" spans="1:23" ht="13.7" customHeight="1">
      <c r="A61" s="76" t="s">
        <v>160</v>
      </c>
      <c r="B61" s="46">
        <v>6099.81</v>
      </c>
      <c r="C61" s="46">
        <v>4859.1260000000002</v>
      </c>
      <c r="D61" s="46">
        <v>0</v>
      </c>
      <c r="E61" s="46">
        <v>125.48399999999999</v>
      </c>
      <c r="F61" s="46">
        <f t="shared" si="1"/>
        <v>1366.1680000000001</v>
      </c>
      <c r="G61" s="46">
        <v>5440.0389999999998</v>
      </c>
      <c r="H61" s="46">
        <v>138.66200000000001</v>
      </c>
      <c r="I61" s="46">
        <v>-1809.8510000000001</v>
      </c>
      <c r="J61" s="46">
        <f t="shared" si="2"/>
        <v>4857.6939999999995</v>
      </c>
      <c r="K61" s="46">
        <v>3158.2340000000004</v>
      </c>
      <c r="L61" s="46">
        <v>-6530.6989999999996</v>
      </c>
      <c r="M61" s="46">
        <v>-477.94499999999994</v>
      </c>
      <c r="N61" s="46">
        <f t="shared" si="3"/>
        <v>4992.8270000000002</v>
      </c>
      <c r="O61" s="46">
        <v>3985.5430000000001</v>
      </c>
      <c r="P61" s="46">
        <f t="shared" si="4"/>
        <v>1007.2840000000001</v>
      </c>
      <c r="Q61" s="47">
        <v>7359.5450000000001</v>
      </c>
      <c r="R61" s="47">
        <f t="shared" si="5"/>
        <v>-2366.7179999999998</v>
      </c>
      <c r="S61" s="47">
        <v>347.75299999999999</v>
      </c>
      <c r="T61" s="47">
        <v>922.89700000000005</v>
      </c>
      <c r="U61" s="47">
        <v>29.459</v>
      </c>
      <c r="V61" s="46">
        <f t="shared" si="6"/>
        <v>-2971.3209999999999</v>
      </c>
    </row>
    <row r="62" spans="1:23" ht="13.7" customHeight="1">
      <c r="A62" s="76" t="s">
        <v>161</v>
      </c>
      <c r="B62" s="46">
        <v>6078.3069999999998</v>
      </c>
      <c r="C62" s="46">
        <v>4881.8670000000002</v>
      </c>
      <c r="D62" s="46">
        <v>0</v>
      </c>
      <c r="E62" s="46">
        <v>158.85400000000001</v>
      </c>
      <c r="F62" s="46">
        <f t="shared" si="1"/>
        <v>1355.2939999999996</v>
      </c>
      <c r="G62" s="46">
        <v>5683.098</v>
      </c>
      <c r="H62" s="46">
        <v>267.17599999999999</v>
      </c>
      <c r="I62" s="46">
        <v>-1469.7040000000002</v>
      </c>
      <c r="J62" s="46">
        <f t="shared" si="2"/>
        <v>5301.5119999999988</v>
      </c>
      <c r="K62" s="46">
        <v>3302.4180000000001</v>
      </c>
      <c r="L62" s="46">
        <v>-6360.5619999999999</v>
      </c>
      <c r="M62" s="46">
        <v>-459.39699999999993</v>
      </c>
      <c r="N62" s="46">
        <f t="shared" si="3"/>
        <v>5775.4739999999983</v>
      </c>
      <c r="O62" s="46">
        <v>3991.5030000000002</v>
      </c>
      <c r="P62" s="46">
        <f t="shared" si="4"/>
        <v>1783.9709999999982</v>
      </c>
      <c r="Q62" s="46">
        <v>7568.8770000000004</v>
      </c>
      <c r="R62" s="46">
        <f t="shared" si="5"/>
        <v>-1793.4030000000021</v>
      </c>
      <c r="S62" s="46">
        <v>-251.74800000000005</v>
      </c>
      <c r="T62" s="46">
        <v>998.41700000000003</v>
      </c>
      <c r="U62" s="46">
        <v>46.756999999999998</v>
      </c>
      <c r="V62" s="46">
        <f t="shared" si="6"/>
        <v>-3090.3250000000021</v>
      </c>
    </row>
    <row r="63" spans="1:23" ht="13.7" customHeight="1">
      <c r="A63" s="76" t="s">
        <v>162</v>
      </c>
      <c r="B63" s="46">
        <v>5956.8720000000003</v>
      </c>
      <c r="C63" s="46">
        <v>4737.2629999999999</v>
      </c>
      <c r="D63" s="46">
        <v>0</v>
      </c>
      <c r="E63" s="46">
        <v>138.29</v>
      </c>
      <c r="F63" s="46">
        <f t="shared" si="1"/>
        <v>1357.8990000000003</v>
      </c>
      <c r="G63" s="46">
        <v>5923.1620000000003</v>
      </c>
      <c r="H63" s="46">
        <v>227.41300000000001</v>
      </c>
      <c r="I63" s="46">
        <v>-1555.107</v>
      </c>
      <c r="J63" s="46">
        <f t="shared" si="2"/>
        <v>5498.5410000000011</v>
      </c>
      <c r="K63" s="46">
        <v>4454.25</v>
      </c>
      <c r="L63" s="46">
        <v>-7182.64</v>
      </c>
      <c r="M63" s="46">
        <v>-316.03100000000006</v>
      </c>
      <c r="N63" s="46">
        <f t="shared" si="3"/>
        <v>6506.2980000000007</v>
      </c>
      <c r="O63" s="46">
        <v>4052.1779999999999</v>
      </c>
      <c r="P63" s="46">
        <f t="shared" si="4"/>
        <v>2454.1200000000008</v>
      </c>
      <c r="Q63" s="46">
        <v>7490.9830000000002</v>
      </c>
      <c r="R63" s="46">
        <f t="shared" si="5"/>
        <v>-984.68499999999949</v>
      </c>
      <c r="S63" s="46">
        <v>514.09500000000003</v>
      </c>
      <c r="T63" s="46">
        <v>940.19600000000003</v>
      </c>
      <c r="U63" s="46">
        <v>5.54</v>
      </c>
      <c r="V63" s="46">
        <f t="shared" si="6"/>
        <v>-1416.3259999999996</v>
      </c>
    </row>
    <row r="64" spans="1:23" ht="13.7" customHeight="1">
      <c r="A64" s="76" t="s">
        <v>163</v>
      </c>
      <c r="B64" s="46">
        <v>6415.3829999999998</v>
      </c>
      <c r="C64" s="46">
        <v>5175.6769999999997</v>
      </c>
      <c r="D64" s="46">
        <v>0</v>
      </c>
      <c r="E64" s="46">
        <v>128.10900000000001</v>
      </c>
      <c r="F64" s="46">
        <f t="shared" si="1"/>
        <v>1367.8150000000001</v>
      </c>
      <c r="G64" s="46">
        <v>6211.68</v>
      </c>
      <c r="H64" s="46">
        <v>385.12200000000001</v>
      </c>
      <c r="I64" s="46">
        <v>-1475.84</v>
      </c>
      <c r="J64" s="46">
        <f t="shared" si="2"/>
        <v>5718.5330000000004</v>
      </c>
      <c r="K64" s="46">
        <v>4069.4180000000001</v>
      </c>
      <c r="L64" s="46">
        <v>-7403.9669999999996</v>
      </c>
      <c r="M64" s="46">
        <v>-422.21100000000001</v>
      </c>
      <c r="N64" s="46">
        <f t="shared" si="3"/>
        <v>6582.1310000000012</v>
      </c>
      <c r="O64" s="46">
        <v>4620.3580000000002</v>
      </c>
      <c r="P64" s="46">
        <f t="shared" si="4"/>
        <v>1961.773000000001</v>
      </c>
      <c r="Q64" s="46">
        <v>8438.4169999999995</v>
      </c>
      <c r="R64" s="46">
        <f t="shared" si="5"/>
        <v>-1856.2859999999982</v>
      </c>
      <c r="S64" s="46">
        <v>303.52699999999999</v>
      </c>
      <c r="T64" s="46">
        <v>1441.9580000000001</v>
      </c>
      <c r="U64" s="46">
        <v>-72.42</v>
      </c>
      <c r="V64" s="46">
        <f t="shared" si="6"/>
        <v>-2922.2969999999982</v>
      </c>
    </row>
    <row r="65" spans="1:22" ht="13.7" customHeight="1">
      <c r="A65" s="76" t="s">
        <v>164</v>
      </c>
      <c r="B65" s="46">
        <v>6287.0640000000003</v>
      </c>
      <c r="C65" s="46">
        <v>5112.5249999999996</v>
      </c>
      <c r="D65" s="46">
        <v>0</v>
      </c>
      <c r="E65" s="46">
        <v>157.845</v>
      </c>
      <c r="F65" s="46">
        <f t="shared" si="1"/>
        <v>1332.3840000000007</v>
      </c>
      <c r="G65" s="46">
        <v>5207.5609999999997</v>
      </c>
      <c r="H65" s="46">
        <v>146.26499999999999</v>
      </c>
      <c r="I65" s="46">
        <v>-1786.4549999999999</v>
      </c>
      <c r="J65" s="46">
        <f t="shared" si="2"/>
        <v>4607.2250000000004</v>
      </c>
      <c r="K65" s="46">
        <v>3704.308</v>
      </c>
      <c r="L65" s="46">
        <v>-6895.0629999999992</v>
      </c>
      <c r="M65" s="46">
        <v>-602.10900000000015</v>
      </c>
      <c r="N65" s="46">
        <f t="shared" si="3"/>
        <v>4887.2669999999998</v>
      </c>
      <c r="O65" s="46">
        <v>4072.9059999999999</v>
      </c>
      <c r="P65" s="46">
        <f t="shared" si="4"/>
        <v>814.36099999999988</v>
      </c>
      <c r="Q65" s="46">
        <v>7437.8329999999996</v>
      </c>
      <c r="R65" s="46">
        <f t="shared" si="5"/>
        <v>-2550.5659999999998</v>
      </c>
      <c r="S65" s="46">
        <v>-560.14400000000001</v>
      </c>
      <c r="T65" s="46">
        <v>705.27</v>
      </c>
      <c r="U65" s="46">
        <v>15.657999999999999</v>
      </c>
      <c r="V65" s="46">
        <f t="shared" si="6"/>
        <v>-3831.6379999999999</v>
      </c>
    </row>
    <row r="66" spans="1:22" ht="13.7" customHeight="1">
      <c r="A66" s="76" t="s">
        <v>165</v>
      </c>
      <c r="B66" s="46">
        <v>6386.9650000000001</v>
      </c>
      <c r="C66" s="46">
        <v>5217.68</v>
      </c>
      <c r="D66" s="46">
        <v>0</v>
      </c>
      <c r="E66" s="46">
        <v>137.28700000000001</v>
      </c>
      <c r="F66" s="46">
        <f t="shared" si="1"/>
        <v>1306.5719999999999</v>
      </c>
      <c r="G66" s="46">
        <v>5413.1480000000001</v>
      </c>
      <c r="H66" s="46">
        <v>235.53700000000001</v>
      </c>
      <c r="I66" s="46">
        <v>-1212.8020000000001</v>
      </c>
      <c r="J66" s="46">
        <f t="shared" si="2"/>
        <v>5271.3809999999994</v>
      </c>
      <c r="K66" s="46">
        <v>4354.759</v>
      </c>
      <c r="L66" s="46">
        <v>-6748.1220000000003</v>
      </c>
      <c r="M66" s="46">
        <v>-233.048</v>
      </c>
      <c r="N66" s="46">
        <f t="shared" si="3"/>
        <v>6756.9469999999992</v>
      </c>
      <c r="O66" s="46">
        <v>4111.9769999999999</v>
      </c>
      <c r="P66" s="46">
        <f t="shared" si="4"/>
        <v>2644.9699999999993</v>
      </c>
      <c r="Q66" s="46">
        <v>7965.9120000000003</v>
      </c>
      <c r="R66" s="46">
        <f t="shared" si="5"/>
        <v>-1208.9650000000011</v>
      </c>
      <c r="S66" s="46">
        <v>305.99700000000001</v>
      </c>
      <c r="T66" s="46">
        <v>886.25099999999998</v>
      </c>
      <c r="U66" s="46">
        <v>55.576000000000001</v>
      </c>
      <c r="V66" s="46">
        <f t="shared" si="6"/>
        <v>-1844.795000000001</v>
      </c>
    </row>
    <row r="67" spans="1:22" ht="13.7" customHeight="1">
      <c r="A67" s="76" t="s">
        <v>166</v>
      </c>
      <c r="B67" s="46">
        <v>6213.19</v>
      </c>
      <c r="C67" s="46">
        <v>5048.3680000000004</v>
      </c>
      <c r="D67" s="46">
        <v>0</v>
      </c>
      <c r="E67" s="46">
        <v>137.304</v>
      </c>
      <c r="F67" s="46">
        <f t="shared" si="1"/>
        <v>1302.1259999999993</v>
      </c>
      <c r="G67" s="46">
        <v>6111.05</v>
      </c>
      <c r="H67" s="46">
        <v>244.11199999999999</v>
      </c>
      <c r="I67" s="46">
        <v>-1575.8049999999998</v>
      </c>
      <c r="J67" s="46">
        <f t="shared" si="2"/>
        <v>5593.259</v>
      </c>
      <c r="K67" s="46">
        <v>5220.8419999999996</v>
      </c>
      <c r="L67" s="46">
        <v>-7460.134</v>
      </c>
      <c r="M67" s="46">
        <v>-449.92000000000007</v>
      </c>
      <c r="N67" s="46">
        <f t="shared" si="3"/>
        <v>7081.0519999999988</v>
      </c>
      <c r="O67" s="46">
        <v>4177.0050000000001</v>
      </c>
      <c r="P67" s="46">
        <f t="shared" si="4"/>
        <v>2904.0469999999987</v>
      </c>
      <c r="Q67" s="46">
        <v>7733.2860000000001</v>
      </c>
      <c r="R67" s="46">
        <f t="shared" si="5"/>
        <v>-652.23400000000129</v>
      </c>
      <c r="S67" s="46">
        <v>145.03699999999998</v>
      </c>
      <c r="T67" s="46">
        <v>963.803</v>
      </c>
      <c r="U67" s="46">
        <v>8.173</v>
      </c>
      <c r="V67" s="46">
        <f t="shared" si="6"/>
        <v>-1479.1730000000014</v>
      </c>
    </row>
    <row r="68" spans="1:22" ht="13.7" customHeight="1">
      <c r="A68" s="76" t="s">
        <v>167</v>
      </c>
      <c r="B68" s="46">
        <v>7066.1719999999996</v>
      </c>
      <c r="C68" s="46">
        <v>5904.085</v>
      </c>
      <c r="D68" s="46">
        <v>0</v>
      </c>
      <c r="E68" s="46">
        <v>141.88399999999999</v>
      </c>
      <c r="F68" s="46">
        <f t="shared" si="1"/>
        <v>1303.9709999999995</v>
      </c>
      <c r="G68" s="46">
        <v>6633.5739999999996</v>
      </c>
      <c r="H68" s="46">
        <v>349.98099999999999</v>
      </c>
      <c r="I68" s="46">
        <v>-1540.6979999999999</v>
      </c>
      <c r="J68" s="46">
        <f t="shared" si="2"/>
        <v>6046.866</v>
      </c>
      <c r="K68" s="46">
        <v>5960.2669999999998</v>
      </c>
      <c r="L68" s="46">
        <v>-7334.348</v>
      </c>
      <c r="M68" s="46">
        <v>-744.125</v>
      </c>
      <c r="N68" s="46">
        <f t="shared" si="3"/>
        <v>8661.9929999999986</v>
      </c>
      <c r="O68" s="46">
        <v>4733.3329999999996</v>
      </c>
      <c r="P68" s="46">
        <f t="shared" si="4"/>
        <v>3928.6599999999989</v>
      </c>
      <c r="Q68" s="46">
        <v>8997.5149999999994</v>
      </c>
      <c r="R68" s="46">
        <f t="shared" si="5"/>
        <v>-335.52200000000084</v>
      </c>
      <c r="S68" s="46">
        <v>1.6680000000000064</v>
      </c>
      <c r="T68" s="46">
        <v>1187.8389999999999</v>
      </c>
      <c r="U68" s="46">
        <v>25.494</v>
      </c>
      <c r="V68" s="46">
        <f t="shared" si="6"/>
        <v>-1547.1870000000006</v>
      </c>
    </row>
    <row r="69" spans="1:22" ht="13.7" customHeight="1">
      <c r="A69" s="76" t="s">
        <v>168</v>
      </c>
      <c r="B69" s="46">
        <v>5897.4089999999997</v>
      </c>
      <c r="C69" s="46">
        <v>4696.4790000000003</v>
      </c>
      <c r="D69" s="46">
        <v>0</v>
      </c>
      <c r="E69" s="46">
        <v>115.06100000000001</v>
      </c>
      <c r="F69" s="46">
        <f t="shared" si="1"/>
        <v>1315.9909999999993</v>
      </c>
      <c r="G69" s="46">
        <v>5499.2860000000001</v>
      </c>
      <c r="H69" s="46">
        <v>195.77799999999999</v>
      </c>
      <c r="I69" s="46">
        <v>-1790.0629999999999</v>
      </c>
      <c r="J69" s="46">
        <f t="shared" si="2"/>
        <v>4829.4359999999988</v>
      </c>
      <c r="K69" s="46">
        <v>3872.56</v>
      </c>
      <c r="L69" s="46">
        <v>-6623.7929999999997</v>
      </c>
      <c r="M69" s="46">
        <v>-533.78</v>
      </c>
      <c r="N69" s="46">
        <f t="shared" si="3"/>
        <v>5433.6459999999997</v>
      </c>
      <c r="O69" s="46">
        <v>3889.223</v>
      </c>
      <c r="P69" s="46">
        <f t="shared" si="4"/>
        <v>1544.4229999999998</v>
      </c>
      <c r="Q69" s="46">
        <v>7175.6490000000003</v>
      </c>
      <c r="R69" s="46">
        <f t="shared" si="5"/>
        <v>-1742.0030000000006</v>
      </c>
      <c r="S69" s="46">
        <v>127.81399999999999</v>
      </c>
      <c r="T69" s="46">
        <v>724.69799999999998</v>
      </c>
      <c r="U69" s="46">
        <v>-14.831</v>
      </c>
      <c r="V69" s="46">
        <f t="shared" si="6"/>
        <v>-2324.0560000000005</v>
      </c>
    </row>
    <row r="70" spans="1:22" ht="13.7" customHeight="1">
      <c r="A70" s="76" t="s">
        <v>169</v>
      </c>
      <c r="B70" s="46">
        <v>6889.87</v>
      </c>
      <c r="C70" s="46">
        <v>5727.0309999999999</v>
      </c>
      <c r="D70" s="46">
        <v>0</v>
      </c>
      <c r="E70" s="46">
        <v>123.873</v>
      </c>
      <c r="F70" s="46">
        <f t="shared" si="1"/>
        <v>1286.712</v>
      </c>
      <c r="G70" s="46">
        <v>5965.5630000000001</v>
      </c>
      <c r="H70" s="46">
        <v>307.31700000000001</v>
      </c>
      <c r="I70" s="46">
        <v>-1381.2779999999998</v>
      </c>
      <c r="J70" s="46">
        <f t="shared" si="2"/>
        <v>5563.68</v>
      </c>
      <c r="K70" s="46">
        <v>4289.9809999999998</v>
      </c>
      <c r="L70" s="46">
        <v>-6514.9680000000008</v>
      </c>
      <c r="M70" s="46">
        <v>-423.82899999999995</v>
      </c>
      <c r="N70" s="46">
        <f t="shared" si="3"/>
        <v>7346.0029999999997</v>
      </c>
      <c r="O70" s="46">
        <v>4431.1390000000001</v>
      </c>
      <c r="P70" s="46">
        <f t="shared" si="4"/>
        <v>2914.8639999999996</v>
      </c>
      <c r="Q70" s="47">
        <v>8568.1090000000004</v>
      </c>
      <c r="R70" s="47">
        <f t="shared" si="5"/>
        <v>-1222.1060000000007</v>
      </c>
      <c r="S70" s="47">
        <v>-1181.0900000000001</v>
      </c>
      <c r="T70" s="47">
        <v>588.47199999999998</v>
      </c>
      <c r="U70" s="47">
        <v>-43.317999999999998</v>
      </c>
      <c r="V70" s="46">
        <f t="shared" si="6"/>
        <v>-2948.3500000000004</v>
      </c>
    </row>
    <row r="71" spans="1:22" ht="13.7" customHeight="1">
      <c r="A71" s="76" t="s">
        <v>170</v>
      </c>
      <c r="B71" s="46">
        <v>6338.0450000000001</v>
      </c>
      <c r="C71" s="46">
        <v>5142.0420000000004</v>
      </c>
      <c r="D71" s="46">
        <v>0</v>
      </c>
      <c r="E71" s="46">
        <v>112.792</v>
      </c>
      <c r="F71" s="46">
        <f t="shared" ref="F71" si="7">+B71-C71-D71+E71</f>
        <v>1308.7949999999996</v>
      </c>
      <c r="G71" s="46">
        <v>6492.7219999999998</v>
      </c>
      <c r="H71" s="46">
        <v>237.482</v>
      </c>
      <c r="I71" s="46">
        <v>-1759.3629999999998</v>
      </c>
      <c r="J71" s="46">
        <f t="shared" ref="J71" si="8">+F71+G71-H71+I71</f>
        <v>5804.6720000000005</v>
      </c>
      <c r="K71" s="46">
        <v>5705.2820000000002</v>
      </c>
      <c r="L71" s="46">
        <v>-8038.456000000001</v>
      </c>
      <c r="M71" s="46">
        <v>-262.32299999999998</v>
      </c>
      <c r="N71" s="46">
        <f t="shared" ref="N71" si="9">+J71+K71+L71+M71+O71</f>
        <v>7398.2910000000011</v>
      </c>
      <c r="O71" s="46">
        <v>4189.116</v>
      </c>
      <c r="P71" s="46">
        <f t="shared" ref="P71" si="10">+N71-O71</f>
        <v>3209.1750000000011</v>
      </c>
      <c r="Q71" s="46">
        <v>7942.4849999999997</v>
      </c>
      <c r="R71" s="46">
        <f t="shared" ref="R71" si="11">+N71-Q71</f>
        <v>-544.1939999999986</v>
      </c>
      <c r="S71" s="46">
        <v>-4768.3279999999995</v>
      </c>
      <c r="T71" s="46">
        <v>851.99900000000002</v>
      </c>
      <c r="U71" s="46">
        <v>56.116999999999997</v>
      </c>
      <c r="V71" s="46">
        <f t="shared" ref="V71" si="12">+R71+S71-T71-U71</f>
        <v>-6220.6379999999981</v>
      </c>
    </row>
    <row r="72" spans="1:22" ht="13.7" customHeight="1">
      <c r="A72" s="76" t="s">
        <v>171</v>
      </c>
      <c r="B72" s="46">
        <v>6143.2060000000001</v>
      </c>
      <c r="C72" s="46">
        <v>4915.7719999999999</v>
      </c>
      <c r="D72" s="46">
        <v>0</v>
      </c>
      <c r="E72" s="46">
        <v>127.06399999999999</v>
      </c>
      <c r="F72" s="46">
        <f t="shared" ref="F72" si="13">+B72-C72-D72+E72</f>
        <v>1354.4980000000003</v>
      </c>
      <c r="G72" s="46">
        <v>6675.4949999999999</v>
      </c>
      <c r="H72" s="46">
        <v>440.04399999999998</v>
      </c>
      <c r="I72" s="46">
        <v>-1776.52</v>
      </c>
      <c r="J72" s="46">
        <f t="shared" ref="J72" si="14">+F72+G72-H72+I72</f>
        <v>5813.4290000000001</v>
      </c>
      <c r="K72" s="46">
        <v>4909.5970000000007</v>
      </c>
      <c r="L72" s="46">
        <v>-6216.1909999999998</v>
      </c>
      <c r="M72" s="46">
        <v>-438.67700000000002</v>
      </c>
      <c r="N72" s="46">
        <f t="shared" ref="N72" si="15">+J72+K72+L72+M72+O72</f>
        <v>8303.6140000000014</v>
      </c>
      <c r="O72" s="46">
        <v>4235.4560000000001</v>
      </c>
      <c r="P72" s="46">
        <f t="shared" ref="P72" si="16">+N72-O72</f>
        <v>4068.1580000000013</v>
      </c>
      <c r="Q72" s="46">
        <v>8152.9790000000003</v>
      </c>
      <c r="R72" s="46">
        <f t="shared" ref="R72" si="17">+N72-Q72</f>
        <v>150.63500000000113</v>
      </c>
      <c r="S72" s="46">
        <v>-23.133000000000038</v>
      </c>
      <c r="T72" s="46">
        <v>1281.1479999999999</v>
      </c>
      <c r="U72" s="46">
        <v>83.177000000000007</v>
      </c>
      <c r="V72" s="46">
        <f t="shared" ref="V72" si="18">+R72+S72-T72-U72</f>
        <v>-1236.8229999999987</v>
      </c>
    </row>
    <row r="73" spans="1:22" ht="13.7" customHeight="1">
      <c r="A73" s="76" t="s">
        <v>172</v>
      </c>
      <c r="B73" s="46">
        <v>6060.5640000000003</v>
      </c>
      <c r="C73" s="46">
        <v>4805.7049999999999</v>
      </c>
      <c r="D73" s="46">
        <v>0</v>
      </c>
      <c r="E73" s="46">
        <v>79.658000000000001</v>
      </c>
      <c r="F73" s="46">
        <f t="shared" ref="F73" si="19">+B73-C73-D73+E73</f>
        <v>1334.5170000000003</v>
      </c>
      <c r="G73" s="46">
        <v>5888.0159999999996</v>
      </c>
      <c r="H73" s="46">
        <v>166.191</v>
      </c>
      <c r="I73" s="46">
        <v>-1951.3700000000001</v>
      </c>
      <c r="J73" s="46">
        <f t="shared" ref="J73" si="20">+F73+G73-H73+I73</f>
        <v>5104.9719999999998</v>
      </c>
      <c r="K73" s="46">
        <v>3820.9360000000001</v>
      </c>
      <c r="L73" s="46">
        <v>-6675.5780000000004</v>
      </c>
      <c r="M73" s="46">
        <v>-591.16100000000006</v>
      </c>
      <c r="N73" s="46">
        <f t="shared" ref="N73" si="21">+J73+K73+L73+M73+O73</f>
        <v>5719.0209999999988</v>
      </c>
      <c r="O73" s="46">
        <v>4059.8519999999999</v>
      </c>
      <c r="P73" s="46">
        <f t="shared" ref="P73" si="22">+N73-O73</f>
        <v>1659.168999999999</v>
      </c>
      <c r="Q73" s="46">
        <v>7515.9350000000004</v>
      </c>
      <c r="R73" s="46">
        <f t="shared" ref="R73" si="23">+N73-Q73</f>
        <v>-1796.9140000000016</v>
      </c>
      <c r="S73" s="46">
        <v>50.748999999999995</v>
      </c>
      <c r="T73" s="46">
        <v>813.54600000000005</v>
      </c>
      <c r="U73" s="46">
        <v>-48.82</v>
      </c>
      <c r="V73" s="46">
        <f t="shared" ref="V73" si="24">+R73+S73-T73-U73</f>
        <v>-2510.8910000000014</v>
      </c>
    </row>
    <row r="74" spans="1:22" ht="13.7" customHeight="1">
      <c r="A74" s="76" t="s">
        <v>173</v>
      </c>
      <c r="B74" s="46">
        <v>7002.1670000000004</v>
      </c>
      <c r="C74" s="46">
        <v>5693.3810000000003</v>
      </c>
      <c r="D74" s="46">
        <v>0</v>
      </c>
      <c r="E74" s="46">
        <v>17.120999999999999</v>
      </c>
      <c r="F74" s="46">
        <f t="shared" ref="F74" si="25">+B74-C74-D74+E74</f>
        <v>1325.9070000000002</v>
      </c>
      <c r="G74" s="46">
        <v>6435.2359999999999</v>
      </c>
      <c r="H74" s="46">
        <v>245.53200000000001</v>
      </c>
      <c r="I74" s="46">
        <v>-1346.1489999999999</v>
      </c>
      <c r="J74" s="46">
        <f t="shared" ref="J74" si="26">+F74+G74-H74+I74</f>
        <v>6169.4619999999995</v>
      </c>
      <c r="K74" s="46">
        <v>4236.4849999999997</v>
      </c>
      <c r="L74" s="46">
        <v>-6677.8709999999992</v>
      </c>
      <c r="M74" s="46">
        <v>-402.03300000000002</v>
      </c>
      <c r="N74" s="46">
        <f t="shared" ref="N74" si="27">+J74+K74+L74+M74+O74</f>
        <v>7843.2670000000016</v>
      </c>
      <c r="O74" s="46">
        <v>4517.2240000000002</v>
      </c>
      <c r="P74" s="46">
        <f t="shared" ref="P74" si="28">+N74-O74</f>
        <v>3326.0430000000015</v>
      </c>
      <c r="Q74" s="46">
        <v>8645.82</v>
      </c>
      <c r="R74" s="46">
        <f t="shared" ref="R74" si="29">+N74-Q74</f>
        <v>-802.55299999999806</v>
      </c>
      <c r="S74" s="46">
        <v>-32.868999999999971</v>
      </c>
      <c r="T74" s="46">
        <v>889.05200000000002</v>
      </c>
      <c r="U74" s="46">
        <v>32.404000000000003</v>
      </c>
      <c r="V74" s="46">
        <f t="shared" ref="V74" si="30">+R74+S74-T74-U74</f>
        <v>-1756.8779999999979</v>
      </c>
    </row>
    <row r="75" spans="1:22" ht="13.7" customHeight="1">
      <c r="A75" s="76" t="s">
        <v>174</v>
      </c>
      <c r="B75" s="46">
        <v>6097.6909999999998</v>
      </c>
      <c r="C75" s="46">
        <v>4829.5640000000003</v>
      </c>
      <c r="D75" s="46">
        <v>0</v>
      </c>
      <c r="E75" s="46">
        <v>74.564999999999998</v>
      </c>
      <c r="F75" s="46">
        <f t="shared" ref="F75" si="31">+B75-C75-D75+E75</f>
        <v>1342.6919999999996</v>
      </c>
      <c r="G75" s="46">
        <v>6961.5010000000002</v>
      </c>
      <c r="H75" s="46">
        <v>239.83799999999999</v>
      </c>
      <c r="I75" s="46">
        <v>-1883.5259999999998</v>
      </c>
      <c r="J75" s="46">
        <f t="shared" ref="J75" si="32">+F75+G75-H75+I75</f>
        <v>6180.8289999999997</v>
      </c>
      <c r="K75" s="46">
        <v>6047.5280000000002</v>
      </c>
      <c r="L75" s="46">
        <v>-8196.0629999999983</v>
      </c>
      <c r="M75" s="46">
        <v>-205.13499999999999</v>
      </c>
      <c r="N75" s="46">
        <f t="shared" ref="N75" si="33">+J75+K75+L75+M75+O75</f>
        <v>8057.6420000000016</v>
      </c>
      <c r="O75" s="46">
        <v>4230.4830000000002</v>
      </c>
      <c r="P75" s="46">
        <f t="shared" ref="P75" si="34">+N75-O75</f>
        <v>3827.1590000000015</v>
      </c>
      <c r="Q75" s="46">
        <v>7725.6329999999998</v>
      </c>
      <c r="R75" s="46">
        <f t="shared" ref="R75" si="35">+N75-Q75</f>
        <v>332.00900000000183</v>
      </c>
      <c r="S75" s="46">
        <v>-30.238999999999976</v>
      </c>
      <c r="T75" s="46">
        <v>848.91</v>
      </c>
      <c r="U75" s="46">
        <v>48.783000000000001</v>
      </c>
      <c r="V75" s="46">
        <f t="shared" ref="V75" si="36">+R75+S75-T75-U75</f>
        <v>-595.92299999999807</v>
      </c>
    </row>
    <row r="76" spans="1:22" ht="13.7" customHeight="1">
      <c r="A76" s="76" t="s">
        <v>176</v>
      </c>
      <c r="B76" s="46">
        <v>6188.152</v>
      </c>
      <c r="C76" s="46">
        <v>4986.8999999999996</v>
      </c>
      <c r="D76" s="46">
        <v>0</v>
      </c>
      <c r="E76" s="46">
        <v>164.62200000000001</v>
      </c>
      <c r="F76" s="46">
        <f t="shared" ref="F76" si="37">+B76-C76-D76+E76</f>
        <v>1365.8740000000005</v>
      </c>
      <c r="G76" s="46">
        <v>6888.5910000000003</v>
      </c>
      <c r="H76" s="46">
        <v>385.88799999999998</v>
      </c>
      <c r="I76" s="46">
        <v>-1759.06</v>
      </c>
      <c r="J76" s="46">
        <f t="shared" ref="J76" si="38">+F76+G76-H76+I76</f>
        <v>6109.5169999999998</v>
      </c>
      <c r="K76" s="46">
        <v>5152.3440000000001</v>
      </c>
      <c r="L76" s="46">
        <v>-6464.947000000001</v>
      </c>
      <c r="M76" s="46">
        <v>-359.87900000000002</v>
      </c>
      <c r="N76" s="46">
        <f t="shared" ref="N76" si="39">+J76+K76+L76+M76+O76</f>
        <v>8790.2139999999999</v>
      </c>
      <c r="O76" s="46">
        <v>4353.1790000000001</v>
      </c>
      <c r="P76" s="46">
        <f t="shared" ref="P76" si="40">+N76-O76</f>
        <v>4437.0349999999999</v>
      </c>
      <c r="Q76" s="46">
        <v>8192.6380000000008</v>
      </c>
      <c r="R76" s="46">
        <f t="shared" ref="R76" si="41">+N76-Q76</f>
        <v>597.57599999999911</v>
      </c>
      <c r="S76" s="46">
        <v>-2083.1169999999997</v>
      </c>
      <c r="T76" s="46">
        <v>1593.7919999999999</v>
      </c>
      <c r="U76" s="46">
        <v>52.024000000000001</v>
      </c>
      <c r="V76" s="46">
        <f t="shared" ref="V76" si="42">+R76+S76-T76-U76</f>
        <v>-3131.3570000000004</v>
      </c>
    </row>
    <row r="77" spans="1:22" ht="13.7" customHeight="1">
      <c r="A77" s="76" t="s">
        <v>177</v>
      </c>
      <c r="B77" s="46">
        <v>6150.0619999999999</v>
      </c>
      <c r="C77" s="46">
        <v>4849.5609999999997</v>
      </c>
      <c r="D77" s="46">
        <v>0</v>
      </c>
      <c r="E77" s="46">
        <v>44.128999999999998</v>
      </c>
      <c r="F77" s="46">
        <f t="shared" ref="F77" si="43">+B77-C77-D77+E77</f>
        <v>1344.63</v>
      </c>
      <c r="G77" s="46">
        <v>6486.3779999999997</v>
      </c>
      <c r="H77" s="46">
        <v>161.04400000000001</v>
      </c>
      <c r="I77" s="46">
        <v>-1724.2860000000001</v>
      </c>
      <c r="J77" s="46">
        <f t="shared" ref="J77" si="44">+F77+G77-H77+I77</f>
        <v>5945.6779999999999</v>
      </c>
      <c r="K77" s="46">
        <v>3825.6579999999999</v>
      </c>
      <c r="L77" s="46">
        <v>-6656.6980000000003</v>
      </c>
      <c r="M77" s="46">
        <v>-556.399</v>
      </c>
      <c r="N77" s="46">
        <f t="shared" ref="N77" si="45">+J77+K77+L77+M77+O77</f>
        <v>6667.7769999999982</v>
      </c>
      <c r="O77" s="46">
        <v>4109.5379999999996</v>
      </c>
      <c r="P77" s="46">
        <f t="shared" ref="P77" si="46">+N77-O77</f>
        <v>2558.2389999999987</v>
      </c>
      <c r="Q77" s="46">
        <v>7633.0370000000003</v>
      </c>
      <c r="R77" s="46">
        <f t="shared" ref="R77" si="47">+N77-Q77</f>
        <v>-965.26000000000204</v>
      </c>
      <c r="S77" s="46">
        <v>52.173999999999992</v>
      </c>
      <c r="T77" s="46">
        <v>484.803</v>
      </c>
      <c r="U77" s="46">
        <v>-12.78</v>
      </c>
      <c r="V77" s="46">
        <f t="shared" ref="V77" si="48">+R77+S77-T77-U77</f>
        <v>-1385.109000000002</v>
      </c>
    </row>
    <row r="78" spans="1:22" ht="13.7" customHeight="1">
      <c r="A78" s="76" t="s">
        <v>178</v>
      </c>
      <c r="B78" s="46">
        <v>7064.52</v>
      </c>
      <c r="C78" s="46">
        <v>5830.2529999999997</v>
      </c>
      <c r="D78" s="46">
        <v>0</v>
      </c>
      <c r="E78" s="46">
        <v>76.867999999999995</v>
      </c>
      <c r="F78" s="46">
        <f t="shared" ref="F78" si="49">+B78-C78-D78+E78</f>
        <v>1311.1350000000007</v>
      </c>
      <c r="G78" s="46">
        <v>6742.9750000000004</v>
      </c>
      <c r="H78" s="46">
        <v>206.53100000000001</v>
      </c>
      <c r="I78" s="46">
        <v>-1248.3380000000002</v>
      </c>
      <c r="J78" s="46">
        <f t="shared" ref="J78" si="50">+F78+G78-H78+I78</f>
        <v>6599.241</v>
      </c>
      <c r="K78" s="46">
        <v>3968.1020000000003</v>
      </c>
      <c r="L78" s="46">
        <v>-6767.2499999999991</v>
      </c>
      <c r="M78" s="46">
        <v>-288.76900000000001</v>
      </c>
      <c r="N78" s="46">
        <f t="shared" ref="N78" si="51">+J78+K78+L78+M78+O78</f>
        <v>8171.6060000000016</v>
      </c>
      <c r="O78" s="46">
        <v>4660.2820000000002</v>
      </c>
      <c r="P78" s="46">
        <f t="shared" ref="P78" si="52">+N78-O78</f>
        <v>3511.3240000000014</v>
      </c>
      <c r="Q78" s="46">
        <v>8733.0310000000009</v>
      </c>
      <c r="R78" s="46">
        <f t="shared" ref="R78" si="53">+N78-Q78</f>
        <v>-561.42499999999927</v>
      </c>
      <c r="S78" s="46">
        <v>82.459000000000003</v>
      </c>
      <c r="T78" s="46">
        <v>752.91300000000001</v>
      </c>
      <c r="U78" s="46">
        <v>28.715</v>
      </c>
      <c r="V78" s="46">
        <f t="shared" ref="V78" si="54">+R78+S78-T78-U78</f>
        <v>-1260.5939999999991</v>
      </c>
    </row>
    <row r="79" spans="1:22" ht="13.7" customHeight="1">
      <c r="A79" s="76" t="s">
        <v>183</v>
      </c>
      <c r="B79" s="46">
        <v>6227.3810000000003</v>
      </c>
      <c r="C79" s="46">
        <v>5013.2420000000002</v>
      </c>
      <c r="D79" s="46">
        <v>0</v>
      </c>
      <c r="E79" s="46">
        <v>109.616</v>
      </c>
      <c r="F79" s="46">
        <f t="shared" ref="F79" si="55">+B79-C79-D79+E79</f>
        <v>1323.7550000000001</v>
      </c>
      <c r="G79" s="46">
        <v>7113.6710000000003</v>
      </c>
      <c r="H79" s="46">
        <v>211.596</v>
      </c>
      <c r="I79" s="46">
        <v>-1795.0939999999998</v>
      </c>
      <c r="J79" s="46">
        <f t="shared" ref="J79" si="56">+F79+G79-H79+I79</f>
        <v>6430.7359999999999</v>
      </c>
      <c r="K79" s="46">
        <v>5576.7420000000002</v>
      </c>
      <c r="L79" s="46">
        <v>-8178.4909999999991</v>
      </c>
      <c r="M79" s="46">
        <v>-438.00900000000001</v>
      </c>
      <c r="N79" s="46">
        <f t="shared" ref="N79" si="57">+J79+K79+L79+M79+O79</f>
        <v>7639.7790000000005</v>
      </c>
      <c r="O79" s="46">
        <v>4248.8010000000004</v>
      </c>
      <c r="P79" s="46">
        <f t="shared" ref="P79" si="58">+N79-O79</f>
        <v>3390.9780000000001</v>
      </c>
      <c r="Q79" s="46">
        <v>7892.942</v>
      </c>
      <c r="R79" s="46">
        <f t="shared" ref="R79" si="59">+N79-Q79</f>
        <v>-253.16299999999956</v>
      </c>
      <c r="S79" s="46">
        <v>-29.733000000000004</v>
      </c>
      <c r="T79" s="46">
        <v>710.952</v>
      </c>
      <c r="U79" s="46">
        <v>20.613</v>
      </c>
      <c r="V79" s="46">
        <f t="shared" ref="V79" si="60">+R79+S79-T79-U79</f>
        <v>-1014.4609999999996</v>
      </c>
    </row>
    <row r="80" spans="1:22" ht="13.7" customHeight="1">
      <c r="A80" s="76" t="s">
        <v>184</v>
      </c>
      <c r="B80" s="46">
        <v>6368.2049999999999</v>
      </c>
      <c r="C80" s="46">
        <v>5202.4160000000002</v>
      </c>
      <c r="D80" s="46">
        <v>0</v>
      </c>
      <c r="E80" s="46">
        <v>162.38300000000001</v>
      </c>
      <c r="F80" s="46">
        <f t="shared" ref="F80" si="61">+B80-C80-D80+E80</f>
        <v>1328.1719999999998</v>
      </c>
      <c r="G80" s="46">
        <v>7128.9359999999997</v>
      </c>
      <c r="H80" s="46">
        <v>347.19299999999998</v>
      </c>
      <c r="I80" s="46">
        <v>-1676.9869999999999</v>
      </c>
      <c r="J80" s="46">
        <f t="shared" ref="J80" si="62">+F80+G80-H80+I80</f>
        <v>6432.9279999999999</v>
      </c>
      <c r="K80" s="46">
        <v>5398.27</v>
      </c>
      <c r="L80" s="46">
        <v>-6497.6570000000002</v>
      </c>
      <c r="M80" s="46">
        <v>-534.43799999999999</v>
      </c>
      <c r="N80" s="46">
        <f t="shared" ref="N80" si="63">+J80+K80+L80+M80+O80</f>
        <v>9432.5489999999991</v>
      </c>
      <c r="O80" s="46">
        <v>4633.4459999999999</v>
      </c>
      <c r="P80" s="46">
        <f t="shared" ref="P80" si="64">+N80-O80</f>
        <v>4799.1029999999992</v>
      </c>
      <c r="Q80" s="46">
        <v>8540.5889999999999</v>
      </c>
      <c r="R80" s="46">
        <f t="shared" ref="R80" si="65">+N80-Q80</f>
        <v>891.95999999999913</v>
      </c>
      <c r="S80" s="46">
        <v>58.249335959999996</v>
      </c>
      <c r="T80" s="46">
        <v>915.77499999999998</v>
      </c>
      <c r="U80" s="46">
        <v>-17.109000000000002</v>
      </c>
      <c r="V80" s="46">
        <f t="shared" ref="V80" si="66">+R80+S80-T80-U80</f>
        <v>51.543335959999204</v>
      </c>
    </row>
    <row r="81" spans="1:22" ht="13.7" customHeight="1">
      <c r="A81" s="76" t="s">
        <v>185</v>
      </c>
      <c r="B81" s="46">
        <v>6128.8639999999996</v>
      </c>
      <c r="C81" s="46">
        <v>4893.7370000000001</v>
      </c>
      <c r="D81" s="46">
        <v>0</v>
      </c>
      <c r="E81" s="46">
        <v>76.847999999999999</v>
      </c>
      <c r="F81" s="46">
        <f t="shared" ref="F81" si="67">+B81-C81-D81+E81</f>
        <v>1311.9749999999995</v>
      </c>
      <c r="G81" s="46">
        <v>6736.1689999999999</v>
      </c>
      <c r="H81" s="46">
        <v>155.803</v>
      </c>
      <c r="I81" s="46">
        <v>-1628.713</v>
      </c>
      <c r="J81" s="46">
        <f t="shared" ref="J81" si="68">+F81+G81-H81+I81</f>
        <v>6263.6279999999997</v>
      </c>
      <c r="K81" s="46">
        <v>3621.3890000000001</v>
      </c>
      <c r="L81" s="46">
        <v>-6498.3169999999991</v>
      </c>
      <c r="M81" s="46">
        <v>-35.405999999999949</v>
      </c>
      <c r="N81" s="46">
        <f t="shared" ref="N81" si="69">+J81+K81+L81+M81+O81</f>
        <v>7647.5670000000009</v>
      </c>
      <c r="O81" s="46">
        <v>4296.2730000000001</v>
      </c>
      <c r="P81" s="46">
        <f t="shared" ref="P81" si="70">+N81-O81</f>
        <v>3351.2940000000008</v>
      </c>
      <c r="Q81" s="46">
        <v>7827.2709999999997</v>
      </c>
      <c r="R81" s="46">
        <f t="shared" ref="R81" si="71">+N81-Q81</f>
        <v>-179.70399999999881</v>
      </c>
      <c r="S81" s="46">
        <v>-3988.538</v>
      </c>
      <c r="T81" s="46">
        <v>635.26900000000001</v>
      </c>
      <c r="U81" s="46">
        <v>0.28000000000000003</v>
      </c>
      <c r="V81" s="46">
        <f t="shared" ref="V81" si="72">+R81+S81-T81-U81</f>
        <v>-4803.7909999999983</v>
      </c>
    </row>
    <row r="82" spans="1:22" ht="13.7" customHeight="1">
      <c r="A82" s="76" t="s">
        <v>186</v>
      </c>
      <c r="B82" s="46">
        <v>7163.2730000000001</v>
      </c>
      <c r="C82" s="46">
        <v>5868.0069999999996</v>
      </c>
      <c r="D82" s="46">
        <v>0</v>
      </c>
      <c r="E82" s="46">
        <v>40.765999999999998</v>
      </c>
      <c r="F82" s="46">
        <f t="shared" ref="F82" si="73">+B82-C82-D82+E82</f>
        <v>1336.0320000000006</v>
      </c>
      <c r="G82" s="46">
        <v>7142.9610000000002</v>
      </c>
      <c r="H82" s="46">
        <v>187.084</v>
      </c>
      <c r="I82" s="46">
        <v>-1155.0349999999999</v>
      </c>
      <c r="J82" s="46">
        <f t="shared" ref="J82" si="74">+F82+G82-H82+I82</f>
        <v>7136.8739999999998</v>
      </c>
      <c r="K82" s="46">
        <v>3491.933</v>
      </c>
      <c r="L82" s="46">
        <v>-6468.0549999999994</v>
      </c>
      <c r="M82" s="46">
        <v>-498.19199999999989</v>
      </c>
      <c r="N82" s="46">
        <f t="shared" ref="N82" si="75">+J82+K82+L82+M82+O82</f>
        <v>8443.6830000000009</v>
      </c>
      <c r="O82" s="46">
        <v>4781.1229999999996</v>
      </c>
      <c r="P82" s="46">
        <f t="shared" ref="P82" si="76">+N82-O82</f>
        <v>3662.5600000000013</v>
      </c>
      <c r="Q82" s="46">
        <v>8875.3060000000005</v>
      </c>
      <c r="R82" s="46">
        <f t="shared" ref="R82" si="77">+N82-Q82</f>
        <v>-431.62299999999959</v>
      </c>
      <c r="S82" s="46">
        <v>45.311000000000007</v>
      </c>
      <c r="T82" s="46">
        <v>736.01</v>
      </c>
      <c r="U82" s="46">
        <v>-32.487000000000002</v>
      </c>
      <c r="V82" s="46">
        <f t="shared" ref="V82" si="78">+R82+S82-T82-U82</f>
        <v>-1089.8349999999996</v>
      </c>
    </row>
    <row r="83" spans="1:22" ht="13.7" customHeight="1">
      <c r="A83" s="76" t="s">
        <v>187</v>
      </c>
      <c r="B83" s="46">
        <v>6233.9279999999999</v>
      </c>
      <c r="C83" s="46">
        <v>4988.0309999999999</v>
      </c>
      <c r="D83" s="46">
        <v>0</v>
      </c>
      <c r="E83" s="46">
        <v>61.122999999999998</v>
      </c>
      <c r="F83" s="46">
        <f t="shared" ref="F83" si="79">+B83-C83-D83+E83</f>
        <v>1307.02</v>
      </c>
      <c r="G83" s="46">
        <v>7708.79</v>
      </c>
      <c r="H83" s="46">
        <v>181.15100000000001</v>
      </c>
      <c r="I83" s="46">
        <v>-1731.35</v>
      </c>
      <c r="J83" s="46">
        <f t="shared" ref="J83" si="80">+F83+G83-H83+I83</f>
        <v>7103.3089999999993</v>
      </c>
      <c r="K83" s="46">
        <v>6890.5990000000002</v>
      </c>
      <c r="L83" s="46">
        <v>-7943.6369999999988</v>
      </c>
      <c r="M83" s="46">
        <v>-439.01099999999997</v>
      </c>
      <c r="N83" s="46">
        <f t="shared" ref="N83" si="81">+J83+K83+L83+M83+O83</f>
        <v>9978.3209999999999</v>
      </c>
      <c r="O83" s="46">
        <v>4367.0609999999997</v>
      </c>
      <c r="P83" s="46">
        <f t="shared" ref="P83" si="82">+N83-O83</f>
        <v>5611.26</v>
      </c>
      <c r="Q83" s="46">
        <v>8029.65</v>
      </c>
      <c r="R83" s="46">
        <f t="shared" ref="R83" si="83">+N83-Q83</f>
        <v>1948.6710000000003</v>
      </c>
      <c r="S83" s="46">
        <v>-33.65100000000001</v>
      </c>
      <c r="T83" s="46">
        <v>875.63300000000004</v>
      </c>
      <c r="U83" s="46">
        <v>-24.071999999999999</v>
      </c>
      <c r="V83" s="46">
        <f t="shared" ref="V83" si="84">+R83+S83-T83-U83</f>
        <v>1063.4590000000001</v>
      </c>
    </row>
    <row r="84" spans="1:22" ht="13.7" customHeight="1">
      <c r="A84" s="76" t="s">
        <v>188</v>
      </c>
      <c r="B84" s="46">
        <v>6857.7839999999997</v>
      </c>
      <c r="C84" s="46">
        <v>5636.2079999999996</v>
      </c>
      <c r="D84" s="46">
        <v>0</v>
      </c>
      <c r="E84" s="46">
        <v>122.551</v>
      </c>
      <c r="F84" s="46">
        <f t="shared" ref="F84" si="85">+B84-C84-D84+E84</f>
        <v>1344.127</v>
      </c>
      <c r="G84" s="46">
        <v>7566.7470000000003</v>
      </c>
      <c r="H84" s="46">
        <v>299.05799999999999</v>
      </c>
      <c r="I84" s="46">
        <v>-1646.1650000000002</v>
      </c>
      <c r="J84" s="46">
        <f t="shared" ref="J84" si="86">+F84+G84-H84+I84</f>
        <v>6965.6509999999989</v>
      </c>
      <c r="K84" s="46">
        <v>5351.8960000000006</v>
      </c>
      <c r="L84" s="46">
        <v>-7129.6980000000003</v>
      </c>
      <c r="M84" s="46">
        <v>-388.9620000000001</v>
      </c>
      <c r="N84" s="46">
        <f t="shared" ref="N84" si="87">+J84+K84+L84+M84+O84</f>
        <v>9619.0849999999991</v>
      </c>
      <c r="O84" s="46">
        <v>4820.1980000000003</v>
      </c>
      <c r="P84" s="46">
        <f t="shared" ref="P84" si="88">+N84-O84</f>
        <v>4798.8869999999988</v>
      </c>
      <c r="Q84" s="46">
        <v>8940.7890000000007</v>
      </c>
      <c r="R84" s="46">
        <f t="shared" ref="R84" si="89">+N84-Q84</f>
        <v>678.29599999999846</v>
      </c>
      <c r="S84" s="46">
        <v>-346.56606241000003</v>
      </c>
      <c r="T84" s="46">
        <v>1248.8420000000001</v>
      </c>
      <c r="U84" s="46">
        <v>44.95</v>
      </c>
      <c r="V84" s="46">
        <f t="shared" ref="V84" si="90">+R84+S84-T84-U84</f>
        <v>-962.06206241000177</v>
      </c>
    </row>
    <row r="85" spans="1:22" ht="13.7" customHeight="1">
      <c r="A85" s="76" t="s">
        <v>189</v>
      </c>
      <c r="B85" s="46">
        <v>6125.4859999999999</v>
      </c>
      <c r="C85" s="46">
        <v>4846.8890000000001</v>
      </c>
      <c r="D85" s="46">
        <v>0</v>
      </c>
      <c r="E85" s="46">
        <v>78.194000000000003</v>
      </c>
      <c r="F85" s="46">
        <f t="shared" ref="F85" si="91">+B85-C85-D85+E85</f>
        <v>1356.7909999999997</v>
      </c>
      <c r="G85" s="46">
        <v>7196.598</v>
      </c>
      <c r="H85" s="46">
        <v>178.167</v>
      </c>
      <c r="I85" s="46">
        <v>-1493.1949999999999</v>
      </c>
      <c r="J85" s="46">
        <f t="shared" ref="J85" si="92">+F85+G85-H85+I85</f>
        <v>6882.027</v>
      </c>
      <c r="K85" s="46">
        <v>3714.7469999999998</v>
      </c>
      <c r="L85" s="46">
        <v>-6346.5170000000007</v>
      </c>
      <c r="M85" s="46">
        <v>-581.899</v>
      </c>
      <c r="N85" s="46">
        <f t="shared" ref="N85" si="93">+J85+K85+L85+M85+O85</f>
        <v>7965.4419999999991</v>
      </c>
      <c r="O85" s="46">
        <v>4297.0839999999998</v>
      </c>
      <c r="P85" s="46">
        <f t="shared" ref="P85" si="94">+N85-O85</f>
        <v>3668.3579999999993</v>
      </c>
      <c r="Q85" s="46">
        <v>7770.7060000000001</v>
      </c>
      <c r="R85" s="46">
        <f t="shared" ref="R85" si="95">+N85-Q85</f>
        <v>194.73599999999897</v>
      </c>
      <c r="S85" s="46">
        <v>-10.244999999999976</v>
      </c>
      <c r="T85" s="46">
        <v>666.447</v>
      </c>
      <c r="U85" s="46">
        <v>-13.946</v>
      </c>
      <c r="V85" s="46">
        <f t="shared" ref="V85" si="96">+R85+S85-T85-U85</f>
        <v>-468.01000000000101</v>
      </c>
    </row>
    <row r="86" spans="1:22" ht="13.7" customHeight="1">
      <c r="A86" s="76" t="s">
        <v>190</v>
      </c>
      <c r="B86" s="46">
        <v>7115.6809999999996</v>
      </c>
      <c r="C86" s="46">
        <v>5810.2359999999999</v>
      </c>
      <c r="D86" s="46">
        <v>0</v>
      </c>
      <c r="E86" s="46">
        <v>69.468999999999994</v>
      </c>
      <c r="F86" s="46">
        <f t="shared" ref="F86" si="97">+B86-C86-D86+E86</f>
        <v>1374.9139999999998</v>
      </c>
      <c r="G86" s="46">
        <v>7341.2749999999996</v>
      </c>
      <c r="H86" s="46">
        <v>186.18199999999999</v>
      </c>
      <c r="I86" s="46">
        <v>-851.18799999999999</v>
      </c>
      <c r="J86" s="46">
        <f t="shared" ref="J86" si="98">+F86+G86-H86+I86</f>
        <v>7678.8189999999977</v>
      </c>
      <c r="K86" s="46">
        <v>3300.8040000000001</v>
      </c>
      <c r="L86" s="46">
        <v>-6292.3289999999997</v>
      </c>
      <c r="M86" s="46">
        <v>-313.77800000000013</v>
      </c>
      <c r="N86" s="46">
        <f t="shared" ref="N86" si="99">+J86+K86+L86+M86+O86</f>
        <v>9227.4679999999971</v>
      </c>
      <c r="O86" s="46">
        <v>4853.9520000000002</v>
      </c>
      <c r="P86" s="46">
        <f t="shared" ref="P86" si="100">+N86-O86</f>
        <v>4373.5159999999969</v>
      </c>
      <c r="Q86" s="46">
        <v>8896.0740000000005</v>
      </c>
      <c r="R86" s="46">
        <f t="shared" ref="R86" si="101">+N86-Q86</f>
        <v>331.39399999999659</v>
      </c>
      <c r="S86" s="46">
        <v>-964.06799999999998</v>
      </c>
      <c r="T86" s="46">
        <v>830.61</v>
      </c>
      <c r="U86" s="46">
        <v>53.755000000000003</v>
      </c>
      <c r="V86" s="46">
        <f t="shared" ref="V86" si="102">+R86+S86-T86-U86</f>
        <v>-1517.0390000000034</v>
      </c>
    </row>
    <row r="87" spans="1:22" ht="13.7" customHeight="1">
      <c r="A87" s="76" t="s">
        <v>191</v>
      </c>
      <c r="B87" s="46">
        <v>6375.8450000000003</v>
      </c>
      <c r="C87" s="46">
        <v>5040.4430000000002</v>
      </c>
      <c r="D87" s="46">
        <v>0</v>
      </c>
      <c r="E87" s="46">
        <v>53.353000000000002</v>
      </c>
      <c r="F87" s="46">
        <f t="shared" ref="F87" si="103">+B87-C87-D87+E87</f>
        <v>1388.7550000000001</v>
      </c>
      <c r="G87" s="46">
        <v>8296.3590000000004</v>
      </c>
      <c r="H87" s="46">
        <v>167.35300000000001</v>
      </c>
      <c r="I87" s="46">
        <v>-1577.973</v>
      </c>
      <c r="J87" s="46">
        <f t="shared" ref="J87" si="104">+F87+G87-H87+I87</f>
        <v>7939.7880000000023</v>
      </c>
      <c r="K87" s="46">
        <v>7910.5259999999998</v>
      </c>
      <c r="L87" s="46">
        <v>-7983.0640000000012</v>
      </c>
      <c r="M87" s="46">
        <v>-501.29399999999998</v>
      </c>
      <c r="N87" s="46">
        <f t="shared" ref="N87" si="105">+J87+K87+L87+M87+O87</f>
        <v>11945.017</v>
      </c>
      <c r="O87" s="46">
        <v>4579.0609999999997</v>
      </c>
      <c r="P87" s="46">
        <f t="shared" ref="P87" si="106">+N87-O87</f>
        <v>7365.9560000000001</v>
      </c>
      <c r="Q87" s="47">
        <v>8225.6980000000003</v>
      </c>
      <c r="R87" s="47">
        <f t="shared" ref="R87" si="107">+N87-Q87</f>
        <v>3719.3189999999995</v>
      </c>
      <c r="S87" s="47">
        <v>123.85999999999999</v>
      </c>
      <c r="T87" s="47">
        <v>960.12199999999996</v>
      </c>
      <c r="U87" s="47">
        <v>14.821999999999999</v>
      </c>
      <c r="V87" s="47">
        <f t="shared" ref="V87" si="108">+R87+S87-T87-U87</f>
        <v>2868.2349999999997</v>
      </c>
    </row>
    <row r="88" spans="1:22" ht="13.7" customHeight="1">
      <c r="A88" s="76" t="s">
        <v>192</v>
      </c>
      <c r="B88" s="46">
        <v>7657.7169999999996</v>
      </c>
      <c r="C88" s="46">
        <v>6332.0290000000005</v>
      </c>
      <c r="D88" s="46">
        <v>0</v>
      </c>
      <c r="E88" s="46">
        <v>101.428</v>
      </c>
      <c r="F88" s="46">
        <f t="shared" ref="F88" si="109">+B88-C88-D88+E88</f>
        <v>1427.1159999999991</v>
      </c>
      <c r="G88" s="46">
        <v>8107.8860000000004</v>
      </c>
      <c r="H88" s="46">
        <v>267.69200000000001</v>
      </c>
      <c r="I88" s="46">
        <v>-1538.6460000000002</v>
      </c>
      <c r="J88" s="46">
        <f t="shared" ref="J88" si="110">+F88+G88-H88+I88</f>
        <v>7728.6640000000007</v>
      </c>
      <c r="K88" s="46">
        <v>5712.83</v>
      </c>
      <c r="L88" s="46">
        <v>-8153.5400000000009</v>
      </c>
      <c r="M88" s="46">
        <v>-494.79399999999998</v>
      </c>
      <c r="N88" s="46">
        <f t="shared" ref="N88" si="111">+J88+K88+L88+M88+O88</f>
        <v>10245.365</v>
      </c>
      <c r="O88" s="46">
        <v>5452.2049999999999</v>
      </c>
      <c r="P88" s="46">
        <f t="shared" ref="P88" si="112">+N88-O88</f>
        <v>4793.16</v>
      </c>
      <c r="Q88" s="47">
        <v>9941.893</v>
      </c>
      <c r="R88" s="47">
        <f t="shared" ref="R88" si="113">+N88-Q88</f>
        <v>303.47199999999975</v>
      </c>
      <c r="S88" s="47">
        <v>-562.98599999999988</v>
      </c>
      <c r="T88" s="47">
        <v>1360.704</v>
      </c>
      <c r="U88" s="47">
        <v>-20.971</v>
      </c>
      <c r="V88" s="47">
        <f t="shared" ref="V88" si="114">+R88+S88-T88-U88</f>
        <v>-1599.2470000000001</v>
      </c>
    </row>
    <row r="89" spans="1:22" ht="13.7" customHeight="1">
      <c r="A89" s="76" t="s">
        <v>193</v>
      </c>
      <c r="B89" s="46">
        <v>6406.33</v>
      </c>
      <c r="C89" s="46">
        <v>5038.5720000000001</v>
      </c>
      <c r="D89" s="46">
        <v>0</v>
      </c>
      <c r="E89" s="46">
        <v>66.057000000000002</v>
      </c>
      <c r="F89" s="46">
        <f t="shared" ref="F89:F90" si="115">+B89-C89-D89+E89</f>
        <v>1433.8149999999998</v>
      </c>
      <c r="G89" s="46">
        <v>7512.299</v>
      </c>
      <c r="H89" s="46">
        <v>170.995</v>
      </c>
      <c r="I89" s="46">
        <v>-1381.2269999999999</v>
      </c>
      <c r="J89" s="46">
        <f t="shared" ref="J89:J90" si="116">+F89+G89-H89+I89</f>
        <v>7393.8919999999989</v>
      </c>
      <c r="K89" s="46">
        <v>3943.6950000000002</v>
      </c>
      <c r="L89" s="46">
        <v>-6413.9740000000011</v>
      </c>
      <c r="M89" s="46">
        <v>-724.64300000000003</v>
      </c>
      <c r="N89" s="46">
        <f t="shared" ref="N89:N90" si="117">+J89+K89+L89+M89+O89</f>
        <v>8633.4489999999987</v>
      </c>
      <c r="O89" s="46">
        <v>4434.4790000000003</v>
      </c>
      <c r="P89" s="46">
        <f t="shared" ref="P89:P90" si="118">+N89-O89</f>
        <v>4198.9699999999984</v>
      </c>
      <c r="Q89" s="46">
        <v>7924.1629999999996</v>
      </c>
      <c r="R89" s="46">
        <f t="shared" ref="R89:R90" si="119">+N89-Q89</f>
        <v>709.28599999999915</v>
      </c>
      <c r="S89" s="46">
        <v>-30.969000000000023</v>
      </c>
      <c r="T89" s="46">
        <v>700.85599999999999</v>
      </c>
      <c r="U89" s="46">
        <v>-8.5120000000000005</v>
      </c>
      <c r="V89" s="46">
        <f t="shared" ref="V89:V90" si="120">+R89+S89-T89-U89</f>
        <v>-14.027000000000896</v>
      </c>
    </row>
    <row r="90" spans="1:22" ht="13.7" customHeight="1">
      <c r="A90" s="76" t="s">
        <v>194</v>
      </c>
      <c r="B90" s="46">
        <v>7430.5330000000004</v>
      </c>
      <c r="C90" s="46">
        <v>6083.1629999999996</v>
      </c>
      <c r="D90" s="46">
        <v>0</v>
      </c>
      <c r="E90" s="46">
        <v>67.613</v>
      </c>
      <c r="F90" s="46">
        <f t="shared" si="115"/>
        <v>1414.9830000000009</v>
      </c>
      <c r="G90" s="46">
        <v>7768.9359999999997</v>
      </c>
      <c r="H90" s="46">
        <v>190.78700000000001</v>
      </c>
      <c r="I90" s="46">
        <v>-465.18299999999999</v>
      </c>
      <c r="J90" s="46">
        <f t="shared" si="116"/>
        <v>8527.9490000000005</v>
      </c>
      <c r="K90" s="46">
        <v>3204.8870000000002</v>
      </c>
      <c r="L90" s="46">
        <v>-6536.9540000000006</v>
      </c>
      <c r="M90" s="46">
        <v>-376.97400000000005</v>
      </c>
      <c r="N90" s="46">
        <f t="shared" si="117"/>
        <v>10057.303</v>
      </c>
      <c r="O90" s="46">
        <v>5238.3950000000004</v>
      </c>
      <c r="P90" s="46">
        <f t="shared" si="118"/>
        <v>4818.9079999999994</v>
      </c>
      <c r="Q90" s="46">
        <v>9382.7489999999998</v>
      </c>
      <c r="R90" s="46">
        <f t="shared" si="119"/>
        <v>674.55400000000009</v>
      </c>
      <c r="S90" s="46">
        <v>-1151.3800000000001</v>
      </c>
      <c r="T90" s="46">
        <v>839.67499999999995</v>
      </c>
      <c r="U90" s="46">
        <v>-171.72900000000001</v>
      </c>
      <c r="V90" s="46">
        <f t="shared" si="120"/>
        <v>-1144.7719999999999</v>
      </c>
    </row>
    <row r="91" spans="1:22" ht="13.7" customHeight="1">
      <c r="A91" s="76" t="s">
        <v>195</v>
      </c>
      <c r="B91" s="46">
        <v>6637.0810000000001</v>
      </c>
      <c r="C91" s="46">
        <v>5323.4610000000002</v>
      </c>
      <c r="D91" s="46">
        <v>0</v>
      </c>
      <c r="E91" s="46">
        <v>77.239999999999995</v>
      </c>
      <c r="F91" s="46">
        <f t="shared" ref="F91" si="121">+B91-C91-D91+E91</f>
        <v>1390.86</v>
      </c>
      <c r="G91" s="46">
        <v>8420.9840000000004</v>
      </c>
      <c r="H91" s="46">
        <v>255.70699999999999</v>
      </c>
      <c r="I91" s="46">
        <v>-1366.6950000000002</v>
      </c>
      <c r="J91" s="46">
        <f t="shared" ref="J91" si="122">+F91+G91-H91+I91</f>
        <v>8189.4420000000009</v>
      </c>
      <c r="K91" s="46">
        <v>7890.5740000000005</v>
      </c>
      <c r="L91" s="46">
        <v>-8283.6909999999989</v>
      </c>
      <c r="M91" s="46">
        <v>-482.5139999999999</v>
      </c>
      <c r="N91" s="46">
        <f t="shared" ref="N91" si="123">+J91+K91+L91+M91+O91</f>
        <v>12237.667000000001</v>
      </c>
      <c r="O91" s="46">
        <v>4923.8559999999998</v>
      </c>
      <c r="P91" s="46">
        <f t="shared" ref="P91" si="124">+N91-O91</f>
        <v>7313.8110000000015</v>
      </c>
      <c r="Q91" s="46">
        <v>8709.9259999999995</v>
      </c>
      <c r="R91" s="46">
        <f t="shared" ref="R91" si="125">+N91-Q91</f>
        <v>3527.7410000000018</v>
      </c>
      <c r="S91" s="46">
        <v>-152.864</v>
      </c>
      <c r="T91" s="46">
        <v>1008.31</v>
      </c>
      <c r="U91" s="46">
        <v>-10.851000000000001</v>
      </c>
      <c r="V91" s="46">
        <f t="shared" ref="V91" si="126">+R91+S91-T91-U91</f>
        <v>2377.4180000000019</v>
      </c>
    </row>
    <row r="92" spans="1:22" ht="13.7" customHeight="1">
      <c r="A92" s="76" t="s">
        <v>196</v>
      </c>
      <c r="B92" s="46">
        <v>8032.3190000000004</v>
      </c>
      <c r="C92" s="46">
        <v>6701.5240000000003</v>
      </c>
      <c r="D92" s="46">
        <v>0</v>
      </c>
      <c r="E92" s="46">
        <v>75.974000000000004</v>
      </c>
      <c r="F92" s="46">
        <f t="shared" ref="F92" si="127">+B92-C92-D92+E92</f>
        <v>1406.769</v>
      </c>
      <c r="G92" s="46">
        <v>8413.5720000000001</v>
      </c>
      <c r="H92" s="46">
        <v>301.65600000000001</v>
      </c>
      <c r="I92" s="46">
        <v>-1306.8970000000002</v>
      </c>
      <c r="J92" s="46">
        <f t="shared" ref="J92" si="128">+F92+G92-H92+I92</f>
        <v>8211.7879999999986</v>
      </c>
      <c r="K92" s="46">
        <v>5801.259</v>
      </c>
      <c r="L92" s="46">
        <v>-8540.4439999999995</v>
      </c>
      <c r="M92" s="46">
        <v>-317.5</v>
      </c>
      <c r="N92" s="46">
        <f t="shared" ref="N92" si="129">+J92+K92+L92+M92+O92</f>
        <v>11035.466</v>
      </c>
      <c r="O92" s="46">
        <v>5880.3630000000003</v>
      </c>
      <c r="P92" s="46">
        <f t="shared" ref="P92" si="130">+N92-O92</f>
        <v>5155.1030000000001</v>
      </c>
      <c r="Q92" s="46">
        <v>10421.013999999999</v>
      </c>
      <c r="R92" s="46">
        <f t="shared" ref="R92" si="131">+N92-Q92</f>
        <v>614.45200000000114</v>
      </c>
      <c r="S92" s="46">
        <v>-216.89099999999996</v>
      </c>
      <c r="T92" s="46">
        <v>1375.271</v>
      </c>
      <c r="U92" s="46">
        <v>-6.3280000000000003</v>
      </c>
      <c r="V92" s="46">
        <f t="shared" ref="V92" si="132">+R92+S92-T92-U92</f>
        <v>-971.38199999999881</v>
      </c>
    </row>
    <row r="93" spans="1:22" ht="13.7" customHeight="1">
      <c r="A93" s="76" t="s">
        <v>197</v>
      </c>
      <c r="B93" s="46">
        <v>6625.7209999999995</v>
      </c>
      <c r="C93" s="46">
        <v>5273.79</v>
      </c>
      <c r="D93" s="46">
        <v>0</v>
      </c>
      <c r="E93" s="46">
        <v>100.383</v>
      </c>
      <c r="F93" s="46">
        <f t="shared" ref="F93" si="133">+B93-C93-D93+E93</f>
        <v>1452.3139999999996</v>
      </c>
      <c r="G93" s="46">
        <v>7375.8440000000001</v>
      </c>
      <c r="H93" s="46">
        <v>193.80500000000001</v>
      </c>
      <c r="I93" s="46">
        <v>-1210.499</v>
      </c>
      <c r="J93" s="46">
        <f t="shared" ref="J93" si="134">+F93+G93-H93+I93</f>
        <v>7423.8539999999994</v>
      </c>
      <c r="K93" s="46">
        <v>3964.741</v>
      </c>
      <c r="L93" s="46">
        <v>-6913.4230000000007</v>
      </c>
      <c r="M93" s="46">
        <v>-615.39400000000001</v>
      </c>
      <c r="N93" s="46">
        <f t="shared" ref="N93" si="135">+J93+K93+L93+M93+O93</f>
        <v>8668.3539999999994</v>
      </c>
      <c r="O93" s="46">
        <v>4808.576</v>
      </c>
      <c r="P93" s="46">
        <f t="shared" ref="P93" si="136">+N93-O93</f>
        <v>3859.7779999999993</v>
      </c>
      <c r="Q93" s="46">
        <v>8360.8829999999998</v>
      </c>
      <c r="R93" s="46">
        <f t="shared" ref="R93" si="137">+N93-Q93</f>
        <v>307.47099999999955</v>
      </c>
      <c r="S93" s="46">
        <v>-97.324999999999989</v>
      </c>
      <c r="T93" s="46">
        <v>798.82500000000005</v>
      </c>
      <c r="U93" s="46">
        <v>-56.759</v>
      </c>
      <c r="V93" s="46">
        <f t="shared" ref="V93" si="138">+R93+S93-T93-U93</f>
        <v>-531.92000000000053</v>
      </c>
    </row>
    <row r="94" spans="1:22" ht="13.7" customHeight="1">
      <c r="A94" s="76" t="s">
        <v>198</v>
      </c>
      <c r="B94" s="46">
        <v>7509.9170000000004</v>
      </c>
      <c r="C94" s="46">
        <v>6205.777</v>
      </c>
      <c r="D94" s="46">
        <v>0</v>
      </c>
      <c r="E94" s="46">
        <v>78.673000000000002</v>
      </c>
      <c r="F94" s="46">
        <f t="shared" ref="F94" si="139">+B94-C94-D94+E94</f>
        <v>1382.8130000000003</v>
      </c>
      <c r="G94" s="46">
        <v>6309.6809999999996</v>
      </c>
      <c r="H94" s="46">
        <v>1380.463</v>
      </c>
      <c r="I94" s="46">
        <v>-583.62899999999991</v>
      </c>
      <c r="J94" s="46">
        <f t="shared" ref="J94" si="140">+F94+G94-H94+I94</f>
        <v>5728.402</v>
      </c>
      <c r="K94" s="46">
        <v>3615.89</v>
      </c>
      <c r="L94" s="46">
        <v>-6954.6779999999999</v>
      </c>
      <c r="M94" s="46">
        <v>-484.75799999999992</v>
      </c>
      <c r="N94" s="46">
        <f t="shared" ref="N94" si="141">+J94+K94+L94+M94+O94</f>
        <v>7143.8859999999995</v>
      </c>
      <c r="O94" s="46">
        <v>5239.03</v>
      </c>
      <c r="P94" s="46">
        <f t="shared" ref="P94" si="142">+N94-O94</f>
        <v>1904.8559999999998</v>
      </c>
      <c r="Q94" s="46">
        <v>9762.99</v>
      </c>
      <c r="R94" s="46">
        <f t="shared" ref="R94" si="143">+N94-Q94</f>
        <v>-2619.1040000000003</v>
      </c>
      <c r="S94" s="46">
        <v>-1179.924</v>
      </c>
      <c r="T94" s="46">
        <v>942.87699999999995</v>
      </c>
      <c r="U94" s="46">
        <v>-0.998</v>
      </c>
      <c r="V94" s="46">
        <f t="shared" ref="V94" si="144">+R94+S94-T94-U94</f>
        <v>-4740.9070000000011</v>
      </c>
    </row>
    <row r="95" spans="1:22" ht="13.7" customHeight="1">
      <c r="A95" s="76" t="s">
        <v>199</v>
      </c>
      <c r="B95" s="46">
        <v>6933.835</v>
      </c>
      <c r="C95" s="46">
        <v>5540.8680000000004</v>
      </c>
      <c r="D95" s="46">
        <v>0</v>
      </c>
      <c r="E95" s="46">
        <v>51.725000000000001</v>
      </c>
      <c r="F95" s="46">
        <f t="shared" ref="F95" si="145">+B95-C95-D95+E95</f>
        <v>1444.6919999999996</v>
      </c>
      <c r="G95" s="46">
        <v>7706.4709999999995</v>
      </c>
      <c r="H95" s="46">
        <v>985.16099999999994</v>
      </c>
      <c r="I95" s="46">
        <v>-1258.3009999999999</v>
      </c>
      <c r="J95" s="46">
        <f t="shared" ref="J95" si="146">+F95+G95-H95+I95</f>
        <v>6907.7009999999991</v>
      </c>
      <c r="K95" s="46">
        <v>6387.2780000000002</v>
      </c>
      <c r="L95" s="46">
        <v>-8823.8940000000002</v>
      </c>
      <c r="M95" s="46">
        <v>-378.42099999999994</v>
      </c>
      <c r="N95" s="46">
        <f t="shared" ref="N95" si="147">+J95+K95+L95+M95+O95</f>
        <v>9184.2529999999988</v>
      </c>
      <c r="O95" s="46">
        <v>5091.5889999999999</v>
      </c>
      <c r="P95" s="46">
        <f t="shared" ref="P95" si="148">+N95-O95</f>
        <v>4092.6639999999989</v>
      </c>
      <c r="Q95" s="46">
        <v>8969.6090000000004</v>
      </c>
      <c r="R95" s="46">
        <f t="shared" ref="R95" si="149">+N95-Q95</f>
        <v>214.64399999999841</v>
      </c>
      <c r="S95" s="46">
        <v>-1154.155</v>
      </c>
      <c r="T95" s="46">
        <v>1172.2560000000001</v>
      </c>
      <c r="U95" s="46">
        <v>25.4</v>
      </c>
      <c r="V95" s="46">
        <f t="shared" ref="V95" si="150">+R95+S95-T95-U95</f>
        <v>-2137.1670000000017</v>
      </c>
    </row>
    <row r="96" spans="1:22" ht="13.7" customHeight="1">
      <c r="A96" s="76" t="s">
        <v>200</v>
      </c>
      <c r="B96" s="46">
        <v>8255.2510000000002</v>
      </c>
      <c r="C96" s="46">
        <v>6913.3789999999999</v>
      </c>
      <c r="D96" s="46">
        <v>0</v>
      </c>
      <c r="E96" s="46">
        <v>83.346000000000004</v>
      </c>
      <c r="F96" s="46">
        <f t="shared" ref="F96" si="151">+B96-C96-D96+E96</f>
        <v>1425.2180000000003</v>
      </c>
      <c r="G96" s="46">
        <v>7751.2269999999999</v>
      </c>
      <c r="H96" s="46">
        <v>1083.105</v>
      </c>
      <c r="I96" s="46">
        <v>-1220.306</v>
      </c>
      <c r="J96" s="46">
        <f t="shared" ref="J96" si="152">+F96+G96-H96+I96</f>
        <v>6873.0339999999997</v>
      </c>
      <c r="K96" s="46">
        <v>6104.598</v>
      </c>
      <c r="L96" s="46">
        <v>-9224.3469999999979</v>
      </c>
      <c r="M96" s="46">
        <v>-590.43900000000008</v>
      </c>
      <c r="N96" s="46">
        <f t="shared" ref="N96" si="153">+J96+K96+L96+M96+O96</f>
        <v>9386.1810000000005</v>
      </c>
      <c r="O96" s="46">
        <v>6223.335</v>
      </c>
      <c r="P96" s="46">
        <f t="shared" ref="P96" si="154">+N96-O96</f>
        <v>3162.8460000000005</v>
      </c>
      <c r="Q96" s="46">
        <v>10946.789000000001</v>
      </c>
      <c r="R96" s="46">
        <f t="shared" ref="R96" si="155">+N96-Q96</f>
        <v>-1560.6080000000002</v>
      </c>
      <c r="S96" s="46">
        <v>-797.13000000000011</v>
      </c>
      <c r="T96" s="46">
        <v>1869.4380000000001</v>
      </c>
      <c r="U96" s="46">
        <v>31.835000000000001</v>
      </c>
      <c r="V96" s="46">
        <f t="shared" ref="V96" si="156">+R96+S96-T96-U96</f>
        <v>-4259.0110000000004</v>
      </c>
    </row>
    <row r="97" spans="1:22" ht="13.7" customHeight="1">
      <c r="A97" s="76" t="s">
        <v>201</v>
      </c>
      <c r="B97" s="46">
        <v>6958.3540000000003</v>
      </c>
      <c r="C97" s="46">
        <v>5553.76</v>
      </c>
      <c r="D97" s="46">
        <v>0</v>
      </c>
      <c r="E97" s="46">
        <v>102.486</v>
      </c>
      <c r="F97" s="46">
        <f t="shared" ref="F97" si="157">+B97-C97-D97+E97</f>
        <v>1507.0800000000002</v>
      </c>
      <c r="G97" s="46">
        <v>6746.29</v>
      </c>
      <c r="H97" s="46">
        <v>1562.0129999999999</v>
      </c>
      <c r="I97" s="46">
        <v>-1130.6859999999999</v>
      </c>
      <c r="J97" s="46">
        <f t="shared" ref="J97" si="158">+F97+G97-H97+I97</f>
        <v>5560.6710000000012</v>
      </c>
      <c r="K97" s="46">
        <v>3961.19</v>
      </c>
      <c r="L97" s="46">
        <v>-7555.4860000000008</v>
      </c>
      <c r="M97" s="46">
        <v>-198.49800000000005</v>
      </c>
      <c r="N97" s="46">
        <f t="shared" ref="N97" si="159">+J97+K97+L97+M97+O97</f>
        <v>7016.7070000000003</v>
      </c>
      <c r="O97" s="46">
        <v>5248.83</v>
      </c>
      <c r="P97" s="46">
        <f t="shared" ref="P97" si="160">+N97-O97</f>
        <v>1767.8770000000004</v>
      </c>
      <c r="Q97" s="46">
        <v>8937.2189999999991</v>
      </c>
      <c r="R97" s="46">
        <f t="shared" ref="R97" si="161">+N97-Q97</f>
        <v>-1920.5119999999988</v>
      </c>
      <c r="S97" s="46">
        <v>37.227000000000004</v>
      </c>
      <c r="T97" s="46">
        <v>896.17100000000005</v>
      </c>
      <c r="U97" s="46">
        <v>26.23</v>
      </c>
      <c r="V97" s="46">
        <f t="shared" ref="V97" si="162">+R97+S97-T97-U97</f>
        <v>-2805.6859999999988</v>
      </c>
    </row>
    <row r="98" spans="1:22" ht="13.7" customHeight="1">
      <c r="A98" s="76" t="s">
        <v>202</v>
      </c>
      <c r="B98" s="46">
        <v>7942.8310000000001</v>
      </c>
      <c r="C98" s="46">
        <v>6547.8389999999999</v>
      </c>
      <c r="D98" s="46">
        <v>0</v>
      </c>
      <c r="E98" s="46">
        <v>108.38500000000001</v>
      </c>
      <c r="F98" s="46">
        <f t="shared" ref="F98" si="163">+B98-C98-D98+E98</f>
        <v>1503.3770000000002</v>
      </c>
      <c r="G98" s="46">
        <v>7813.0029999999997</v>
      </c>
      <c r="H98" s="46">
        <v>1366.2280000000001</v>
      </c>
      <c r="I98" s="46">
        <v>-603.1389999999999</v>
      </c>
      <c r="J98" s="46">
        <f t="shared" ref="J98" si="164">+F98+G98-H98+I98</f>
        <v>7347.012999999999</v>
      </c>
      <c r="K98" s="46">
        <v>3405.9830000000002</v>
      </c>
      <c r="L98" s="46">
        <v>-7255.6649999999991</v>
      </c>
      <c r="M98" s="46">
        <v>-13.932999999999993</v>
      </c>
      <c r="N98" s="46">
        <f t="shared" ref="N98" si="165">+J98+K98+L98+M98+O98</f>
        <v>9252.5259999999998</v>
      </c>
      <c r="O98" s="46">
        <v>5769.1279999999997</v>
      </c>
      <c r="P98" s="46">
        <f t="shared" ref="P98" si="166">+N98-O98</f>
        <v>3483.3980000000001</v>
      </c>
      <c r="Q98" s="46">
        <v>10189.257</v>
      </c>
      <c r="R98" s="46">
        <f t="shared" ref="R98" si="167">+N98-Q98</f>
        <v>-936.73099999999977</v>
      </c>
      <c r="S98" s="46">
        <v>-814.60699999999997</v>
      </c>
      <c r="T98" s="46">
        <v>1246.857</v>
      </c>
      <c r="U98" s="46">
        <v>31.337</v>
      </c>
      <c r="V98" s="46">
        <f t="shared" ref="V98" si="168">+R98+S98-T98-U98</f>
        <v>-3029.5319999999997</v>
      </c>
    </row>
    <row r="99" spans="1:22" ht="13.7" customHeight="1">
      <c r="A99" s="76" t="s">
        <v>203</v>
      </c>
      <c r="B99" s="46">
        <v>7257.0730000000003</v>
      </c>
      <c r="C99" s="46">
        <v>5816.223</v>
      </c>
      <c r="D99" s="46">
        <v>0</v>
      </c>
      <c r="E99" s="46">
        <v>71.194000000000003</v>
      </c>
      <c r="F99" s="46">
        <f t="shared" ref="F99" si="169">+B99-C99-D99+E99</f>
        <v>1512.0440000000003</v>
      </c>
      <c r="G99" s="46">
        <v>8785.491</v>
      </c>
      <c r="H99" s="46">
        <v>646.75</v>
      </c>
      <c r="I99" s="46">
        <v>-1115.665</v>
      </c>
      <c r="J99" s="46">
        <f t="shared" ref="J99" si="170">+F99+G99-H99+I99</f>
        <v>8535.119999999999</v>
      </c>
      <c r="K99" s="46">
        <v>7325.0239999999994</v>
      </c>
      <c r="L99" s="46">
        <v>-9275.4169999999995</v>
      </c>
      <c r="M99" s="46">
        <v>-431.21199999999999</v>
      </c>
      <c r="N99" s="46">
        <f t="shared" ref="N99" si="171">+J99+K99+L99+M99+O99</f>
        <v>11820.241999999998</v>
      </c>
      <c r="O99" s="46">
        <v>5666.7269999999999</v>
      </c>
      <c r="P99" s="46">
        <f t="shared" ref="P99" si="172">+N99-O99</f>
        <v>6153.5149999999985</v>
      </c>
      <c r="Q99" s="46">
        <v>9724.4369999999999</v>
      </c>
      <c r="R99" s="46">
        <f t="shared" ref="R99" si="173">+N99-Q99</f>
        <v>2095.8049999999985</v>
      </c>
      <c r="S99" s="46">
        <v>1084.5339999999999</v>
      </c>
      <c r="T99" s="46">
        <v>1365.894</v>
      </c>
      <c r="U99" s="46">
        <v>12.996</v>
      </c>
      <c r="V99" s="46">
        <f t="shared" ref="V99" si="174">+R99+S99-T99-U99</f>
        <v>1801.448999999998</v>
      </c>
    </row>
    <row r="100" spans="1:22" ht="13.7" customHeight="1">
      <c r="A100" s="76" t="s">
        <v>204</v>
      </c>
      <c r="B100" s="46">
        <v>8513.9169999999995</v>
      </c>
      <c r="C100" s="46">
        <v>7120.8230000000003</v>
      </c>
      <c r="D100" s="46">
        <v>0</v>
      </c>
      <c r="E100" s="46">
        <v>138.63300000000001</v>
      </c>
      <c r="F100" s="46">
        <f t="shared" ref="F100" si="175">+B100-C100-D100+E100</f>
        <v>1531.7269999999992</v>
      </c>
      <c r="G100" s="46">
        <v>9056.8150000000005</v>
      </c>
      <c r="H100" s="46">
        <v>686.24099999999999</v>
      </c>
      <c r="I100" s="46">
        <v>-685.67500000000018</v>
      </c>
      <c r="J100" s="46">
        <f t="shared" ref="J100" si="176">+F100+G100-H100+I100</f>
        <v>9216.6260000000002</v>
      </c>
      <c r="K100" s="46">
        <v>6063.7070000000003</v>
      </c>
      <c r="L100" s="46">
        <v>-9252.253999999999</v>
      </c>
      <c r="M100" s="46">
        <v>-813.13200000000006</v>
      </c>
      <c r="N100" s="46">
        <f t="shared" ref="N100" si="177">+J100+K100+L100+M100+O100</f>
        <v>11800.864000000001</v>
      </c>
      <c r="O100" s="46">
        <v>6585.9170000000004</v>
      </c>
      <c r="P100" s="46">
        <f t="shared" ref="P100" si="178">+N100-O100</f>
        <v>5214.947000000001</v>
      </c>
      <c r="Q100" s="46">
        <v>11537.748</v>
      </c>
      <c r="R100" s="46">
        <f t="shared" ref="R100" si="179">+N100-Q100</f>
        <v>263.1160000000018</v>
      </c>
      <c r="S100" s="46">
        <v>-410.20400000000006</v>
      </c>
      <c r="T100" s="46">
        <v>2126.2089999999998</v>
      </c>
      <c r="U100" s="46">
        <v>-91.787000000000006</v>
      </c>
      <c r="V100" s="46">
        <f t="shared" ref="V100" si="180">+R100+S100-T100-U100</f>
        <v>-2181.5099999999984</v>
      </c>
    </row>
    <row r="101" spans="1:22" ht="13.7" customHeight="1">
      <c r="A101" s="76" t="s">
        <v>205</v>
      </c>
      <c r="B101" s="46">
        <v>7297.9229999999998</v>
      </c>
      <c r="C101" s="46">
        <v>5745.4480000000003</v>
      </c>
      <c r="D101" s="46">
        <v>0</v>
      </c>
      <c r="E101" s="46">
        <v>98.305000000000007</v>
      </c>
      <c r="F101" s="46">
        <f t="shared" ref="F101" si="181">+B101-C101-D101+E101</f>
        <v>1650.7799999999995</v>
      </c>
      <c r="G101" s="46">
        <v>8495.1880000000001</v>
      </c>
      <c r="H101" s="46">
        <v>378.04700000000003</v>
      </c>
      <c r="I101" s="46">
        <v>-940.92899999999997</v>
      </c>
      <c r="J101" s="46">
        <f t="shared" ref="J101" si="182">+F101+G101-H101+I101</f>
        <v>8826.9919999999984</v>
      </c>
      <c r="K101" s="46">
        <v>4359.3559999999998</v>
      </c>
      <c r="L101" s="46">
        <v>-7921.1990000000005</v>
      </c>
      <c r="M101" s="46">
        <v>-742.94500000000005</v>
      </c>
      <c r="N101" s="46">
        <f t="shared" ref="N101" si="183">+J101+K101+L101+M101+O101</f>
        <v>10312.482999999998</v>
      </c>
      <c r="O101" s="46">
        <v>5790.2790000000005</v>
      </c>
      <c r="P101" s="46">
        <f t="shared" ref="P101" si="184">+N101-O101</f>
        <v>4522.2039999999979</v>
      </c>
      <c r="Q101" s="46">
        <v>9696.4519999999993</v>
      </c>
      <c r="R101" s="46">
        <f t="shared" ref="R101" si="185">+N101-Q101</f>
        <v>616.03099999999904</v>
      </c>
      <c r="S101" s="46">
        <v>-81.545999999999992</v>
      </c>
      <c r="T101" s="46">
        <v>911.27700000000004</v>
      </c>
      <c r="U101" s="46">
        <v>-14.433999999999999</v>
      </c>
      <c r="V101" s="46">
        <f t="shared" ref="V101" si="186">+R101+S101-T101-U101</f>
        <v>-362.35800000000103</v>
      </c>
    </row>
    <row r="102" spans="1:22" ht="13.7" customHeight="1">
      <c r="A102" s="76" t="s">
        <v>206</v>
      </c>
      <c r="B102" s="46">
        <v>8276.9110000000001</v>
      </c>
      <c r="C102" s="46">
        <v>6725.4179999999997</v>
      </c>
      <c r="D102" s="46">
        <v>0</v>
      </c>
      <c r="E102" s="46">
        <v>89.790999999999997</v>
      </c>
      <c r="F102" s="46">
        <f t="shared" ref="F102" si="187">+B102-C102-D102+E102</f>
        <v>1641.2840000000003</v>
      </c>
      <c r="G102" s="46">
        <v>8951.1209999999992</v>
      </c>
      <c r="H102" s="46">
        <v>447.23700000000002</v>
      </c>
      <c r="I102" s="46">
        <v>-163.90200000000004</v>
      </c>
      <c r="J102" s="46">
        <f t="shared" ref="J102" si="188">+F102+G102-H102+I102</f>
        <v>9981.2659999999996</v>
      </c>
      <c r="K102" s="46">
        <v>4777.1379999999999</v>
      </c>
      <c r="L102" s="46">
        <v>-7102.0680000000002</v>
      </c>
      <c r="M102" s="46">
        <v>-837.70199999999988</v>
      </c>
      <c r="N102" s="46">
        <f t="shared" ref="N102" si="189">+J102+K102+L102+M102+O102</f>
        <v>12893.623999999998</v>
      </c>
      <c r="O102" s="46">
        <v>6074.99</v>
      </c>
      <c r="P102" s="46">
        <f t="shared" ref="P102" si="190">+N102-O102</f>
        <v>6818.6339999999982</v>
      </c>
      <c r="Q102" s="46">
        <v>10784.075000000001</v>
      </c>
      <c r="R102" s="46">
        <f t="shared" ref="R102" si="191">+N102-Q102</f>
        <v>2109.5489999999972</v>
      </c>
      <c r="S102" s="46">
        <v>137.64500000000004</v>
      </c>
      <c r="T102" s="46">
        <v>1381.3489999999999</v>
      </c>
      <c r="U102" s="46">
        <v>-9.7880000000000003</v>
      </c>
      <c r="V102" s="46">
        <f t="shared" ref="V102" si="192">+R102+S102-T102-U102</f>
        <v>875.63299999999731</v>
      </c>
    </row>
    <row r="103" spans="1:22" ht="13.7" customHeight="1">
      <c r="A103" s="76" t="s">
        <v>207</v>
      </c>
      <c r="B103" s="46">
        <v>7672.058</v>
      </c>
      <c r="C103" s="46">
        <v>6000.241</v>
      </c>
      <c r="D103" s="46">
        <v>0</v>
      </c>
      <c r="E103" s="46">
        <v>90.441000000000003</v>
      </c>
      <c r="F103" s="46">
        <f t="shared" ref="F103" si="193">+B103-C103-D103+E103</f>
        <v>1762.258</v>
      </c>
      <c r="G103" s="46">
        <v>9633.7849999999999</v>
      </c>
      <c r="H103" s="46">
        <v>495.71699999999998</v>
      </c>
      <c r="I103" s="46">
        <v>-1002.4459999999999</v>
      </c>
      <c r="J103" s="46">
        <f t="shared" ref="J103" si="194">+F103+G103-H103+I103</f>
        <v>9897.8799999999992</v>
      </c>
      <c r="K103" s="46">
        <v>9718.8379999999997</v>
      </c>
      <c r="L103" s="46">
        <v>-9095.8420000000006</v>
      </c>
      <c r="M103" s="46">
        <v>-778.34299999999996</v>
      </c>
      <c r="N103" s="46">
        <f t="shared" ref="N103" si="195">+J103+K103+L103+M103+O103</f>
        <v>15595.839</v>
      </c>
      <c r="O103" s="46">
        <v>5853.3059999999996</v>
      </c>
      <c r="P103" s="46">
        <f t="shared" ref="P103" si="196">+N103-O103</f>
        <v>9742.5329999999994</v>
      </c>
      <c r="Q103" s="46">
        <v>10055.189</v>
      </c>
      <c r="R103" s="46">
        <f t="shared" ref="R103" si="197">+N103-Q103</f>
        <v>5540.65</v>
      </c>
      <c r="S103" s="46">
        <v>-61.464000000000027</v>
      </c>
      <c r="T103" s="46">
        <v>1379.201</v>
      </c>
      <c r="U103" s="46">
        <v>-5.399</v>
      </c>
      <c r="V103" s="46">
        <f t="shared" ref="V103" si="198">+R103+S103-T103-U103</f>
        <v>4105.384</v>
      </c>
    </row>
    <row r="104" spans="1:22" ht="13.7" customHeight="1">
      <c r="A104" s="76" t="s">
        <v>208</v>
      </c>
      <c r="B104" s="46">
        <v>8952.5300000000007</v>
      </c>
      <c r="C104" s="46">
        <v>7354.0280000000002</v>
      </c>
      <c r="D104" s="46">
        <v>0</v>
      </c>
      <c r="E104" s="46">
        <v>149.51900000000001</v>
      </c>
      <c r="F104" s="46">
        <f t="shared" ref="F104" si="199">+B104-C104-D104+E104</f>
        <v>1748.0210000000004</v>
      </c>
      <c r="G104" s="46">
        <v>9249.7049999999999</v>
      </c>
      <c r="H104" s="46">
        <v>1364.1110000000001</v>
      </c>
      <c r="I104" s="46">
        <v>-882.55400000000009</v>
      </c>
      <c r="J104" s="46">
        <f t="shared" ref="J104" si="200">+F104+G104-H104+I104</f>
        <v>8751.0609999999997</v>
      </c>
      <c r="K104" s="46">
        <v>6817.1229999999996</v>
      </c>
      <c r="L104" s="46">
        <v>-10759.865999999998</v>
      </c>
      <c r="M104" s="46">
        <v>-789.43799999999987</v>
      </c>
      <c r="N104" s="46">
        <f t="shared" ref="N104" si="201">+J104+K104+L104+M104+O104</f>
        <v>10720.264000000001</v>
      </c>
      <c r="O104" s="46">
        <v>6701.384</v>
      </c>
      <c r="P104" s="46">
        <f t="shared" ref="P104" si="202">+N104-O104</f>
        <v>4018.880000000001</v>
      </c>
      <c r="Q104" s="46">
        <v>12028.028</v>
      </c>
      <c r="R104" s="46">
        <f t="shared" ref="R104" si="203">+N104-Q104</f>
        <v>-1307.7639999999992</v>
      </c>
      <c r="S104" s="46">
        <v>-1928.1510000000001</v>
      </c>
      <c r="T104" s="46">
        <v>2135.7979999999998</v>
      </c>
      <c r="U104" s="46">
        <v>26.074999999999999</v>
      </c>
      <c r="V104" s="46">
        <f t="shared" ref="V104" si="204">+R104+S104-T104-U104</f>
        <v>-5397.7879999999986</v>
      </c>
    </row>
    <row r="105" spans="1:22" ht="13.7" customHeight="1">
      <c r="A105" s="76" t="s">
        <v>209</v>
      </c>
      <c r="B105" s="46">
        <v>7806.9639999999999</v>
      </c>
      <c r="C105" s="46">
        <v>6110.8950000000004</v>
      </c>
      <c r="D105" s="46">
        <v>0</v>
      </c>
      <c r="E105" s="46">
        <v>86.194000000000003</v>
      </c>
      <c r="F105" s="46">
        <f t="shared" ref="F105" si="205">+B105-C105-D105+E105</f>
        <v>1782.2629999999995</v>
      </c>
      <c r="G105" s="46">
        <v>8846.3189999999995</v>
      </c>
      <c r="H105" s="46">
        <v>361.88600000000002</v>
      </c>
      <c r="I105" s="46">
        <v>-1086.346</v>
      </c>
      <c r="J105" s="46">
        <f t="shared" ref="J105" si="206">+F105+G105-H105+I105</f>
        <v>9180.3499999999985</v>
      </c>
      <c r="K105" s="46">
        <v>4878.8689999999997</v>
      </c>
      <c r="L105" s="46">
        <v>-7525.2489999999989</v>
      </c>
      <c r="M105" s="46">
        <v>-563.12100000000009</v>
      </c>
      <c r="N105" s="46">
        <f t="shared" ref="N105" si="207">+J105+K105+L105+M105+O105</f>
        <v>11779.820999999998</v>
      </c>
      <c r="O105" s="46">
        <v>5808.9719999999998</v>
      </c>
      <c r="P105" s="46">
        <f t="shared" ref="P105" si="208">+N105-O105</f>
        <v>5970.8489999999983</v>
      </c>
      <c r="Q105" s="46">
        <v>10081.821</v>
      </c>
      <c r="R105" s="46">
        <f t="shared" ref="R105" si="209">+N105-Q105</f>
        <v>1697.9999999999982</v>
      </c>
      <c r="S105" s="46">
        <v>-30.014999999999986</v>
      </c>
      <c r="T105" s="46">
        <v>983.904</v>
      </c>
      <c r="U105" s="46">
        <v>-7.7990000000000004</v>
      </c>
      <c r="V105" s="46">
        <f t="shared" ref="V105" si="210">+R105+S105-T105-U105</f>
        <v>691.87999999999829</v>
      </c>
    </row>
    <row r="106" spans="1:22" ht="13.7" customHeight="1">
      <c r="A106" s="76" t="s">
        <v>210</v>
      </c>
      <c r="B106" s="46">
        <v>8948.9</v>
      </c>
      <c r="C106" s="46">
        <v>7256.7240000000002</v>
      </c>
      <c r="D106" s="46">
        <v>0</v>
      </c>
      <c r="E106" s="46">
        <v>85.042000000000002</v>
      </c>
      <c r="F106" s="46">
        <f t="shared" ref="F106" si="211">+B106-C106-D106+E106</f>
        <v>1777.2179999999994</v>
      </c>
      <c r="G106" s="46">
        <v>9128.259</v>
      </c>
      <c r="H106" s="46">
        <v>538.94500000000005</v>
      </c>
      <c r="I106" s="46">
        <v>-807.11299999999994</v>
      </c>
      <c r="J106" s="46">
        <f t="shared" ref="J106" si="212">+F106+G106-H106+I106</f>
        <v>9559.4189999999999</v>
      </c>
      <c r="K106" s="46">
        <v>5664.2400000000007</v>
      </c>
      <c r="L106" s="46">
        <v>-7532.9660000000003</v>
      </c>
      <c r="M106" s="46">
        <v>-683.61900000000003</v>
      </c>
      <c r="N106" s="46">
        <f t="shared" ref="N106" si="213">+J106+K106+L106+M106+O106</f>
        <v>13451.754000000001</v>
      </c>
      <c r="O106" s="46">
        <v>6444.68</v>
      </c>
      <c r="P106" s="46">
        <f t="shared" ref="P106" si="214">+N106-O106</f>
        <v>7007.0740000000005</v>
      </c>
      <c r="Q106" s="46">
        <v>11581.411</v>
      </c>
      <c r="R106" s="46">
        <f t="shared" ref="R106" si="215">+N106-Q106</f>
        <v>1870.3430000000008</v>
      </c>
      <c r="S106" s="46">
        <v>76.990999999999985</v>
      </c>
      <c r="T106" s="46">
        <v>1479.098</v>
      </c>
      <c r="U106" s="46">
        <v>-22.289000000000001</v>
      </c>
      <c r="V106" s="46">
        <f t="shared" ref="V106" si="216">+R106+S106-T106-U106</f>
        <v>490.52500000000077</v>
      </c>
    </row>
    <row r="107" spans="1:22" ht="13.7" customHeight="1">
      <c r="A107" s="76" t="s">
        <v>211</v>
      </c>
      <c r="B107" s="46">
        <v>8205.2819999999992</v>
      </c>
      <c r="C107" s="46">
        <v>6483.2179999999998</v>
      </c>
      <c r="D107" s="46">
        <v>0</v>
      </c>
      <c r="E107" s="46">
        <v>89.028999999999996</v>
      </c>
      <c r="F107" s="46">
        <f t="shared" ref="F107" si="217">+B107-C107-D107+E107</f>
        <v>1811.0929999999994</v>
      </c>
      <c r="G107" s="46">
        <v>10614.255999999999</v>
      </c>
      <c r="H107" s="46">
        <v>357.01400000000001</v>
      </c>
      <c r="I107" s="46">
        <v>-851.94199999999989</v>
      </c>
      <c r="J107" s="46">
        <f t="shared" ref="J107" si="218">+F107+G107-H107+I107</f>
        <v>11216.393</v>
      </c>
      <c r="K107" s="46">
        <v>10442.821</v>
      </c>
      <c r="L107" s="46">
        <v>-9626.3129999999983</v>
      </c>
      <c r="M107" s="46">
        <v>-790.57799999999986</v>
      </c>
      <c r="N107" s="46">
        <f t="shared" ref="N107" si="219">+J107+K107+L107+M107+O107</f>
        <v>17325.017000000003</v>
      </c>
      <c r="O107" s="46">
        <v>6082.6940000000004</v>
      </c>
      <c r="P107" s="46">
        <f t="shared" ref="P107" si="220">+N107-O107</f>
        <v>11242.323000000004</v>
      </c>
      <c r="Q107" s="46">
        <v>10638.343999999999</v>
      </c>
      <c r="R107" s="46">
        <f t="shared" ref="R107" si="221">+N107-Q107</f>
        <v>6686.6730000000043</v>
      </c>
      <c r="S107" s="46">
        <v>164.005</v>
      </c>
      <c r="T107" s="46">
        <v>1639.318</v>
      </c>
      <c r="U107" s="46">
        <v>-11.398</v>
      </c>
      <c r="V107" s="46">
        <f t="shared" ref="V107" si="222">+R107+S107-T107-U107</f>
        <v>5222.7580000000044</v>
      </c>
    </row>
    <row r="108" spans="1:22" ht="13.7" customHeight="1" thickBot="1">
      <c r="A108" s="77" t="s">
        <v>213</v>
      </c>
      <c r="B108" s="67">
        <v>9581.3940000000002</v>
      </c>
      <c r="C108" s="67">
        <v>7936.1880000000001</v>
      </c>
      <c r="D108" s="67">
        <v>0</v>
      </c>
      <c r="E108" s="67">
        <v>134.42699999999999</v>
      </c>
      <c r="F108" s="67">
        <f t="shared" ref="F108" si="223">+B108-C108-D108+E108</f>
        <v>1779.633</v>
      </c>
      <c r="G108" s="67">
        <v>9864.1669999999995</v>
      </c>
      <c r="H108" s="67">
        <v>743.17</v>
      </c>
      <c r="I108" s="67">
        <v>-1058.6859999999999</v>
      </c>
      <c r="J108" s="67">
        <f t="shared" ref="J108" si="224">+F108+G108-H108+I108</f>
        <v>9841.9439999999995</v>
      </c>
      <c r="K108" s="67">
        <v>7428.9699999999993</v>
      </c>
      <c r="L108" s="67">
        <v>-9699.6639999999989</v>
      </c>
      <c r="M108" s="67">
        <v>-1099.9549999999999</v>
      </c>
      <c r="N108" s="67">
        <f t="shared" ref="N108" si="225">+J108+K108+L108+M108+O108</f>
        <v>13500.174999999999</v>
      </c>
      <c r="O108" s="67">
        <v>7028.88</v>
      </c>
      <c r="P108" s="67">
        <f t="shared" ref="P108" si="226">+N108-O108</f>
        <v>6471.2949999999992</v>
      </c>
      <c r="Q108" s="68">
        <v>12824.464</v>
      </c>
      <c r="R108" s="68">
        <f t="shared" ref="R108" si="227">+N108-Q108</f>
        <v>675.71099999999933</v>
      </c>
      <c r="S108" s="68">
        <v>-1155.9569999999999</v>
      </c>
      <c r="T108" s="68">
        <v>2722.453</v>
      </c>
      <c r="U108" s="68">
        <v>8.9589999999999996</v>
      </c>
      <c r="V108" s="68">
        <f t="shared" ref="V108" si="228">+R108+S108-T108-U108</f>
        <v>-3211.6580000000004</v>
      </c>
    </row>
    <row r="109" spans="1:22" ht="13.7" customHeight="1" thickTop="1"/>
    <row r="110" spans="1:22" ht="13.7" customHeight="1"/>
    <row r="111" spans="1:22" ht="13.7" customHeight="1"/>
    <row r="112" spans="1:22" ht="13.7" customHeight="1"/>
    <row r="113" ht="13.7" customHeight="1"/>
    <row r="114" ht="13.7" customHeight="1"/>
    <row r="115" ht="13.7" customHeight="1"/>
  </sheetData>
  <phoneticPr fontId="5" type="noConversion"/>
  <pageMargins left="0.18" right="0.19" top="1" bottom="1" header="0.5" footer="0.5"/>
  <pageSetup paperSize="8" scale="92" orientation="landscape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122"/>
  <sheetViews>
    <sheetView showGridLines="0" workbookViewId="0">
      <pane xSplit="1" ySplit="8" topLeftCell="B94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9.140625" style="1"/>
    <col min="2" max="2" width="11.5703125" style="1" customWidth="1"/>
    <col min="3" max="3" width="10.7109375" style="1" customWidth="1"/>
    <col min="4" max="4" width="10.28515625" style="1" customWidth="1"/>
    <col min="5" max="5" width="9.140625" style="1"/>
    <col min="6" max="6" width="14.42578125" style="1" customWidth="1"/>
    <col min="7" max="7" width="12.42578125" style="1" customWidth="1"/>
    <col min="8" max="8" width="11.140625" style="1" customWidth="1"/>
    <col min="9" max="9" width="14.42578125" style="1" customWidth="1"/>
    <col min="10" max="10" width="13.5703125" style="1" customWidth="1"/>
    <col min="11" max="11" width="11.7109375" style="1" customWidth="1"/>
    <col min="12" max="12" width="11.85546875" style="1" customWidth="1"/>
    <col min="13" max="14" width="9.85546875" style="1" customWidth="1"/>
    <col min="15" max="15" width="14.42578125" style="1" customWidth="1"/>
    <col min="16" max="16" width="10.85546875" style="1" customWidth="1"/>
    <col min="17" max="17" width="11.42578125" style="1" customWidth="1"/>
    <col min="18" max="18" width="9.140625" style="1"/>
    <col min="19" max="19" width="10.85546875" style="1" customWidth="1"/>
    <col min="20" max="20" width="9.140625" style="1"/>
    <col min="21" max="21" width="12.42578125" style="1" customWidth="1"/>
    <col min="22" max="22" width="13.5703125" style="1" customWidth="1"/>
    <col min="23" max="16384" width="9.140625" style="1"/>
  </cols>
  <sheetData>
    <row r="1" spans="1:24" ht="12.75">
      <c r="A1" s="7" t="s">
        <v>45</v>
      </c>
      <c r="B1" s="3"/>
    </row>
    <row r="2" spans="1:24" ht="9.75" customHeight="1">
      <c r="A2" s="11"/>
      <c r="B2" s="3"/>
    </row>
    <row r="3" spans="1:24" ht="12.75">
      <c r="A3" s="7" t="s">
        <v>47</v>
      </c>
      <c r="B3" s="3"/>
    </row>
    <row r="4" spans="1:24" ht="12.75">
      <c r="A4" s="72" t="s">
        <v>48</v>
      </c>
      <c r="B4" s="3"/>
    </row>
    <row r="5" spans="1:24" ht="14.25">
      <c r="A5" s="7" t="s">
        <v>37</v>
      </c>
      <c r="B5" s="3"/>
    </row>
    <row r="6" spans="1:24" ht="12" thickBot="1">
      <c r="C6" s="4"/>
      <c r="D6" s="4"/>
      <c r="E6" s="4"/>
      <c r="G6" s="4"/>
      <c r="J6" s="4"/>
      <c r="Q6" s="4"/>
      <c r="T6" s="4"/>
      <c r="U6" s="4"/>
    </row>
    <row r="7" spans="1:24" s="25" customFormat="1" ht="15" customHeight="1">
      <c r="A7" s="69"/>
      <c r="B7" s="22" t="s">
        <v>11</v>
      </c>
      <c r="C7" s="23" t="s">
        <v>12</v>
      </c>
      <c r="D7" s="23" t="s">
        <v>13</v>
      </c>
      <c r="E7" s="23" t="s">
        <v>14</v>
      </c>
      <c r="F7" s="23" t="s">
        <v>25</v>
      </c>
      <c r="G7" s="23" t="s">
        <v>12</v>
      </c>
      <c r="H7" s="23" t="s">
        <v>16</v>
      </c>
      <c r="I7" s="23" t="s">
        <v>3</v>
      </c>
      <c r="J7" s="23" t="s">
        <v>17</v>
      </c>
      <c r="K7" s="23" t="s">
        <v>18</v>
      </c>
      <c r="L7" s="23" t="s">
        <v>19</v>
      </c>
      <c r="M7" s="23" t="s">
        <v>5</v>
      </c>
      <c r="N7" s="23" t="s">
        <v>23</v>
      </c>
      <c r="O7" s="23" t="s">
        <v>22</v>
      </c>
      <c r="P7" s="23" t="s">
        <v>24</v>
      </c>
      <c r="Q7" s="23" t="s">
        <v>6</v>
      </c>
      <c r="R7" s="23" t="s">
        <v>7</v>
      </c>
      <c r="S7" s="23" t="s">
        <v>8</v>
      </c>
      <c r="T7" s="23" t="s">
        <v>9</v>
      </c>
      <c r="U7" s="23" t="s">
        <v>32</v>
      </c>
      <c r="V7" s="24" t="s">
        <v>10</v>
      </c>
    </row>
    <row r="8" spans="1:24" s="25" customFormat="1" ht="139.69999999999999" customHeight="1">
      <c r="A8" s="71" t="s">
        <v>175</v>
      </c>
      <c r="B8" s="20" t="s">
        <v>33</v>
      </c>
      <c r="C8" s="15" t="s">
        <v>89</v>
      </c>
      <c r="D8" s="15" t="s">
        <v>65</v>
      </c>
      <c r="E8" s="15" t="s">
        <v>66</v>
      </c>
      <c r="F8" s="26" t="s">
        <v>82</v>
      </c>
      <c r="G8" s="15" t="s">
        <v>90</v>
      </c>
      <c r="H8" s="15" t="s">
        <v>68</v>
      </c>
      <c r="I8" s="15" t="s">
        <v>69</v>
      </c>
      <c r="J8" s="15" t="s">
        <v>70</v>
      </c>
      <c r="K8" s="15" t="s">
        <v>71</v>
      </c>
      <c r="L8" s="15" t="s">
        <v>72</v>
      </c>
      <c r="M8" s="15" t="s">
        <v>63</v>
      </c>
      <c r="N8" s="15" t="s">
        <v>80</v>
      </c>
      <c r="O8" s="15" t="s">
        <v>79</v>
      </c>
      <c r="P8" s="15" t="s">
        <v>81</v>
      </c>
      <c r="Q8" s="15" t="s">
        <v>57</v>
      </c>
      <c r="R8" s="15" t="s">
        <v>73</v>
      </c>
      <c r="S8" s="15" t="s">
        <v>75</v>
      </c>
      <c r="T8" s="15" t="s">
        <v>179</v>
      </c>
      <c r="U8" s="15" t="s">
        <v>76</v>
      </c>
      <c r="V8" s="21" t="s">
        <v>181</v>
      </c>
    </row>
    <row r="9" spans="1:24" ht="13.7" customHeight="1">
      <c r="A9" s="73" t="s">
        <v>108</v>
      </c>
      <c r="B9" s="48">
        <v>6054.2190000000001</v>
      </c>
      <c r="C9" s="40">
        <v>904.91899999999998</v>
      </c>
      <c r="D9" s="40">
        <v>67.900999999999996</v>
      </c>
      <c r="E9" s="40">
        <v>87.16</v>
      </c>
      <c r="F9" s="40">
        <f t="shared" ref="F9:F40" si="0">+B9-C9-D9+E9</f>
        <v>5168.5590000000002</v>
      </c>
      <c r="G9" s="40">
        <v>12744.976000000001</v>
      </c>
      <c r="H9" s="40">
        <v>1473.0450000000001</v>
      </c>
      <c r="I9" s="40">
        <f>+F9+G9+H9</f>
        <v>19386.580000000002</v>
      </c>
      <c r="J9" s="40">
        <v>1205.0239999999999</v>
      </c>
      <c r="K9" s="40">
        <v>2609.451</v>
      </c>
      <c r="L9" s="40">
        <v>1156.8870000000002</v>
      </c>
      <c r="M9" s="40">
        <f>+I9-J9+K9+L9-N9</f>
        <v>19250.169999999998</v>
      </c>
      <c r="N9" s="40">
        <v>2697.7240000000002</v>
      </c>
      <c r="O9" s="40">
        <v>125.857</v>
      </c>
      <c r="P9" s="40">
        <f>+M9+N9</f>
        <v>21947.894</v>
      </c>
      <c r="Q9" s="40">
        <v>18208.973000000002</v>
      </c>
      <c r="R9" s="40">
        <f>+M9+O9-Q9</f>
        <v>1167.0539999999964</v>
      </c>
      <c r="S9" s="40">
        <v>75.306999999999988</v>
      </c>
      <c r="T9" s="40">
        <v>2580.7420000000002</v>
      </c>
      <c r="U9" s="40">
        <v>-92.769000000000005</v>
      </c>
      <c r="V9" s="41">
        <f>+R9+S9-T9-U9</f>
        <v>-1245.6120000000037</v>
      </c>
    </row>
    <row r="10" spans="1:24" ht="13.7" customHeight="1">
      <c r="A10" s="73" t="s">
        <v>109</v>
      </c>
      <c r="B10" s="48">
        <v>6315.3980000000001</v>
      </c>
      <c r="C10" s="40">
        <v>976.35199999999998</v>
      </c>
      <c r="D10" s="40">
        <v>75.293999999999997</v>
      </c>
      <c r="E10" s="40">
        <v>229.56100000000001</v>
      </c>
      <c r="F10" s="40">
        <f t="shared" si="0"/>
        <v>5493.3130000000001</v>
      </c>
      <c r="G10" s="40">
        <v>14137.143</v>
      </c>
      <c r="H10" s="40">
        <v>4017.8020000000001</v>
      </c>
      <c r="I10" s="40">
        <f t="shared" ref="I10:I70" si="1">+F10+G10+H10</f>
        <v>23648.257999999998</v>
      </c>
      <c r="J10" s="40">
        <v>1825.626</v>
      </c>
      <c r="K10" s="40">
        <v>3155.4560000000001</v>
      </c>
      <c r="L10" s="40">
        <v>1274.249</v>
      </c>
      <c r="M10" s="40">
        <f t="shared" ref="M10:M70" si="2">+I10-J10+K10+L10-N10</f>
        <v>23019.235999999997</v>
      </c>
      <c r="N10" s="40">
        <v>3233.1010000000001</v>
      </c>
      <c r="O10" s="40">
        <v>120.81699999999999</v>
      </c>
      <c r="P10" s="40">
        <f t="shared" ref="P10:P70" si="3">+M10+N10</f>
        <v>26252.336999999996</v>
      </c>
      <c r="Q10" s="40">
        <v>18550.524000000001</v>
      </c>
      <c r="R10" s="40">
        <f t="shared" ref="R10:R70" si="4">+M10+O10-Q10</f>
        <v>4589.528999999995</v>
      </c>
      <c r="S10" s="40">
        <v>123.843</v>
      </c>
      <c r="T10" s="40">
        <v>2728.6859999999997</v>
      </c>
      <c r="U10" s="40">
        <v>-176.125</v>
      </c>
      <c r="V10" s="41">
        <f t="shared" ref="V10:V70" si="5">+R10+S10-T10-U10</f>
        <v>2160.8109999999951</v>
      </c>
    </row>
    <row r="11" spans="1:24" ht="13.7" customHeight="1">
      <c r="A11" s="73" t="s">
        <v>110</v>
      </c>
      <c r="B11" s="48">
        <v>6462.567</v>
      </c>
      <c r="C11" s="40">
        <v>1014.905</v>
      </c>
      <c r="D11" s="40">
        <v>67.97</v>
      </c>
      <c r="E11" s="40">
        <v>114.932</v>
      </c>
      <c r="F11" s="40">
        <f t="shared" si="0"/>
        <v>5494.6239999999998</v>
      </c>
      <c r="G11" s="40">
        <v>13963.07</v>
      </c>
      <c r="H11" s="40">
        <v>1883.8620000000001</v>
      </c>
      <c r="I11" s="40">
        <f t="shared" si="1"/>
        <v>21341.556</v>
      </c>
      <c r="J11" s="40">
        <v>1567.4949999999999</v>
      </c>
      <c r="K11" s="40">
        <v>3092.0550000000003</v>
      </c>
      <c r="L11" s="40">
        <v>1576.5700000000002</v>
      </c>
      <c r="M11" s="40">
        <f t="shared" si="2"/>
        <v>21486.373000000003</v>
      </c>
      <c r="N11" s="40">
        <v>2956.3129999999996</v>
      </c>
      <c r="O11" s="40">
        <v>121.878</v>
      </c>
      <c r="P11" s="40">
        <f t="shared" si="3"/>
        <v>24442.686000000002</v>
      </c>
      <c r="Q11" s="40">
        <v>18971.572</v>
      </c>
      <c r="R11" s="40">
        <f t="shared" si="4"/>
        <v>2636.6790000000037</v>
      </c>
      <c r="S11" s="40">
        <v>261.12099999999998</v>
      </c>
      <c r="T11" s="40">
        <v>2812.857</v>
      </c>
      <c r="U11" s="40">
        <v>-179.995</v>
      </c>
      <c r="V11" s="41">
        <f t="shared" si="5"/>
        <v>264.93800000000385</v>
      </c>
    </row>
    <row r="12" spans="1:24" ht="13.7" customHeight="1">
      <c r="A12" s="73" t="s">
        <v>111</v>
      </c>
      <c r="B12" s="48">
        <v>6584.491</v>
      </c>
      <c r="C12" s="40">
        <v>1151.212</v>
      </c>
      <c r="D12" s="40">
        <v>78.584999999999994</v>
      </c>
      <c r="E12" s="40">
        <v>261.41699999999997</v>
      </c>
      <c r="F12" s="40">
        <f t="shared" si="0"/>
        <v>5616.1110000000008</v>
      </c>
      <c r="G12" s="40">
        <v>16277.144</v>
      </c>
      <c r="H12" s="40">
        <v>1453.0120000000002</v>
      </c>
      <c r="I12" s="40">
        <f t="shared" si="1"/>
        <v>23346.267</v>
      </c>
      <c r="J12" s="40">
        <v>1685.1089999999999</v>
      </c>
      <c r="K12" s="40">
        <v>4345.1239999999998</v>
      </c>
      <c r="L12" s="40">
        <v>1311.5349999999999</v>
      </c>
      <c r="M12" s="40">
        <f t="shared" si="2"/>
        <v>23428.26</v>
      </c>
      <c r="N12" s="40">
        <v>3889.5569999999998</v>
      </c>
      <c r="O12" s="40">
        <v>109.006</v>
      </c>
      <c r="P12" s="40">
        <f t="shared" si="3"/>
        <v>27317.816999999999</v>
      </c>
      <c r="Q12" s="40">
        <v>19970.464</v>
      </c>
      <c r="R12" s="40">
        <f t="shared" si="4"/>
        <v>3566.8019999999997</v>
      </c>
      <c r="S12" s="40">
        <v>523.21199999999999</v>
      </c>
      <c r="T12" s="40">
        <v>2793.0280000000002</v>
      </c>
      <c r="U12" s="40">
        <v>-181.56</v>
      </c>
      <c r="V12" s="41">
        <f t="shared" si="5"/>
        <v>1478.5459999999994</v>
      </c>
      <c r="W12" s="5"/>
      <c r="X12" s="5"/>
    </row>
    <row r="13" spans="1:24" ht="13.7" customHeight="1">
      <c r="A13" s="73" t="s">
        <v>112</v>
      </c>
      <c r="B13" s="48">
        <v>6511.5169999999998</v>
      </c>
      <c r="C13" s="40">
        <v>960.32</v>
      </c>
      <c r="D13" s="40">
        <v>74.974000000000004</v>
      </c>
      <c r="E13" s="40">
        <v>17.861000000000001</v>
      </c>
      <c r="F13" s="40">
        <f t="shared" si="0"/>
        <v>5494.0839999999998</v>
      </c>
      <c r="G13" s="40">
        <v>13691.341</v>
      </c>
      <c r="H13" s="40">
        <v>1669.4429999999998</v>
      </c>
      <c r="I13" s="40">
        <f t="shared" si="1"/>
        <v>20854.867999999999</v>
      </c>
      <c r="J13" s="40">
        <v>1284.6210000000001</v>
      </c>
      <c r="K13" s="40">
        <v>2809.527</v>
      </c>
      <c r="L13" s="40">
        <v>1079.587</v>
      </c>
      <c r="M13" s="40">
        <f t="shared" si="2"/>
        <v>20531.954999999998</v>
      </c>
      <c r="N13" s="40">
        <v>2927.4059999999999</v>
      </c>
      <c r="O13" s="40">
        <v>134.94200000000001</v>
      </c>
      <c r="P13" s="40">
        <f t="shared" si="3"/>
        <v>23459.360999999997</v>
      </c>
      <c r="Q13" s="40">
        <v>19671.655999999999</v>
      </c>
      <c r="R13" s="40">
        <f t="shared" si="4"/>
        <v>995.24099999999817</v>
      </c>
      <c r="S13" s="40">
        <v>161.93200000000002</v>
      </c>
      <c r="T13" s="40">
        <v>2963.6499999999996</v>
      </c>
      <c r="U13" s="40">
        <v>-230.46600000000001</v>
      </c>
      <c r="V13" s="41">
        <f t="shared" si="5"/>
        <v>-1576.0110000000013</v>
      </c>
      <c r="W13" s="5"/>
      <c r="X13" s="5"/>
    </row>
    <row r="14" spans="1:24" ht="13.7" customHeight="1">
      <c r="A14" s="73" t="s">
        <v>113</v>
      </c>
      <c r="B14" s="48">
        <v>6765.6729999999998</v>
      </c>
      <c r="C14" s="40">
        <v>1032.2</v>
      </c>
      <c r="D14" s="40">
        <v>85.019000000000005</v>
      </c>
      <c r="E14" s="40">
        <v>111.544</v>
      </c>
      <c r="F14" s="40">
        <f t="shared" si="0"/>
        <v>5759.9979999999996</v>
      </c>
      <c r="G14" s="40">
        <v>15178.407000000003</v>
      </c>
      <c r="H14" s="40">
        <v>3529.271999999999</v>
      </c>
      <c r="I14" s="40">
        <f t="shared" si="1"/>
        <v>24467.677000000003</v>
      </c>
      <c r="J14" s="40">
        <v>1883.181</v>
      </c>
      <c r="K14" s="40">
        <v>3480.5839999999989</v>
      </c>
      <c r="L14" s="40">
        <v>1643.1000000000001</v>
      </c>
      <c r="M14" s="40">
        <f t="shared" si="2"/>
        <v>24113.749</v>
      </c>
      <c r="N14" s="40">
        <v>3594.431</v>
      </c>
      <c r="O14" s="40">
        <v>140.791</v>
      </c>
      <c r="P14" s="40">
        <f t="shared" si="3"/>
        <v>27708.18</v>
      </c>
      <c r="Q14" s="40">
        <v>19961.714</v>
      </c>
      <c r="R14" s="40">
        <f t="shared" si="4"/>
        <v>4292.8260000000009</v>
      </c>
      <c r="S14" s="40">
        <v>118.15599999999999</v>
      </c>
      <c r="T14" s="40">
        <v>2933.79</v>
      </c>
      <c r="U14" s="40">
        <v>-254.99700000000001</v>
      </c>
      <c r="V14" s="41">
        <f t="shared" si="5"/>
        <v>1732.189000000001</v>
      </c>
      <c r="W14" s="5"/>
      <c r="X14" s="5"/>
    </row>
    <row r="15" spans="1:24" ht="13.7" customHeight="1">
      <c r="A15" s="73" t="s">
        <v>114</v>
      </c>
      <c r="B15" s="48">
        <v>6941.4870000000001</v>
      </c>
      <c r="C15" s="40">
        <v>1096.3699999999999</v>
      </c>
      <c r="D15" s="40">
        <v>76.245000000000005</v>
      </c>
      <c r="E15" s="40">
        <v>138.4</v>
      </c>
      <c r="F15" s="40">
        <f t="shared" si="0"/>
        <v>5907.2719999999999</v>
      </c>
      <c r="G15" s="40">
        <v>15366.103000000001</v>
      </c>
      <c r="H15" s="40">
        <v>1948.567</v>
      </c>
      <c r="I15" s="40">
        <f t="shared" si="1"/>
        <v>23221.941999999999</v>
      </c>
      <c r="J15" s="40">
        <v>1928.8130000000001</v>
      </c>
      <c r="K15" s="40">
        <v>3481.6760000000004</v>
      </c>
      <c r="L15" s="40">
        <v>1625.2109999999998</v>
      </c>
      <c r="M15" s="40">
        <f t="shared" si="2"/>
        <v>23103.296999999999</v>
      </c>
      <c r="N15" s="40">
        <v>3296.7190000000001</v>
      </c>
      <c r="O15" s="40">
        <v>147.25200000000001</v>
      </c>
      <c r="P15" s="40">
        <f t="shared" si="3"/>
        <v>26400.016</v>
      </c>
      <c r="Q15" s="40">
        <v>20403.807000000001</v>
      </c>
      <c r="R15" s="40">
        <f t="shared" si="4"/>
        <v>2846.7419999999984</v>
      </c>
      <c r="S15" s="40">
        <v>461.08199999999999</v>
      </c>
      <c r="T15" s="40">
        <v>2994.0590000000002</v>
      </c>
      <c r="U15" s="40">
        <v>-231.446</v>
      </c>
      <c r="V15" s="41">
        <f t="shared" si="5"/>
        <v>545.21099999999808</v>
      </c>
      <c r="W15" s="5"/>
      <c r="X15" s="5"/>
    </row>
    <row r="16" spans="1:24" ht="13.7" customHeight="1">
      <c r="A16" s="73" t="s">
        <v>115</v>
      </c>
      <c r="B16" s="48">
        <v>6969.5609999999997</v>
      </c>
      <c r="C16" s="40">
        <v>1229.519</v>
      </c>
      <c r="D16" s="40">
        <v>85.325000000000003</v>
      </c>
      <c r="E16" s="40">
        <v>178.54599999999999</v>
      </c>
      <c r="F16" s="40">
        <f t="shared" si="0"/>
        <v>5833.2629999999999</v>
      </c>
      <c r="G16" s="40">
        <v>17644.800000000003</v>
      </c>
      <c r="H16" s="40">
        <v>1342.3169999999998</v>
      </c>
      <c r="I16" s="40">
        <f t="shared" si="1"/>
        <v>24820.38</v>
      </c>
      <c r="J16" s="40">
        <v>1892.069</v>
      </c>
      <c r="K16" s="40">
        <v>4828.3659999999991</v>
      </c>
      <c r="L16" s="40">
        <v>1490.9539999999997</v>
      </c>
      <c r="M16" s="40">
        <f t="shared" si="2"/>
        <v>24927.648000000001</v>
      </c>
      <c r="N16" s="40">
        <v>4319.9830000000002</v>
      </c>
      <c r="O16" s="40">
        <v>129.613</v>
      </c>
      <c r="P16" s="40">
        <f t="shared" si="3"/>
        <v>29247.631000000001</v>
      </c>
      <c r="Q16" s="40">
        <v>21379.017</v>
      </c>
      <c r="R16" s="40">
        <f t="shared" si="4"/>
        <v>3678.2440000000024</v>
      </c>
      <c r="S16" s="40">
        <v>555.70299999999997</v>
      </c>
      <c r="T16" s="40">
        <v>2846.6959999999999</v>
      </c>
      <c r="U16" s="40">
        <v>173.06100000000001</v>
      </c>
      <c r="V16" s="41">
        <f t="shared" si="5"/>
        <v>1214.1900000000021</v>
      </c>
      <c r="W16" s="5"/>
      <c r="X16" s="5"/>
    </row>
    <row r="17" spans="1:24" ht="13.7" customHeight="1">
      <c r="A17" s="73" t="s">
        <v>116</v>
      </c>
      <c r="B17" s="48">
        <v>6845.643</v>
      </c>
      <c r="C17" s="40">
        <v>1039.7850000000001</v>
      </c>
      <c r="D17" s="40">
        <v>72.182000000000002</v>
      </c>
      <c r="E17" s="40">
        <v>126.925</v>
      </c>
      <c r="F17" s="40">
        <f t="shared" si="0"/>
        <v>5860.6010000000006</v>
      </c>
      <c r="G17" s="40">
        <v>14551.440999999999</v>
      </c>
      <c r="H17" s="40">
        <v>1341.134</v>
      </c>
      <c r="I17" s="40">
        <f t="shared" si="1"/>
        <v>21753.175999999999</v>
      </c>
      <c r="J17" s="40">
        <v>1484.8219999999999</v>
      </c>
      <c r="K17" s="40">
        <v>3128.5309999999999</v>
      </c>
      <c r="L17" s="40">
        <v>1488.2639999999999</v>
      </c>
      <c r="M17" s="40">
        <f t="shared" si="2"/>
        <v>21665.515999999996</v>
      </c>
      <c r="N17" s="40">
        <v>3219.6330000000003</v>
      </c>
      <c r="O17" s="40">
        <v>137.10900000000001</v>
      </c>
      <c r="P17" s="40">
        <f t="shared" si="3"/>
        <v>24885.148999999998</v>
      </c>
      <c r="Q17" s="40">
        <v>20754.074000000001</v>
      </c>
      <c r="R17" s="40">
        <f t="shared" si="4"/>
        <v>1048.5509999999958</v>
      </c>
      <c r="S17" s="40">
        <v>249.67500000000001</v>
      </c>
      <c r="T17" s="40">
        <v>2813.337</v>
      </c>
      <c r="U17" s="40">
        <v>-109.95699999999999</v>
      </c>
      <c r="V17" s="41">
        <f t="shared" si="5"/>
        <v>-1405.1540000000041</v>
      </c>
      <c r="W17" s="5"/>
      <c r="X17" s="5"/>
    </row>
    <row r="18" spans="1:24" ht="13.7" customHeight="1">
      <c r="A18" s="73" t="s">
        <v>117</v>
      </c>
      <c r="B18" s="48">
        <v>7173.7340000000004</v>
      </c>
      <c r="C18" s="40">
        <v>1123.941</v>
      </c>
      <c r="D18" s="40">
        <v>83.963999999999999</v>
      </c>
      <c r="E18" s="40">
        <v>101.19499999999999</v>
      </c>
      <c r="F18" s="40">
        <f t="shared" si="0"/>
        <v>6067.0240000000003</v>
      </c>
      <c r="G18" s="40">
        <v>16368.731000000002</v>
      </c>
      <c r="H18" s="40">
        <v>3552.4800000000005</v>
      </c>
      <c r="I18" s="40">
        <f t="shared" si="1"/>
        <v>25988.235000000001</v>
      </c>
      <c r="J18" s="40">
        <v>2091.2800000000002</v>
      </c>
      <c r="K18" s="40">
        <v>3917.5429999999997</v>
      </c>
      <c r="L18" s="40">
        <v>1589.8010000000004</v>
      </c>
      <c r="M18" s="40">
        <f t="shared" si="2"/>
        <v>25433.734</v>
      </c>
      <c r="N18" s="40">
        <v>3970.5649999999996</v>
      </c>
      <c r="O18" s="40">
        <v>131.34399999999999</v>
      </c>
      <c r="P18" s="40">
        <f t="shared" si="3"/>
        <v>29404.298999999999</v>
      </c>
      <c r="Q18" s="40">
        <v>21117.271000000001</v>
      </c>
      <c r="R18" s="40">
        <f t="shared" si="4"/>
        <v>4447.8070000000007</v>
      </c>
      <c r="S18" s="40">
        <v>262.71299999999997</v>
      </c>
      <c r="T18" s="40">
        <v>3037.36</v>
      </c>
      <c r="U18" s="40">
        <v>-223.477</v>
      </c>
      <c r="V18" s="41">
        <f t="shared" si="5"/>
        <v>1896.6370000000004</v>
      </c>
      <c r="W18" s="5"/>
      <c r="X18" s="5"/>
    </row>
    <row r="19" spans="1:24" ht="13.7" customHeight="1">
      <c r="A19" s="73" t="s">
        <v>118</v>
      </c>
      <c r="B19" s="48">
        <v>7333.3310000000001</v>
      </c>
      <c r="C19" s="40">
        <v>1159.3150000000001</v>
      </c>
      <c r="D19" s="40">
        <v>73.156000000000006</v>
      </c>
      <c r="E19" s="40">
        <v>139.309</v>
      </c>
      <c r="F19" s="40">
        <f t="shared" si="0"/>
        <v>6240.1689999999999</v>
      </c>
      <c r="G19" s="40">
        <v>16180.164000000001</v>
      </c>
      <c r="H19" s="40">
        <v>1163.6929999999998</v>
      </c>
      <c r="I19" s="40">
        <f t="shared" si="1"/>
        <v>23584.025999999998</v>
      </c>
      <c r="J19" s="40">
        <v>1739.4</v>
      </c>
      <c r="K19" s="40">
        <v>3913.5879999999997</v>
      </c>
      <c r="L19" s="40">
        <v>1817.961</v>
      </c>
      <c r="M19" s="40">
        <f t="shared" si="2"/>
        <v>23985.581999999995</v>
      </c>
      <c r="N19" s="40">
        <v>3590.5929999999998</v>
      </c>
      <c r="O19" s="40">
        <v>129.87299999999999</v>
      </c>
      <c r="P19" s="40">
        <f t="shared" si="3"/>
        <v>27576.174999999996</v>
      </c>
      <c r="Q19" s="40">
        <v>21145.651999999998</v>
      </c>
      <c r="R19" s="40">
        <f t="shared" si="4"/>
        <v>2969.8029999999962</v>
      </c>
      <c r="S19" s="40">
        <v>589.58999999999992</v>
      </c>
      <c r="T19" s="40">
        <v>3074.1959999999999</v>
      </c>
      <c r="U19" s="40">
        <v>-233.91300000000001</v>
      </c>
      <c r="V19" s="41">
        <f t="shared" si="5"/>
        <v>719.10999999999649</v>
      </c>
      <c r="W19" s="5"/>
      <c r="X19" s="5"/>
    </row>
    <row r="20" spans="1:24" ht="13.7" customHeight="1">
      <c r="A20" s="73" t="s">
        <v>119</v>
      </c>
      <c r="B20" s="48">
        <v>7438.5010000000002</v>
      </c>
      <c r="C20" s="40">
        <v>1288.2090000000001</v>
      </c>
      <c r="D20" s="40">
        <v>107.492</v>
      </c>
      <c r="E20" s="40">
        <v>237.79900000000001</v>
      </c>
      <c r="F20" s="40">
        <f t="shared" si="0"/>
        <v>6280.5990000000002</v>
      </c>
      <c r="G20" s="40">
        <v>18397.985999999997</v>
      </c>
      <c r="H20" s="40">
        <v>1530.9070000000004</v>
      </c>
      <c r="I20" s="40">
        <f t="shared" si="1"/>
        <v>26209.491999999998</v>
      </c>
      <c r="J20" s="40">
        <v>2080.0059999999999</v>
      </c>
      <c r="K20" s="40">
        <v>5222.4789999999994</v>
      </c>
      <c r="L20" s="40">
        <v>1670.018</v>
      </c>
      <c r="M20" s="40">
        <f t="shared" si="2"/>
        <v>26429.395999999997</v>
      </c>
      <c r="N20" s="40">
        <v>4592.5870000000004</v>
      </c>
      <c r="O20" s="40">
        <v>101.035</v>
      </c>
      <c r="P20" s="40">
        <f t="shared" si="3"/>
        <v>31021.982999999997</v>
      </c>
      <c r="Q20" s="40">
        <v>22263.476999999999</v>
      </c>
      <c r="R20" s="40">
        <f t="shared" si="4"/>
        <v>4266.9539999999979</v>
      </c>
      <c r="S20" s="40">
        <v>643.02099999999996</v>
      </c>
      <c r="T20" s="40">
        <v>3015.8249999999998</v>
      </c>
      <c r="U20" s="40">
        <v>-204.37700000000001</v>
      </c>
      <c r="V20" s="41">
        <f t="shared" si="5"/>
        <v>2098.5269999999978</v>
      </c>
      <c r="W20" s="5"/>
      <c r="X20" s="5"/>
    </row>
    <row r="21" spans="1:24" ht="13.7" customHeight="1">
      <c r="A21" s="73" t="s">
        <v>120</v>
      </c>
      <c r="B21" s="48">
        <v>7321.5540000000001</v>
      </c>
      <c r="C21" s="40">
        <v>1096.6969999999999</v>
      </c>
      <c r="D21" s="40">
        <v>77.713999999999999</v>
      </c>
      <c r="E21" s="40">
        <v>130.63800000000001</v>
      </c>
      <c r="F21" s="40">
        <f t="shared" si="0"/>
        <v>6277.7809999999999</v>
      </c>
      <c r="G21" s="40">
        <v>15531.424999999999</v>
      </c>
      <c r="H21" s="40">
        <v>1187.5819999999999</v>
      </c>
      <c r="I21" s="40">
        <f t="shared" si="1"/>
        <v>22996.787999999997</v>
      </c>
      <c r="J21" s="40">
        <v>1531.1279999999999</v>
      </c>
      <c r="K21" s="40">
        <v>3459.6729999999998</v>
      </c>
      <c r="L21" s="40">
        <v>1379.953</v>
      </c>
      <c r="M21" s="40">
        <f t="shared" si="2"/>
        <v>22849.291999999998</v>
      </c>
      <c r="N21" s="40">
        <v>3455.9940000000001</v>
      </c>
      <c r="O21" s="40">
        <v>130.19900000000001</v>
      </c>
      <c r="P21" s="40">
        <f t="shared" si="3"/>
        <v>26305.285999999996</v>
      </c>
      <c r="Q21" s="40">
        <v>21681.383999999998</v>
      </c>
      <c r="R21" s="40">
        <f t="shared" si="4"/>
        <v>1298.107</v>
      </c>
      <c r="S21" s="40">
        <v>334.20600000000002</v>
      </c>
      <c r="T21" s="40">
        <v>2992.6889999999999</v>
      </c>
      <c r="U21" s="40">
        <v>-289.16699999999997</v>
      </c>
      <c r="V21" s="41">
        <f t="shared" si="5"/>
        <v>-1071.2089999999998</v>
      </c>
      <c r="W21" s="5"/>
      <c r="X21" s="5"/>
    </row>
    <row r="22" spans="1:24" ht="13.7" customHeight="1">
      <c r="A22" s="73" t="s">
        <v>121</v>
      </c>
      <c r="B22" s="48">
        <v>7579.87</v>
      </c>
      <c r="C22" s="40">
        <v>1194.385</v>
      </c>
      <c r="D22" s="40">
        <v>90.251000000000005</v>
      </c>
      <c r="E22" s="40">
        <v>91.813000000000002</v>
      </c>
      <c r="F22" s="40">
        <f t="shared" si="0"/>
        <v>6387.0469999999996</v>
      </c>
      <c r="G22" s="40">
        <v>17111.424999999999</v>
      </c>
      <c r="H22" s="40">
        <v>4239.9520000000002</v>
      </c>
      <c r="I22" s="40">
        <f t="shared" si="1"/>
        <v>27738.423999999999</v>
      </c>
      <c r="J22" s="40">
        <v>2098.4899999999998</v>
      </c>
      <c r="K22" s="40">
        <v>4357.829999999999</v>
      </c>
      <c r="L22" s="40">
        <v>1475.83</v>
      </c>
      <c r="M22" s="40">
        <f t="shared" si="2"/>
        <v>27272.103999999999</v>
      </c>
      <c r="N22" s="40">
        <v>4201.49</v>
      </c>
      <c r="O22" s="40">
        <v>130.785</v>
      </c>
      <c r="P22" s="40">
        <f t="shared" si="3"/>
        <v>31473.593999999997</v>
      </c>
      <c r="Q22" s="40">
        <v>22175.245999999999</v>
      </c>
      <c r="R22" s="40">
        <f t="shared" si="4"/>
        <v>5227.643</v>
      </c>
      <c r="S22" s="40">
        <v>488.53399999999999</v>
      </c>
      <c r="T22" s="40">
        <v>3109.1779999999999</v>
      </c>
      <c r="U22" s="40">
        <v>-191.06700000000001</v>
      </c>
      <c r="V22" s="41">
        <f t="shared" si="5"/>
        <v>2798.0659999999998</v>
      </c>
      <c r="W22" s="5"/>
      <c r="X22" s="5"/>
    </row>
    <row r="23" spans="1:24" ht="13.7" customHeight="1">
      <c r="A23" s="73" t="s">
        <v>122</v>
      </c>
      <c r="B23" s="48">
        <v>7659.16</v>
      </c>
      <c r="C23" s="40">
        <v>1232.2170000000001</v>
      </c>
      <c r="D23" s="40">
        <v>84.78</v>
      </c>
      <c r="E23" s="40">
        <v>180.91</v>
      </c>
      <c r="F23" s="40">
        <f t="shared" si="0"/>
        <v>6523.0729999999994</v>
      </c>
      <c r="G23" s="40">
        <v>16878.411</v>
      </c>
      <c r="H23" s="40">
        <v>1725.1090000000002</v>
      </c>
      <c r="I23" s="40">
        <f t="shared" si="1"/>
        <v>25126.593000000001</v>
      </c>
      <c r="J23" s="40">
        <v>1597.569</v>
      </c>
      <c r="K23" s="40">
        <v>4318.0189999999993</v>
      </c>
      <c r="L23" s="40">
        <v>1639.0249999999999</v>
      </c>
      <c r="M23" s="40">
        <f t="shared" si="2"/>
        <v>25579.114000000001</v>
      </c>
      <c r="N23" s="40">
        <v>3906.9540000000002</v>
      </c>
      <c r="O23" s="40">
        <v>139.15600000000001</v>
      </c>
      <c r="P23" s="40">
        <f t="shared" si="3"/>
        <v>29486.068000000003</v>
      </c>
      <c r="Q23" s="40">
        <v>22313.31</v>
      </c>
      <c r="R23" s="40">
        <f t="shared" si="4"/>
        <v>3404.9599999999991</v>
      </c>
      <c r="S23" s="40">
        <v>251.143</v>
      </c>
      <c r="T23" s="40">
        <v>2978.0720000000001</v>
      </c>
      <c r="U23" s="40">
        <v>-287.77499999999998</v>
      </c>
      <c r="V23" s="41">
        <f t="shared" si="5"/>
        <v>965.80599999999902</v>
      </c>
      <c r="W23" s="5"/>
      <c r="X23" s="5"/>
    </row>
    <row r="24" spans="1:24" ht="13.7" customHeight="1">
      <c r="A24" s="73" t="s">
        <v>123</v>
      </c>
      <c r="B24" s="48">
        <v>7623.8680000000004</v>
      </c>
      <c r="C24" s="40">
        <v>1368.819</v>
      </c>
      <c r="D24" s="40">
        <v>179.31800000000001</v>
      </c>
      <c r="E24" s="40">
        <v>327.47899999999998</v>
      </c>
      <c r="F24" s="40">
        <f t="shared" si="0"/>
        <v>6403.2100000000009</v>
      </c>
      <c r="G24" s="40">
        <v>18954.638999999999</v>
      </c>
      <c r="H24" s="40">
        <v>1296.605</v>
      </c>
      <c r="I24" s="40">
        <f t="shared" si="1"/>
        <v>26654.454000000002</v>
      </c>
      <c r="J24" s="40">
        <v>2334.9609999999998</v>
      </c>
      <c r="K24" s="40">
        <v>5458.6169999999993</v>
      </c>
      <c r="L24" s="40">
        <v>1508.7400000000002</v>
      </c>
      <c r="M24" s="40">
        <f t="shared" si="2"/>
        <v>26411.699000000001</v>
      </c>
      <c r="N24" s="40">
        <v>4875.1509999999998</v>
      </c>
      <c r="O24" s="40">
        <v>123.111</v>
      </c>
      <c r="P24" s="40">
        <f t="shared" si="3"/>
        <v>31286.85</v>
      </c>
      <c r="Q24" s="40">
        <v>23218.868999999999</v>
      </c>
      <c r="R24" s="40">
        <f t="shared" si="4"/>
        <v>3315.9410000000025</v>
      </c>
      <c r="S24" s="40">
        <v>441.18399999999997</v>
      </c>
      <c r="T24" s="40">
        <v>2823.0630000000001</v>
      </c>
      <c r="U24" s="40">
        <v>112.78400000000001</v>
      </c>
      <c r="V24" s="41">
        <f t="shared" si="5"/>
        <v>821.27800000000263</v>
      </c>
      <c r="W24" s="5"/>
      <c r="X24" s="5"/>
    </row>
    <row r="25" spans="1:24" ht="13.7" customHeight="1">
      <c r="A25" s="73" t="s">
        <v>124</v>
      </c>
      <c r="B25" s="48">
        <v>7431.875</v>
      </c>
      <c r="C25" s="40">
        <v>1135.5920000000001</v>
      </c>
      <c r="D25" s="40">
        <v>93.596999999999994</v>
      </c>
      <c r="E25" s="40">
        <v>83.322999999999993</v>
      </c>
      <c r="F25" s="40">
        <f t="shared" si="0"/>
        <v>6286.009</v>
      </c>
      <c r="G25" s="40">
        <v>15627.22</v>
      </c>
      <c r="H25" s="40">
        <v>1693.329</v>
      </c>
      <c r="I25" s="40">
        <f t="shared" si="1"/>
        <v>23606.558000000001</v>
      </c>
      <c r="J25" s="40">
        <v>1480.4880000000001</v>
      </c>
      <c r="K25" s="40">
        <v>3857.3729999999996</v>
      </c>
      <c r="L25" s="40">
        <v>1171.1740000000002</v>
      </c>
      <c r="M25" s="40">
        <f t="shared" si="2"/>
        <v>23453.37</v>
      </c>
      <c r="N25" s="40">
        <v>3701.2469999999998</v>
      </c>
      <c r="O25" s="40">
        <v>168.459</v>
      </c>
      <c r="P25" s="40">
        <f t="shared" si="3"/>
        <v>27154.616999999998</v>
      </c>
      <c r="Q25" s="40">
        <v>22365.911</v>
      </c>
      <c r="R25" s="40">
        <f t="shared" si="4"/>
        <v>1255.9179999999978</v>
      </c>
      <c r="S25" s="40">
        <v>243.47399999999999</v>
      </c>
      <c r="T25" s="40">
        <v>2670.239</v>
      </c>
      <c r="U25" s="40">
        <v>-331.22500000000002</v>
      </c>
      <c r="V25" s="41">
        <f t="shared" si="5"/>
        <v>-839.62200000000223</v>
      </c>
      <c r="W25" s="5"/>
      <c r="X25" s="5"/>
    </row>
    <row r="26" spans="1:24" ht="13.7" customHeight="1">
      <c r="A26" s="73" t="s">
        <v>125</v>
      </c>
      <c r="B26" s="48">
        <v>7627.6779999999999</v>
      </c>
      <c r="C26" s="40">
        <v>1229.2739999999999</v>
      </c>
      <c r="D26" s="40">
        <v>77.304000000000002</v>
      </c>
      <c r="E26" s="40">
        <v>106.307</v>
      </c>
      <c r="F26" s="40">
        <f t="shared" si="0"/>
        <v>6427.4070000000002</v>
      </c>
      <c r="G26" s="40">
        <v>17431.041000000001</v>
      </c>
      <c r="H26" s="40">
        <v>3871.7019999999998</v>
      </c>
      <c r="I26" s="40">
        <f t="shared" si="1"/>
        <v>27730.15</v>
      </c>
      <c r="J26" s="40">
        <v>2007.6780000000001</v>
      </c>
      <c r="K26" s="40">
        <v>4890.3509999999997</v>
      </c>
      <c r="L26" s="40">
        <v>1066.5859999999998</v>
      </c>
      <c r="M26" s="40">
        <f t="shared" si="2"/>
        <v>27297.701000000001</v>
      </c>
      <c r="N26" s="40">
        <v>4381.7079999999996</v>
      </c>
      <c r="O26" s="40">
        <v>174.23500000000001</v>
      </c>
      <c r="P26" s="40">
        <f t="shared" si="3"/>
        <v>31679.409</v>
      </c>
      <c r="Q26" s="40">
        <v>22802.016</v>
      </c>
      <c r="R26" s="40">
        <f t="shared" si="4"/>
        <v>4669.9200000000019</v>
      </c>
      <c r="S26" s="40">
        <v>200.41199999999998</v>
      </c>
      <c r="T26" s="40">
        <v>2599.172</v>
      </c>
      <c r="U26" s="40">
        <v>-257.54399999999998</v>
      </c>
      <c r="V26" s="41">
        <f t="shared" si="5"/>
        <v>2528.704000000002</v>
      </c>
      <c r="W26" s="5"/>
      <c r="X26" s="5"/>
    </row>
    <row r="27" spans="1:24" ht="13.7" customHeight="1">
      <c r="A27" s="73" t="s">
        <v>126</v>
      </c>
      <c r="B27" s="48">
        <v>7915.308</v>
      </c>
      <c r="C27" s="40">
        <v>1275.2339999999999</v>
      </c>
      <c r="D27" s="40">
        <v>67.227000000000004</v>
      </c>
      <c r="E27" s="40">
        <v>274.97699999999998</v>
      </c>
      <c r="F27" s="40">
        <f t="shared" si="0"/>
        <v>6847.8240000000005</v>
      </c>
      <c r="G27" s="40">
        <v>17266.746999999999</v>
      </c>
      <c r="H27" s="40">
        <v>1799.29</v>
      </c>
      <c r="I27" s="40">
        <f t="shared" si="1"/>
        <v>25913.861000000001</v>
      </c>
      <c r="J27" s="40">
        <v>1180.1389999999999</v>
      </c>
      <c r="K27" s="40">
        <v>4847.2980000000007</v>
      </c>
      <c r="L27" s="40">
        <v>1165.4830000000002</v>
      </c>
      <c r="M27" s="40">
        <f t="shared" si="2"/>
        <v>26547.724000000002</v>
      </c>
      <c r="N27" s="40">
        <v>4198.7790000000005</v>
      </c>
      <c r="O27" s="40">
        <v>175.70099999999999</v>
      </c>
      <c r="P27" s="40">
        <f t="shared" si="3"/>
        <v>30746.503000000004</v>
      </c>
      <c r="Q27" s="40">
        <v>23037.859</v>
      </c>
      <c r="R27" s="40">
        <f t="shared" si="4"/>
        <v>3685.5660000000025</v>
      </c>
      <c r="S27" s="40">
        <v>65.454999999999984</v>
      </c>
      <c r="T27" s="40">
        <v>2591.2200000000003</v>
      </c>
      <c r="U27" s="40">
        <v>-197.215</v>
      </c>
      <c r="V27" s="41">
        <f t="shared" si="5"/>
        <v>1357.0160000000021</v>
      </c>
      <c r="W27" s="5"/>
      <c r="X27" s="5"/>
    </row>
    <row r="28" spans="1:24" ht="13.7" customHeight="1">
      <c r="A28" s="73" t="s">
        <v>127</v>
      </c>
      <c r="B28" s="48">
        <v>7903.6419999999998</v>
      </c>
      <c r="C28" s="40">
        <v>1409.3620000000001</v>
      </c>
      <c r="D28" s="40">
        <v>170.55500000000001</v>
      </c>
      <c r="E28" s="40">
        <v>294.315</v>
      </c>
      <c r="F28" s="40">
        <f t="shared" si="0"/>
        <v>6618.0399999999991</v>
      </c>
      <c r="G28" s="40">
        <v>19617.359</v>
      </c>
      <c r="H28" s="40">
        <v>2115.1350000000002</v>
      </c>
      <c r="I28" s="40">
        <f t="shared" si="1"/>
        <v>28350.534</v>
      </c>
      <c r="J28" s="40">
        <v>2854.471</v>
      </c>
      <c r="K28" s="40">
        <v>6097.3580000000002</v>
      </c>
      <c r="L28" s="40">
        <v>883.53399999999999</v>
      </c>
      <c r="M28" s="40">
        <f t="shared" si="2"/>
        <v>27437.665999999997</v>
      </c>
      <c r="N28" s="40">
        <v>5039.2890000000007</v>
      </c>
      <c r="O28" s="40">
        <v>144.64500000000001</v>
      </c>
      <c r="P28" s="40">
        <f t="shared" si="3"/>
        <v>32476.954999999998</v>
      </c>
      <c r="Q28" s="40">
        <v>24084.945</v>
      </c>
      <c r="R28" s="40">
        <f t="shared" si="4"/>
        <v>3497.3659999999982</v>
      </c>
      <c r="S28" s="40">
        <v>284.65699999999998</v>
      </c>
      <c r="T28" s="40">
        <v>2532.596</v>
      </c>
      <c r="U28" s="40">
        <v>-157.911</v>
      </c>
      <c r="V28" s="41">
        <f t="shared" si="5"/>
        <v>1407.3379999999984</v>
      </c>
      <c r="W28" s="5"/>
      <c r="X28" s="5"/>
    </row>
    <row r="29" spans="1:24" ht="13.7" customHeight="1">
      <c r="A29" s="73" t="s">
        <v>128</v>
      </c>
      <c r="B29" s="48">
        <v>7921.2759999999998</v>
      </c>
      <c r="C29" s="40">
        <v>1168.7760000000001</v>
      </c>
      <c r="D29" s="40">
        <v>117.178</v>
      </c>
      <c r="E29" s="40">
        <v>85.212000000000003</v>
      </c>
      <c r="F29" s="40">
        <f t="shared" si="0"/>
        <v>6720.5340000000006</v>
      </c>
      <c r="G29" s="40">
        <v>16058.626</v>
      </c>
      <c r="H29" s="40">
        <v>1750.8310000000001</v>
      </c>
      <c r="I29" s="40">
        <f t="shared" si="1"/>
        <v>24529.991000000002</v>
      </c>
      <c r="J29" s="40">
        <v>1642.7380000000001</v>
      </c>
      <c r="K29" s="40">
        <v>4385.7970000000005</v>
      </c>
      <c r="L29" s="40">
        <v>971.12900000000013</v>
      </c>
      <c r="M29" s="40">
        <f t="shared" si="2"/>
        <v>24353.874000000003</v>
      </c>
      <c r="N29" s="40">
        <v>3890.3049999999998</v>
      </c>
      <c r="O29" s="40">
        <v>164.761</v>
      </c>
      <c r="P29" s="40">
        <f t="shared" si="3"/>
        <v>28244.179000000004</v>
      </c>
      <c r="Q29" s="40">
        <v>23421.293000000001</v>
      </c>
      <c r="R29" s="40">
        <f t="shared" si="4"/>
        <v>1097.3420000000006</v>
      </c>
      <c r="S29" s="40">
        <v>380.53100000000001</v>
      </c>
      <c r="T29" s="40">
        <v>2557.4629999999997</v>
      </c>
      <c r="U29" s="40">
        <v>-237.89</v>
      </c>
      <c r="V29" s="41">
        <f t="shared" si="5"/>
        <v>-841.69999999999925</v>
      </c>
      <c r="W29" s="5"/>
      <c r="X29" s="5"/>
    </row>
    <row r="30" spans="1:24" ht="13.7" customHeight="1">
      <c r="A30" s="73" t="s">
        <v>129</v>
      </c>
      <c r="B30" s="48">
        <v>8048.165</v>
      </c>
      <c r="C30" s="40">
        <v>1269.5820000000001</v>
      </c>
      <c r="D30" s="40">
        <v>115.187</v>
      </c>
      <c r="E30" s="40">
        <v>198.68899999999999</v>
      </c>
      <c r="F30" s="40">
        <f t="shared" si="0"/>
        <v>6862.085</v>
      </c>
      <c r="G30" s="40">
        <v>18079.863999999998</v>
      </c>
      <c r="H30" s="40">
        <v>3704.5919999999992</v>
      </c>
      <c r="I30" s="40">
        <f t="shared" si="1"/>
        <v>28646.540999999997</v>
      </c>
      <c r="J30" s="40">
        <v>2343.2190000000001</v>
      </c>
      <c r="K30" s="40">
        <v>5212.7670000000016</v>
      </c>
      <c r="L30" s="40">
        <v>1152.2840000000001</v>
      </c>
      <c r="M30" s="40">
        <f t="shared" si="2"/>
        <v>28156.975999999999</v>
      </c>
      <c r="N30" s="40">
        <v>4511.3969999999999</v>
      </c>
      <c r="O30" s="40">
        <v>153.285</v>
      </c>
      <c r="P30" s="40">
        <f t="shared" si="3"/>
        <v>32668.373</v>
      </c>
      <c r="Q30" s="40">
        <v>24019.3</v>
      </c>
      <c r="R30" s="40">
        <f t="shared" si="4"/>
        <v>4290.9609999999993</v>
      </c>
      <c r="S30" s="40">
        <v>312.82</v>
      </c>
      <c r="T30" s="40">
        <v>2720.393</v>
      </c>
      <c r="U30" s="40">
        <v>-402.67899999999997</v>
      </c>
      <c r="V30" s="41">
        <f t="shared" si="5"/>
        <v>2286.0669999999991</v>
      </c>
      <c r="W30" s="5"/>
      <c r="X30" s="5"/>
    </row>
    <row r="31" spans="1:24" ht="13.7" customHeight="1">
      <c r="A31" s="73" t="s">
        <v>130</v>
      </c>
      <c r="B31" s="48">
        <v>8294.8860000000004</v>
      </c>
      <c r="C31" s="40">
        <v>1307.6120000000001</v>
      </c>
      <c r="D31" s="40">
        <v>151.88</v>
      </c>
      <c r="E31" s="40">
        <v>279.33600000000001</v>
      </c>
      <c r="F31" s="40">
        <f t="shared" si="0"/>
        <v>7114.7300000000005</v>
      </c>
      <c r="G31" s="40">
        <v>17733.133000000002</v>
      </c>
      <c r="H31" s="40">
        <v>1621.3530000000001</v>
      </c>
      <c r="I31" s="40">
        <f t="shared" si="1"/>
        <v>26469.216</v>
      </c>
      <c r="J31" s="40">
        <v>1254.875</v>
      </c>
      <c r="K31" s="40">
        <v>5314.4349999999986</v>
      </c>
      <c r="L31" s="40">
        <v>1059.952</v>
      </c>
      <c r="M31" s="40">
        <f t="shared" si="2"/>
        <v>27156.561000000002</v>
      </c>
      <c r="N31" s="40">
        <v>4432.1669999999995</v>
      </c>
      <c r="O31" s="40">
        <v>145.65100000000001</v>
      </c>
      <c r="P31" s="40">
        <f t="shared" si="3"/>
        <v>31588.728000000003</v>
      </c>
      <c r="Q31" s="40">
        <v>24141.282999999999</v>
      </c>
      <c r="R31" s="40">
        <f t="shared" si="4"/>
        <v>3160.9290000000037</v>
      </c>
      <c r="S31" s="40">
        <v>223.80100000000002</v>
      </c>
      <c r="T31" s="40">
        <v>2717.9549999999999</v>
      </c>
      <c r="U31" s="40">
        <v>-297.19799999999998</v>
      </c>
      <c r="V31" s="41">
        <f t="shared" si="5"/>
        <v>963.97300000000371</v>
      </c>
      <c r="W31" s="5"/>
      <c r="X31" s="5"/>
    </row>
    <row r="32" spans="1:24" ht="13.7" customHeight="1">
      <c r="A32" s="73" t="s">
        <v>131</v>
      </c>
      <c r="B32" s="48">
        <v>8258.3130000000001</v>
      </c>
      <c r="C32" s="40">
        <v>1460.3779999999999</v>
      </c>
      <c r="D32" s="40">
        <v>109.83</v>
      </c>
      <c r="E32" s="40">
        <v>242.971</v>
      </c>
      <c r="F32" s="40">
        <f t="shared" si="0"/>
        <v>6931.0760000000009</v>
      </c>
      <c r="G32" s="40">
        <v>20496.486000000004</v>
      </c>
      <c r="H32" s="40">
        <v>1885.8920000000001</v>
      </c>
      <c r="I32" s="40">
        <f t="shared" si="1"/>
        <v>29313.454000000005</v>
      </c>
      <c r="J32" s="40">
        <v>2520.511</v>
      </c>
      <c r="K32" s="40">
        <v>6511.6620000000012</v>
      </c>
      <c r="L32" s="40">
        <v>859.98900000000026</v>
      </c>
      <c r="M32" s="40">
        <f t="shared" si="2"/>
        <v>28756.161000000011</v>
      </c>
      <c r="N32" s="40">
        <v>5408.433</v>
      </c>
      <c r="O32" s="40">
        <v>110.697</v>
      </c>
      <c r="P32" s="40">
        <f t="shared" si="3"/>
        <v>34164.594000000012</v>
      </c>
      <c r="Q32" s="40">
        <v>25282.425999999999</v>
      </c>
      <c r="R32" s="40">
        <f t="shared" si="4"/>
        <v>3584.4320000000116</v>
      </c>
      <c r="S32" s="40">
        <v>171.41800000000001</v>
      </c>
      <c r="T32" s="40">
        <v>2606.7359999999999</v>
      </c>
      <c r="U32" s="40">
        <v>-421.20100000000002</v>
      </c>
      <c r="V32" s="41">
        <f t="shared" si="5"/>
        <v>1570.3150000000119</v>
      </c>
      <c r="W32" s="5"/>
      <c r="X32" s="5"/>
    </row>
    <row r="33" spans="1:24" ht="13.7" customHeight="1">
      <c r="A33" s="73" t="s">
        <v>132</v>
      </c>
      <c r="B33" s="48">
        <v>8182.15</v>
      </c>
      <c r="C33" s="40">
        <v>1217.5029999999999</v>
      </c>
      <c r="D33" s="40">
        <v>138.995</v>
      </c>
      <c r="E33" s="40">
        <v>182.49199999999999</v>
      </c>
      <c r="F33" s="40">
        <f t="shared" si="0"/>
        <v>7008.1440000000002</v>
      </c>
      <c r="G33" s="40">
        <v>16820.273000000001</v>
      </c>
      <c r="H33" s="40">
        <v>1904.383</v>
      </c>
      <c r="I33" s="40">
        <f t="shared" si="1"/>
        <v>25732.800000000003</v>
      </c>
      <c r="J33" s="40">
        <v>1644.7349999999999</v>
      </c>
      <c r="K33" s="40">
        <v>4871.3400000000011</v>
      </c>
      <c r="L33" s="40">
        <v>765.05199999999991</v>
      </c>
      <c r="M33" s="40">
        <f t="shared" si="2"/>
        <v>25531.597000000002</v>
      </c>
      <c r="N33" s="40">
        <v>4192.8600000000006</v>
      </c>
      <c r="O33" s="40">
        <v>167.11600000000001</v>
      </c>
      <c r="P33" s="40">
        <f t="shared" si="3"/>
        <v>29724.457000000002</v>
      </c>
      <c r="Q33" s="40">
        <v>24709.780999999999</v>
      </c>
      <c r="R33" s="40">
        <f t="shared" si="4"/>
        <v>988.93200000000434</v>
      </c>
      <c r="S33" s="40">
        <v>11.112000000000002</v>
      </c>
      <c r="T33" s="40">
        <v>2678.223</v>
      </c>
      <c r="U33" s="40">
        <v>-205.54499999999999</v>
      </c>
      <c r="V33" s="41">
        <f t="shared" si="5"/>
        <v>-1472.6339999999955</v>
      </c>
      <c r="W33" s="5"/>
      <c r="X33" s="5"/>
    </row>
    <row r="34" spans="1:24" ht="13.7" customHeight="1">
      <c r="A34" s="73" t="s">
        <v>133</v>
      </c>
      <c r="B34" s="48">
        <v>8285.6090000000004</v>
      </c>
      <c r="C34" s="40">
        <v>1328.7750000000001</v>
      </c>
      <c r="D34" s="40">
        <v>122.13500000000001</v>
      </c>
      <c r="E34" s="40">
        <v>179.203</v>
      </c>
      <c r="F34" s="40">
        <f t="shared" si="0"/>
        <v>7013.902000000001</v>
      </c>
      <c r="G34" s="40">
        <v>18735.499000000003</v>
      </c>
      <c r="H34" s="40">
        <v>3899.8519999999999</v>
      </c>
      <c r="I34" s="40">
        <f t="shared" si="1"/>
        <v>29649.253000000004</v>
      </c>
      <c r="J34" s="40">
        <v>2569.6480000000001</v>
      </c>
      <c r="K34" s="40">
        <v>5828.9930000000004</v>
      </c>
      <c r="L34" s="40">
        <v>1028.7090000000003</v>
      </c>
      <c r="M34" s="40">
        <f t="shared" si="2"/>
        <v>29071.965000000007</v>
      </c>
      <c r="N34" s="40">
        <v>4865.3419999999996</v>
      </c>
      <c r="O34" s="40">
        <v>125.53400000000001</v>
      </c>
      <c r="P34" s="40">
        <f t="shared" si="3"/>
        <v>33937.307000000008</v>
      </c>
      <c r="Q34" s="40">
        <v>25521.754000000001</v>
      </c>
      <c r="R34" s="40">
        <f t="shared" si="4"/>
        <v>3675.7450000000063</v>
      </c>
      <c r="S34" s="40">
        <v>60.35</v>
      </c>
      <c r="T34" s="40">
        <v>2819.3779999999997</v>
      </c>
      <c r="U34" s="40">
        <v>-243.17500000000001</v>
      </c>
      <c r="V34" s="41">
        <f t="shared" si="5"/>
        <v>1159.8920000000064</v>
      </c>
      <c r="W34" s="5"/>
      <c r="X34" s="5"/>
    </row>
    <row r="35" spans="1:24" ht="13.7" customHeight="1">
      <c r="A35" s="73" t="s">
        <v>134</v>
      </c>
      <c r="B35" s="48">
        <v>8476.7369999999992</v>
      </c>
      <c r="C35" s="40">
        <v>1364.337</v>
      </c>
      <c r="D35" s="40">
        <v>174.37899999999999</v>
      </c>
      <c r="E35" s="40">
        <v>161.072</v>
      </c>
      <c r="F35" s="40">
        <f t="shared" si="0"/>
        <v>7099.0929999999998</v>
      </c>
      <c r="G35" s="40">
        <v>18712.239999999998</v>
      </c>
      <c r="H35" s="40">
        <v>2118.9710000000005</v>
      </c>
      <c r="I35" s="40">
        <f t="shared" si="1"/>
        <v>27930.304</v>
      </c>
      <c r="J35" s="40">
        <v>1471.3910000000001</v>
      </c>
      <c r="K35" s="40">
        <v>5478.0039999999999</v>
      </c>
      <c r="L35" s="40">
        <v>814.64700000000005</v>
      </c>
      <c r="M35" s="40">
        <f t="shared" si="2"/>
        <v>28157.79</v>
      </c>
      <c r="N35" s="40">
        <v>4593.7739999999994</v>
      </c>
      <c r="O35" s="40">
        <v>131.03700000000001</v>
      </c>
      <c r="P35" s="40">
        <f t="shared" si="3"/>
        <v>32751.563999999998</v>
      </c>
      <c r="Q35" s="40">
        <v>25269.991999999998</v>
      </c>
      <c r="R35" s="40">
        <f t="shared" si="4"/>
        <v>3018.8350000000028</v>
      </c>
      <c r="S35" s="40">
        <v>-35.72</v>
      </c>
      <c r="T35" s="40">
        <v>2752.0449999999996</v>
      </c>
      <c r="U35" s="40">
        <v>-227.52600000000001</v>
      </c>
      <c r="V35" s="41">
        <f t="shared" si="5"/>
        <v>458.59600000000336</v>
      </c>
      <c r="W35" s="5"/>
      <c r="X35" s="5"/>
    </row>
    <row r="36" spans="1:24" ht="13.7" customHeight="1">
      <c r="A36" s="73" t="s">
        <v>135</v>
      </c>
      <c r="B36" s="48">
        <v>8500.8619999999992</v>
      </c>
      <c r="C36" s="40">
        <v>1529.0650000000001</v>
      </c>
      <c r="D36" s="40">
        <v>95.885999999999996</v>
      </c>
      <c r="E36" s="40">
        <v>429.74700000000001</v>
      </c>
      <c r="F36" s="40">
        <f t="shared" si="0"/>
        <v>7305.6579999999985</v>
      </c>
      <c r="G36" s="40">
        <v>21475.915999999997</v>
      </c>
      <c r="H36" s="40">
        <v>1999.8619999999996</v>
      </c>
      <c r="I36" s="40">
        <f t="shared" si="1"/>
        <v>30781.435999999998</v>
      </c>
      <c r="J36" s="40">
        <v>2459.0639999999999</v>
      </c>
      <c r="K36" s="40">
        <v>6887.543999999999</v>
      </c>
      <c r="L36" s="40">
        <v>671.24800000000005</v>
      </c>
      <c r="M36" s="40">
        <f t="shared" si="2"/>
        <v>30222.429999999997</v>
      </c>
      <c r="N36" s="40">
        <v>5658.7340000000004</v>
      </c>
      <c r="O36" s="40">
        <v>119.32599999999999</v>
      </c>
      <c r="P36" s="40">
        <f t="shared" si="3"/>
        <v>35881.163999999997</v>
      </c>
      <c r="Q36" s="40">
        <v>26657.797999999999</v>
      </c>
      <c r="R36" s="40">
        <f t="shared" si="4"/>
        <v>3683.9579999999987</v>
      </c>
      <c r="S36" s="40">
        <v>193.89699999999999</v>
      </c>
      <c r="T36" s="40">
        <v>2629.415</v>
      </c>
      <c r="U36" s="40">
        <v>-390.56099999999998</v>
      </c>
      <c r="V36" s="41">
        <f t="shared" si="5"/>
        <v>1639.0009999999986</v>
      </c>
      <c r="W36" s="5"/>
      <c r="X36" s="5"/>
    </row>
    <row r="37" spans="1:24" ht="13.7" customHeight="1">
      <c r="A37" s="73" t="s">
        <v>136</v>
      </c>
      <c r="B37" s="48">
        <v>8512.1309999999994</v>
      </c>
      <c r="C37" s="40">
        <v>1273.2470000000001</v>
      </c>
      <c r="D37" s="40">
        <v>152.083</v>
      </c>
      <c r="E37" s="40">
        <v>228.358</v>
      </c>
      <c r="F37" s="40">
        <f t="shared" si="0"/>
        <v>7315.1589999999997</v>
      </c>
      <c r="G37" s="40">
        <v>17340.376000000004</v>
      </c>
      <c r="H37" s="40">
        <v>1643.1619999999998</v>
      </c>
      <c r="I37" s="40">
        <f t="shared" si="1"/>
        <v>26298.697000000004</v>
      </c>
      <c r="J37" s="40">
        <v>1730.759</v>
      </c>
      <c r="K37" s="40">
        <v>4839.3189999999995</v>
      </c>
      <c r="L37" s="40">
        <v>861.84999999999968</v>
      </c>
      <c r="M37" s="40">
        <f t="shared" si="2"/>
        <v>26161.371999999999</v>
      </c>
      <c r="N37" s="40">
        <v>4107.7350000000006</v>
      </c>
      <c r="O37" s="40">
        <v>162.494</v>
      </c>
      <c r="P37" s="40">
        <f t="shared" si="3"/>
        <v>30269.107</v>
      </c>
      <c r="Q37" s="40">
        <v>26054.048999999999</v>
      </c>
      <c r="R37" s="40">
        <f t="shared" si="4"/>
        <v>269.8169999999991</v>
      </c>
      <c r="S37" s="40">
        <v>-5.8969999999999914</v>
      </c>
      <c r="T37" s="40">
        <v>2705.3249999999998</v>
      </c>
      <c r="U37" s="40">
        <v>-519.89</v>
      </c>
      <c r="V37" s="41">
        <f t="shared" si="5"/>
        <v>-1921.5150000000008</v>
      </c>
      <c r="W37" s="5"/>
      <c r="X37" s="5"/>
    </row>
    <row r="38" spans="1:24" ht="13.7" customHeight="1">
      <c r="A38" s="73" t="s">
        <v>137</v>
      </c>
      <c r="B38" s="48">
        <v>8685.4740000000002</v>
      </c>
      <c r="C38" s="40">
        <v>1386.2339999999999</v>
      </c>
      <c r="D38" s="40">
        <v>137.64599999999999</v>
      </c>
      <c r="E38" s="40">
        <v>157.71100000000001</v>
      </c>
      <c r="F38" s="40">
        <f t="shared" si="0"/>
        <v>7319.3050000000003</v>
      </c>
      <c r="G38" s="40">
        <v>19618.393999999997</v>
      </c>
      <c r="H38" s="40">
        <v>5212.8170000000009</v>
      </c>
      <c r="I38" s="40">
        <f t="shared" si="1"/>
        <v>32150.515999999996</v>
      </c>
      <c r="J38" s="40">
        <v>2497.9270000000001</v>
      </c>
      <c r="K38" s="40">
        <v>5983.1830000000009</v>
      </c>
      <c r="L38" s="40">
        <v>1073.4549999999999</v>
      </c>
      <c r="M38" s="40">
        <f t="shared" si="2"/>
        <v>31658.166999999998</v>
      </c>
      <c r="N38" s="40">
        <v>5051.0600000000004</v>
      </c>
      <c r="O38" s="40">
        <v>148.434</v>
      </c>
      <c r="P38" s="40">
        <f t="shared" si="3"/>
        <v>36709.226999999999</v>
      </c>
      <c r="Q38" s="40">
        <v>26682.347000000002</v>
      </c>
      <c r="R38" s="40">
        <f t="shared" si="4"/>
        <v>5124.2539999999972</v>
      </c>
      <c r="S38" s="40">
        <v>124.08799999999999</v>
      </c>
      <c r="T38" s="40">
        <v>2717.4760000000001</v>
      </c>
      <c r="U38" s="40">
        <v>-554.971</v>
      </c>
      <c r="V38" s="41">
        <f t="shared" si="5"/>
        <v>3085.8369999999968</v>
      </c>
      <c r="W38" s="5"/>
      <c r="X38" s="5"/>
    </row>
    <row r="39" spans="1:24" ht="13.7" customHeight="1">
      <c r="A39" s="73" t="s">
        <v>138</v>
      </c>
      <c r="B39" s="48">
        <v>8655.1820000000007</v>
      </c>
      <c r="C39" s="40">
        <v>1429.577</v>
      </c>
      <c r="D39" s="40">
        <v>172.98400000000001</v>
      </c>
      <c r="E39" s="40">
        <v>202.01900000000001</v>
      </c>
      <c r="F39" s="40">
        <f t="shared" si="0"/>
        <v>7254.64</v>
      </c>
      <c r="G39" s="40">
        <v>18893.91</v>
      </c>
      <c r="H39" s="40">
        <v>2038.66</v>
      </c>
      <c r="I39" s="40">
        <f t="shared" si="1"/>
        <v>28187.21</v>
      </c>
      <c r="J39" s="40">
        <v>1935.557</v>
      </c>
      <c r="K39" s="40">
        <v>5477.6719999999996</v>
      </c>
      <c r="L39" s="40">
        <v>1054.2660000000001</v>
      </c>
      <c r="M39" s="40">
        <f t="shared" si="2"/>
        <v>28403.524000000001</v>
      </c>
      <c r="N39" s="40">
        <v>4380.067</v>
      </c>
      <c r="O39" s="40">
        <v>153.74100000000001</v>
      </c>
      <c r="P39" s="40">
        <f t="shared" si="3"/>
        <v>32783.591</v>
      </c>
      <c r="Q39" s="40">
        <v>26701.338</v>
      </c>
      <c r="R39" s="40">
        <f t="shared" si="4"/>
        <v>1855.9270000000033</v>
      </c>
      <c r="S39" s="40">
        <v>93.419999999999987</v>
      </c>
      <c r="T39" s="40">
        <v>2633.4659999999999</v>
      </c>
      <c r="U39" s="40">
        <v>-568.94100000000003</v>
      </c>
      <c r="V39" s="41">
        <f t="shared" si="5"/>
        <v>-115.17799999999647</v>
      </c>
      <c r="W39" s="5"/>
      <c r="X39" s="5"/>
    </row>
    <row r="40" spans="1:24" ht="13.7" customHeight="1">
      <c r="A40" s="73" t="s">
        <v>139</v>
      </c>
      <c r="B40" s="48">
        <v>8824.4660000000003</v>
      </c>
      <c r="C40" s="40">
        <v>1590.665</v>
      </c>
      <c r="D40" s="40">
        <v>135.47200000000001</v>
      </c>
      <c r="E40" s="40">
        <v>302.00099999999998</v>
      </c>
      <c r="F40" s="40">
        <f t="shared" si="0"/>
        <v>7400.3300000000008</v>
      </c>
      <c r="G40" s="40">
        <v>22038.620000000003</v>
      </c>
      <c r="H40" s="40">
        <v>1115.9319999999996</v>
      </c>
      <c r="I40" s="40">
        <f t="shared" si="1"/>
        <v>30554.882000000005</v>
      </c>
      <c r="J40" s="40">
        <v>2397.6930000000002</v>
      </c>
      <c r="K40" s="40">
        <v>7292.3340000000007</v>
      </c>
      <c r="L40" s="40">
        <v>852.01099999999997</v>
      </c>
      <c r="M40" s="40">
        <f t="shared" si="2"/>
        <v>30480.444000000007</v>
      </c>
      <c r="N40" s="40">
        <v>5821.09</v>
      </c>
      <c r="O40" s="40">
        <v>86.506</v>
      </c>
      <c r="P40" s="40">
        <f t="shared" si="3"/>
        <v>36301.534000000007</v>
      </c>
      <c r="Q40" s="40">
        <v>27942.932000000001</v>
      </c>
      <c r="R40" s="40">
        <f t="shared" si="4"/>
        <v>2624.0180000000073</v>
      </c>
      <c r="S40" s="40">
        <v>209.82300000000001</v>
      </c>
      <c r="T40" s="40">
        <v>2521.0889999999999</v>
      </c>
      <c r="U40" s="40">
        <v>-417.12200000000001</v>
      </c>
      <c r="V40" s="41">
        <f t="shared" si="5"/>
        <v>729.8740000000073</v>
      </c>
      <c r="W40" s="5"/>
      <c r="X40" s="5"/>
    </row>
    <row r="41" spans="1:24" ht="13.7" customHeight="1">
      <c r="A41" s="73" t="s">
        <v>140</v>
      </c>
      <c r="B41" s="48">
        <v>8691.9060000000009</v>
      </c>
      <c r="C41" s="40">
        <v>1356.807</v>
      </c>
      <c r="D41" s="40">
        <v>157.923</v>
      </c>
      <c r="E41" s="40">
        <v>299.27199999999999</v>
      </c>
      <c r="F41" s="40">
        <f t="shared" ref="F41:F72" si="6">+B41-C41-D41+E41</f>
        <v>7476.4480000000012</v>
      </c>
      <c r="G41" s="40">
        <v>18083.490999999998</v>
      </c>
      <c r="H41" s="40">
        <v>2381.6109999999999</v>
      </c>
      <c r="I41" s="40">
        <f t="shared" si="1"/>
        <v>27941.55</v>
      </c>
      <c r="J41" s="40">
        <v>1684.0609999999999</v>
      </c>
      <c r="K41" s="40">
        <v>5159.0249999999996</v>
      </c>
      <c r="L41" s="40">
        <v>991.22899999999981</v>
      </c>
      <c r="M41" s="40">
        <f t="shared" si="2"/>
        <v>28247.688999999995</v>
      </c>
      <c r="N41" s="40">
        <v>4160.0540000000001</v>
      </c>
      <c r="O41" s="40">
        <v>137.643</v>
      </c>
      <c r="P41" s="40">
        <f t="shared" si="3"/>
        <v>32407.742999999995</v>
      </c>
      <c r="Q41" s="40">
        <v>27349.08</v>
      </c>
      <c r="R41" s="40">
        <f t="shared" si="4"/>
        <v>1036.2519999999931</v>
      </c>
      <c r="S41" s="40">
        <v>192.01599999999996</v>
      </c>
      <c r="T41" s="40">
        <v>2642.36</v>
      </c>
      <c r="U41" s="40">
        <v>-766.33500000000004</v>
      </c>
      <c r="V41" s="41">
        <f t="shared" si="5"/>
        <v>-647.75700000000688</v>
      </c>
      <c r="W41" s="5"/>
      <c r="X41" s="5"/>
    </row>
    <row r="42" spans="1:24" ht="13.7" customHeight="1">
      <c r="A42" s="73" t="s">
        <v>141</v>
      </c>
      <c r="B42" s="48">
        <v>8931.473</v>
      </c>
      <c r="C42" s="40">
        <v>1470.2380000000001</v>
      </c>
      <c r="D42" s="40">
        <v>165.22200000000001</v>
      </c>
      <c r="E42" s="40">
        <v>93.923000000000002</v>
      </c>
      <c r="F42" s="40">
        <f t="shared" si="6"/>
        <v>7389.9359999999997</v>
      </c>
      <c r="G42" s="40">
        <v>20621.772000000001</v>
      </c>
      <c r="H42" s="40">
        <v>4564.5709999999999</v>
      </c>
      <c r="I42" s="40">
        <f t="shared" si="1"/>
        <v>32576.278999999999</v>
      </c>
      <c r="J42" s="40">
        <v>2782.08</v>
      </c>
      <c r="K42" s="40">
        <v>6223.5220000000018</v>
      </c>
      <c r="L42" s="40">
        <v>1134.691</v>
      </c>
      <c r="M42" s="40">
        <f t="shared" si="2"/>
        <v>32041.863000000005</v>
      </c>
      <c r="N42" s="40">
        <v>5110.549</v>
      </c>
      <c r="O42" s="40">
        <v>137.17699999999999</v>
      </c>
      <c r="P42" s="40">
        <f t="shared" si="3"/>
        <v>37152.412000000004</v>
      </c>
      <c r="Q42" s="40">
        <v>28288.617999999999</v>
      </c>
      <c r="R42" s="40">
        <f t="shared" si="4"/>
        <v>3890.4220000000059</v>
      </c>
      <c r="S42" s="40">
        <v>74.801000000000002</v>
      </c>
      <c r="T42" s="40">
        <v>2618.7689999999998</v>
      </c>
      <c r="U42" s="40">
        <v>-473.16699999999997</v>
      </c>
      <c r="V42" s="41">
        <f t="shared" si="5"/>
        <v>1819.621000000006</v>
      </c>
      <c r="W42" s="5"/>
      <c r="X42" s="5"/>
    </row>
    <row r="43" spans="1:24" ht="13.7" customHeight="1">
      <c r="A43" s="73" t="s">
        <v>142</v>
      </c>
      <c r="B43" s="48">
        <v>9090.0360000000001</v>
      </c>
      <c r="C43" s="40">
        <v>1506.096</v>
      </c>
      <c r="D43" s="40">
        <v>184.41900000000001</v>
      </c>
      <c r="E43" s="40">
        <v>117.011</v>
      </c>
      <c r="F43" s="40">
        <f t="shared" si="6"/>
        <v>7516.5320000000011</v>
      </c>
      <c r="G43" s="40">
        <v>19677.608999999997</v>
      </c>
      <c r="H43" s="40">
        <v>2679.2729999999997</v>
      </c>
      <c r="I43" s="40">
        <f t="shared" si="1"/>
        <v>29873.413999999997</v>
      </c>
      <c r="J43" s="40">
        <v>2268.4380000000001</v>
      </c>
      <c r="K43" s="40">
        <v>5674.3010000000004</v>
      </c>
      <c r="L43" s="40">
        <v>1240.1130000000001</v>
      </c>
      <c r="M43" s="40">
        <f t="shared" si="2"/>
        <v>30127.760999999991</v>
      </c>
      <c r="N43" s="40">
        <v>4391.6289999999999</v>
      </c>
      <c r="O43" s="40">
        <v>136.45099999999999</v>
      </c>
      <c r="P43" s="40">
        <f t="shared" si="3"/>
        <v>34519.389999999992</v>
      </c>
      <c r="Q43" s="40">
        <v>28174.342000000001</v>
      </c>
      <c r="R43" s="40">
        <f t="shared" si="4"/>
        <v>2089.8699999999917</v>
      </c>
      <c r="S43" s="40">
        <v>139.30500000000001</v>
      </c>
      <c r="T43" s="40">
        <v>2582.8249999999998</v>
      </c>
      <c r="U43" s="40">
        <v>-272.71199999999999</v>
      </c>
      <c r="V43" s="41">
        <f t="shared" si="5"/>
        <v>-80.938000000008287</v>
      </c>
      <c r="W43" s="5"/>
      <c r="X43" s="5"/>
    </row>
    <row r="44" spans="1:24" ht="13.7" customHeight="1">
      <c r="A44" s="73" t="s">
        <v>143</v>
      </c>
      <c r="B44" s="48">
        <v>9182.2060000000001</v>
      </c>
      <c r="C44" s="40">
        <v>1672.0630000000001</v>
      </c>
      <c r="D44" s="40">
        <v>154.684</v>
      </c>
      <c r="E44" s="40">
        <v>411.09</v>
      </c>
      <c r="F44" s="40">
        <f t="shared" si="6"/>
        <v>7766.549</v>
      </c>
      <c r="G44" s="40">
        <v>22874.096000000001</v>
      </c>
      <c r="H44" s="40">
        <v>1528.7940000000001</v>
      </c>
      <c r="I44" s="40">
        <f t="shared" si="1"/>
        <v>32169.439000000002</v>
      </c>
      <c r="J44" s="40">
        <v>2610.87</v>
      </c>
      <c r="K44" s="40">
        <v>7041.5969999999998</v>
      </c>
      <c r="L44" s="40">
        <v>787.58100000000013</v>
      </c>
      <c r="M44" s="40">
        <f t="shared" si="2"/>
        <v>31830.969000000005</v>
      </c>
      <c r="N44" s="40">
        <v>5556.7780000000002</v>
      </c>
      <c r="O44" s="40">
        <v>63.881</v>
      </c>
      <c r="P44" s="40">
        <f t="shared" si="3"/>
        <v>37387.747000000003</v>
      </c>
      <c r="Q44" s="40">
        <v>29990.686000000002</v>
      </c>
      <c r="R44" s="40">
        <f t="shared" si="4"/>
        <v>1904.1640000000043</v>
      </c>
      <c r="S44" s="40">
        <v>73.029000000000011</v>
      </c>
      <c r="T44" s="40">
        <v>2551.4110000000001</v>
      </c>
      <c r="U44" s="40">
        <v>123.961</v>
      </c>
      <c r="V44" s="41">
        <f t="shared" si="5"/>
        <v>-698.17899999999577</v>
      </c>
      <c r="W44" s="5"/>
      <c r="X44" s="5"/>
    </row>
    <row r="45" spans="1:24" ht="13.7" customHeight="1">
      <c r="A45" s="73" t="s">
        <v>144</v>
      </c>
      <c r="B45" s="48">
        <v>9096.31</v>
      </c>
      <c r="C45" s="40">
        <v>1404.845</v>
      </c>
      <c r="D45" s="40">
        <v>177.767</v>
      </c>
      <c r="E45" s="40">
        <v>257.70400000000001</v>
      </c>
      <c r="F45" s="40">
        <f t="shared" si="6"/>
        <v>7771.4019999999991</v>
      </c>
      <c r="G45" s="40">
        <v>18894.671000000002</v>
      </c>
      <c r="H45" s="40">
        <v>2718.5769999999993</v>
      </c>
      <c r="I45" s="40">
        <f t="shared" si="1"/>
        <v>29384.65</v>
      </c>
      <c r="J45" s="40">
        <v>2449.7159999999999</v>
      </c>
      <c r="K45" s="40">
        <v>5392.1679999999988</v>
      </c>
      <c r="L45" s="40">
        <v>937.48700000000008</v>
      </c>
      <c r="M45" s="40">
        <f t="shared" si="2"/>
        <v>28967.675999999999</v>
      </c>
      <c r="N45" s="40">
        <v>4296.9129999999996</v>
      </c>
      <c r="O45" s="40">
        <v>87.941999999999993</v>
      </c>
      <c r="P45" s="40">
        <f t="shared" si="3"/>
        <v>33264.589</v>
      </c>
      <c r="Q45" s="40">
        <v>29182.738000000001</v>
      </c>
      <c r="R45" s="40">
        <f t="shared" si="4"/>
        <v>-127.12000000000262</v>
      </c>
      <c r="S45" s="40">
        <v>205.37</v>
      </c>
      <c r="T45" s="40">
        <v>2445.0360000000001</v>
      </c>
      <c r="U45" s="40">
        <v>-187.03700000000001</v>
      </c>
      <c r="V45" s="41">
        <f t="shared" si="5"/>
        <v>-2179.749000000003</v>
      </c>
      <c r="W45" s="5"/>
      <c r="X45" s="5"/>
    </row>
    <row r="46" spans="1:24" ht="13.7" customHeight="1">
      <c r="A46" s="73" t="s">
        <v>145</v>
      </c>
      <c r="B46" s="48">
        <v>9331.2000000000007</v>
      </c>
      <c r="C46" s="40">
        <v>1521.0429999999999</v>
      </c>
      <c r="D46" s="40">
        <v>182.92099999999999</v>
      </c>
      <c r="E46" s="40">
        <v>102.28</v>
      </c>
      <c r="F46" s="40">
        <f t="shared" si="6"/>
        <v>7729.5160000000005</v>
      </c>
      <c r="G46" s="40">
        <v>21309.362000000001</v>
      </c>
      <c r="H46" s="40">
        <v>4071.34</v>
      </c>
      <c r="I46" s="40">
        <f t="shared" si="1"/>
        <v>33110.218000000001</v>
      </c>
      <c r="J46" s="40">
        <v>2524.0740000000001</v>
      </c>
      <c r="K46" s="40">
        <v>5698.5119999999988</v>
      </c>
      <c r="L46" s="40">
        <v>945.3889999999999</v>
      </c>
      <c r="M46" s="40">
        <f t="shared" si="2"/>
        <v>32039.848000000005</v>
      </c>
      <c r="N46" s="40">
        <v>5190.1970000000001</v>
      </c>
      <c r="O46" s="40">
        <v>101.429</v>
      </c>
      <c r="P46" s="40">
        <f t="shared" si="3"/>
        <v>37230.045000000006</v>
      </c>
      <c r="Q46" s="40">
        <v>29680.883999999998</v>
      </c>
      <c r="R46" s="40">
        <f t="shared" si="4"/>
        <v>2460.3930000000073</v>
      </c>
      <c r="S46" s="40">
        <v>53.909000000000006</v>
      </c>
      <c r="T46" s="40">
        <v>2521.9929999999999</v>
      </c>
      <c r="U46" s="40">
        <v>271.351</v>
      </c>
      <c r="V46" s="41">
        <f t="shared" si="5"/>
        <v>-279.04199999999253</v>
      </c>
      <c r="W46" s="5"/>
      <c r="X46" s="5"/>
    </row>
    <row r="47" spans="1:24" ht="13.7" customHeight="1">
      <c r="A47" s="73" t="s">
        <v>146</v>
      </c>
      <c r="B47" s="48">
        <v>9360.2029999999995</v>
      </c>
      <c r="C47" s="40">
        <v>1532.347</v>
      </c>
      <c r="D47" s="40">
        <v>178.33799999999999</v>
      </c>
      <c r="E47" s="40">
        <v>95.507000000000005</v>
      </c>
      <c r="F47" s="40">
        <f t="shared" si="6"/>
        <v>7745.0249999999996</v>
      </c>
      <c r="G47" s="40">
        <v>20262.342000000001</v>
      </c>
      <c r="H47" s="40">
        <v>2715.3770000000004</v>
      </c>
      <c r="I47" s="40">
        <f t="shared" si="1"/>
        <v>30722.743999999999</v>
      </c>
      <c r="J47" s="40">
        <v>1741.07</v>
      </c>
      <c r="K47" s="40">
        <v>6868.8410000000003</v>
      </c>
      <c r="L47" s="40">
        <v>1032.76</v>
      </c>
      <c r="M47" s="40">
        <f t="shared" si="2"/>
        <v>32359.675000000003</v>
      </c>
      <c r="N47" s="40">
        <v>4523.6000000000004</v>
      </c>
      <c r="O47" s="40">
        <v>78.825000000000003</v>
      </c>
      <c r="P47" s="40">
        <f t="shared" si="3"/>
        <v>36883.275000000001</v>
      </c>
      <c r="Q47" s="40">
        <v>29524.473000000002</v>
      </c>
      <c r="R47" s="40">
        <f t="shared" si="4"/>
        <v>2914.0270000000019</v>
      </c>
      <c r="S47" s="40">
        <v>187.34699999999998</v>
      </c>
      <c r="T47" s="40">
        <v>2451.8589999999999</v>
      </c>
      <c r="U47" s="40">
        <v>-315.95999999999998</v>
      </c>
      <c r="V47" s="41">
        <f t="shared" si="5"/>
        <v>965.47500000000173</v>
      </c>
      <c r="W47" s="5"/>
      <c r="X47" s="5"/>
    </row>
    <row r="48" spans="1:24" ht="13.7" customHeight="1">
      <c r="A48" s="73" t="s">
        <v>147</v>
      </c>
      <c r="B48" s="48">
        <v>9251.3459999999995</v>
      </c>
      <c r="C48" s="40">
        <v>1704.925</v>
      </c>
      <c r="D48" s="40">
        <v>181.77099999999999</v>
      </c>
      <c r="E48" s="40">
        <v>471.67</v>
      </c>
      <c r="F48" s="40">
        <f t="shared" si="6"/>
        <v>7836.32</v>
      </c>
      <c r="G48" s="40">
        <v>23382.487000000001</v>
      </c>
      <c r="H48" s="40">
        <v>3047.4189999999999</v>
      </c>
      <c r="I48" s="40">
        <f t="shared" si="1"/>
        <v>34266.226000000002</v>
      </c>
      <c r="J48" s="40">
        <v>3007.462</v>
      </c>
      <c r="K48" s="40">
        <v>7434.2139999999999</v>
      </c>
      <c r="L48" s="40">
        <v>899.37200000000007</v>
      </c>
      <c r="M48" s="40">
        <f t="shared" si="2"/>
        <v>33825.545000000006</v>
      </c>
      <c r="N48" s="40">
        <v>5766.8050000000003</v>
      </c>
      <c r="O48" s="40">
        <v>44.496000000000002</v>
      </c>
      <c r="P48" s="40">
        <f t="shared" si="3"/>
        <v>39592.350000000006</v>
      </c>
      <c r="Q48" s="40">
        <v>30186.973000000002</v>
      </c>
      <c r="R48" s="40">
        <f t="shared" si="4"/>
        <v>3683.0680000000029</v>
      </c>
      <c r="S48" s="40">
        <v>97.387</v>
      </c>
      <c r="T48" s="40">
        <v>2243.5459999999998</v>
      </c>
      <c r="U48" s="40">
        <v>-327.75299999999999</v>
      </c>
      <c r="V48" s="41">
        <f t="shared" si="5"/>
        <v>1864.6620000000032</v>
      </c>
      <c r="W48" s="5"/>
      <c r="X48" s="5"/>
    </row>
    <row r="49" spans="1:24" ht="13.7" customHeight="1">
      <c r="A49" s="73" t="s">
        <v>148</v>
      </c>
      <c r="B49" s="48">
        <v>8900.1370000000006</v>
      </c>
      <c r="C49" s="40">
        <v>1423.2270000000001</v>
      </c>
      <c r="D49" s="40">
        <v>175.833</v>
      </c>
      <c r="E49" s="40">
        <v>33.137999999999998</v>
      </c>
      <c r="F49" s="40">
        <f t="shared" si="6"/>
        <v>7334.2150000000011</v>
      </c>
      <c r="G49" s="40">
        <v>18961.222999999998</v>
      </c>
      <c r="H49" s="40">
        <v>2486.2579999999998</v>
      </c>
      <c r="I49" s="40">
        <f t="shared" si="1"/>
        <v>28781.695999999996</v>
      </c>
      <c r="J49" s="40">
        <v>2617.2420000000002</v>
      </c>
      <c r="K49" s="40">
        <v>5916.7589999999991</v>
      </c>
      <c r="L49" s="40">
        <v>839.75099999999998</v>
      </c>
      <c r="M49" s="40">
        <f t="shared" si="2"/>
        <v>28533.042999999994</v>
      </c>
      <c r="N49" s="40">
        <v>4387.9209999999994</v>
      </c>
      <c r="O49" s="40">
        <v>86.856999999999999</v>
      </c>
      <c r="P49" s="40">
        <f t="shared" si="3"/>
        <v>32920.963999999993</v>
      </c>
      <c r="Q49" s="40">
        <v>27951.406999999999</v>
      </c>
      <c r="R49" s="40">
        <f t="shared" si="4"/>
        <v>668.49299999999494</v>
      </c>
      <c r="S49" s="40">
        <v>121.23400000000001</v>
      </c>
      <c r="T49" s="40">
        <v>2053.2759999999998</v>
      </c>
      <c r="U49" s="40">
        <v>1116.896</v>
      </c>
      <c r="V49" s="41">
        <f t="shared" si="5"/>
        <v>-2380.4450000000052</v>
      </c>
      <c r="W49" s="5"/>
      <c r="X49" s="5"/>
    </row>
    <row r="50" spans="1:24" ht="13.7" customHeight="1">
      <c r="A50" s="73" t="s">
        <v>149</v>
      </c>
      <c r="B50" s="48">
        <v>9198.2819999999992</v>
      </c>
      <c r="C50" s="40">
        <v>1527.077</v>
      </c>
      <c r="D50" s="40">
        <v>178.84100000000001</v>
      </c>
      <c r="E50" s="40">
        <v>162.55699999999999</v>
      </c>
      <c r="F50" s="40">
        <f t="shared" si="6"/>
        <v>7654.9209999999985</v>
      </c>
      <c r="G50" s="40">
        <v>21233.231</v>
      </c>
      <c r="H50" s="40">
        <v>3317.4799999999996</v>
      </c>
      <c r="I50" s="40">
        <f t="shared" si="1"/>
        <v>32205.631999999998</v>
      </c>
      <c r="J50" s="40">
        <v>1389.6179999999999</v>
      </c>
      <c r="K50" s="40">
        <v>6620.8339999999998</v>
      </c>
      <c r="L50" s="40">
        <v>886.31700000000001</v>
      </c>
      <c r="M50" s="40">
        <f t="shared" si="2"/>
        <v>32861.389000000003</v>
      </c>
      <c r="N50" s="40">
        <v>5461.7759999999998</v>
      </c>
      <c r="O50" s="40">
        <v>124.295</v>
      </c>
      <c r="P50" s="40">
        <f t="shared" si="3"/>
        <v>38323.165000000001</v>
      </c>
      <c r="Q50" s="40">
        <v>28114.987000000001</v>
      </c>
      <c r="R50" s="40">
        <f t="shared" si="4"/>
        <v>4870.6970000000001</v>
      </c>
      <c r="S50" s="40">
        <v>152.26700000000002</v>
      </c>
      <c r="T50" s="40">
        <v>2128.9949999999999</v>
      </c>
      <c r="U50" s="40">
        <v>-542.69899999999996</v>
      </c>
      <c r="V50" s="41">
        <f t="shared" si="5"/>
        <v>3436.6680000000001</v>
      </c>
      <c r="W50" s="5"/>
      <c r="X50" s="5"/>
    </row>
    <row r="51" spans="1:24" ht="13.7" customHeight="1">
      <c r="A51" s="73" t="s">
        <v>150</v>
      </c>
      <c r="B51" s="48">
        <v>9358.1640000000007</v>
      </c>
      <c r="C51" s="40">
        <v>1537.518</v>
      </c>
      <c r="D51" s="40">
        <v>175.988</v>
      </c>
      <c r="E51" s="40">
        <v>213.65899999999999</v>
      </c>
      <c r="F51" s="40">
        <f t="shared" si="6"/>
        <v>7858.317</v>
      </c>
      <c r="G51" s="40">
        <v>20033.678999999996</v>
      </c>
      <c r="H51" s="40">
        <v>2319.3690000000001</v>
      </c>
      <c r="I51" s="40">
        <f t="shared" si="1"/>
        <v>30211.364999999994</v>
      </c>
      <c r="J51" s="40">
        <v>3290.49</v>
      </c>
      <c r="K51" s="40">
        <v>7469.6299999999992</v>
      </c>
      <c r="L51" s="40">
        <v>957.46899999999982</v>
      </c>
      <c r="M51" s="40">
        <f t="shared" si="2"/>
        <v>30627.730999999985</v>
      </c>
      <c r="N51" s="40">
        <v>4720.2430000000004</v>
      </c>
      <c r="O51" s="40">
        <v>134.94300000000001</v>
      </c>
      <c r="P51" s="40">
        <f t="shared" si="3"/>
        <v>35347.973999999987</v>
      </c>
      <c r="Q51" s="40">
        <v>28031.503000000001</v>
      </c>
      <c r="R51" s="40">
        <f t="shared" si="4"/>
        <v>2731.1709999999839</v>
      </c>
      <c r="S51" s="40">
        <v>175.34399999999999</v>
      </c>
      <c r="T51" s="40">
        <v>2136.3090000000002</v>
      </c>
      <c r="U51" s="40">
        <v>-645.67200000000003</v>
      </c>
      <c r="V51" s="41">
        <f t="shared" si="5"/>
        <v>1415.8779999999838</v>
      </c>
      <c r="W51" s="5"/>
      <c r="X51" s="5"/>
    </row>
    <row r="52" spans="1:24" ht="13.7" customHeight="1" thickBot="1">
      <c r="A52" s="73" t="s">
        <v>151</v>
      </c>
      <c r="B52" s="48">
        <v>9335.9580000000005</v>
      </c>
      <c r="C52" s="40">
        <v>1704.4749999999999</v>
      </c>
      <c r="D52" s="40">
        <v>177.87899999999999</v>
      </c>
      <c r="E52" s="40">
        <v>503.20499999999998</v>
      </c>
      <c r="F52" s="40">
        <f t="shared" si="6"/>
        <v>7956.8090000000002</v>
      </c>
      <c r="G52" s="40">
        <v>23486.594000000001</v>
      </c>
      <c r="H52" s="40">
        <v>3941.5430000000006</v>
      </c>
      <c r="I52" s="40">
        <f t="shared" si="1"/>
        <v>35384.946000000004</v>
      </c>
      <c r="J52" s="40">
        <v>2461.8980000000001</v>
      </c>
      <c r="K52" s="40">
        <v>8568.5049999999974</v>
      </c>
      <c r="L52" s="40">
        <v>756.66000000000008</v>
      </c>
      <c r="M52" s="40">
        <f t="shared" si="2"/>
        <v>35924.359000000004</v>
      </c>
      <c r="N52" s="40">
        <v>6323.8539999999994</v>
      </c>
      <c r="O52" s="40">
        <v>115.71</v>
      </c>
      <c r="P52" s="40">
        <f t="shared" si="3"/>
        <v>42248.213000000003</v>
      </c>
      <c r="Q52" s="40">
        <v>29496.221000000001</v>
      </c>
      <c r="R52" s="40">
        <f t="shared" si="4"/>
        <v>6543.8480000000018</v>
      </c>
      <c r="S52" s="40">
        <v>178.09399999999999</v>
      </c>
      <c r="T52" s="40">
        <v>1986.952</v>
      </c>
      <c r="U52" s="40">
        <v>-1208.9770000000001</v>
      </c>
      <c r="V52" s="41">
        <f t="shared" si="5"/>
        <v>5943.9670000000015</v>
      </c>
      <c r="W52" s="5"/>
      <c r="X52" s="5"/>
    </row>
    <row r="53" spans="1:24" s="27" customFormat="1" ht="13.7" customHeight="1" thickBot="1">
      <c r="A53" s="74" t="s">
        <v>152</v>
      </c>
      <c r="B53" s="58">
        <v>9186.9079999999994</v>
      </c>
      <c r="C53" s="59">
        <v>1441.17</v>
      </c>
      <c r="D53" s="59">
        <v>160.08600000000001</v>
      </c>
      <c r="E53" s="59">
        <v>59.37</v>
      </c>
      <c r="F53" s="59">
        <f t="shared" si="6"/>
        <v>7645.021999999999</v>
      </c>
      <c r="G53" s="59">
        <v>19174.481</v>
      </c>
      <c r="H53" s="59">
        <v>1914.4320000000002</v>
      </c>
      <c r="I53" s="59">
        <f t="shared" si="1"/>
        <v>28733.934999999998</v>
      </c>
      <c r="J53" s="59">
        <v>1772.019</v>
      </c>
      <c r="K53" s="59">
        <v>6190.866</v>
      </c>
      <c r="L53" s="59">
        <v>739.39499999999998</v>
      </c>
      <c r="M53" s="59">
        <f t="shared" si="2"/>
        <v>29402.305999999997</v>
      </c>
      <c r="N53" s="59">
        <v>4489.8710000000001</v>
      </c>
      <c r="O53" s="59">
        <v>170.70400000000001</v>
      </c>
      <c r="P53" s="59">
        <f t="shared" si="3"/>
        <v>33892.176999999996</v>
      </c>
      <c r="Q53" s="59">
        <v>28853.143</v>
      </c>
      <c r="R53" s="59">
        <f t="shared" si="4"/>
        <v>719.86699999999837</v>
      </c>
      <c r="S53" s="59">
        <v>15.208000000000013</v>
      </c>
      <c r="T53" s="59">
        <v>2009.009</v>
      </c>
      <c r="U53" s="59">
        <v>-585.52800000000002</v>
      </c>
      <c r="V53" s="60">
        <f t="shared" si="5"/>
        <v>-688.40600000000154</v>
      </c>
      <c r="W53" s="5"/>
      <c r="X53" s="5"/>
    </row>
    <row r="54" spans="1:24" ht="13.7" customHeight="1" thickBot="1">
      <c r="A54" s="75" t="s">
        <v>153</v>
      </c>
      <c r="B54" s="58">
        <v>9415.81</v>
      </c>
      <c r="C54" s="59">
        <v>1556.798</v>
      </c>
      <c r="D54" s="59">
        <v>194.42599999999999</v>
      </c>
      <c r="E54" s="59">
        <v>241.24100000000001</v>
      </c>
      <c r="F54" s="59">
        <f t="shared" si="6"/>
        <v>7905.8269999999993</v>
      </c>
      <c r="G54" s="59">
        <v>21813.060999999998</v>
      </c>
      <c r="H54" s="59">
        <v>3310.4429999999998</v>
      </c>
      <c r="I54" s="59">
        <f t="shared" si="1"/>
        <v>33029.330999999998</v>
      </c>
      <c r="J54" s="59">
        <v>2128.29</v>
      </c>
      <c r="K54" s="59">
        <v>6884.73</v>
      </c>
      <c r="L54" s="59">
        <v>996.75600000000009</v>
      </c>
      <c r="M54" s="59">
        <f t="shared" si="2"/>
        <v>33367.12999999999</v>
      </c>
      <c r="N54" s="59">
        <v>5415.3970000000008</v>
      </c>
      <c r="O54" s="59">
        <v>187.173</v>
      </c>
      <c r="P54" s="59">
        <f t="shared" si="3"/>
        <v>38782.526999999987</v>
      </c>
      <c r="Q54" s="59">
        <v>29525.363000000001</v>
      </c>
      <c r="R54" s="59">
        <f t="shared" si="4"/>
        <v>4028.9399999999914</v>
      </c>
      <c r="S54" s="59">
        <v>163.256</v>
      </c>
      <c r="T54" s="59">
        <v>2141.663</v>
      </c>
      <c r="U54" s="59">
        <v>-254.608</v>
      </c>
      <c r="V54" s="60">
        <f t="shared" si="5"/>
        <v>2305.1409999999919</v>
      </c>
      <c r="W54" s="5"/>
      <c r="X54" s="5"/>
    </row>
    <row r="55" spans="1:24" ht="13.7" customHeight="1">
      <c r="A55" s="75" t="s">
        <v>154</v>
      </c>
      <c r="B55" s="61">
        <v>9545.5400000000009</v>
      </c>
      <c r="C55" s="62">
        <v>1538.944</v>
      </c>
      <c r="D55" s="62">
        <v>171.364</v>
      </c>
      <c r="E55" s="62">
        <v>231.13200000000001</v>
      </c>
      <c r="F55" s="62">
        <f t="shared" si="6"/>
        <v>8066.3640000000014</v>
      </c>
      <c r="G55" s="62">
        <v>20399.008000000002</v>
      </c>
      <c r="H55" s="62">
        <v>2074.9279999999999</v>
      </c>
      <c r="I55" s="62">
        <f t="shared" si="1"/>
        <v>30540.300000000003</v>
      </c>
      <c r="J55" s="62">
        <v>2967.4850000000001</v>
      </c>
      <c r="K55" s="62">
        <v>7518.4069999999992</v>
      </c>
      <c r="L55" s="62">
        <v>985.30400000000009</v>
      </c>
      <c r="M55" s="62">
        <f t="shared" si="2"/>
        <v>31391.714999999997</v>
      </c>
      <c r="N55" s="62">
        <v>4684.8109999999997</v>
      </c>
      <c r="O55" s="62">
        <v>160.77500000000001</v>
      </c>
      <c r="P55" s="62">
        <f t="shared" si="3"/>
        <v>36076.525999999998</v>
      </c>
      <c r="Q55" s="62">
        <v>29362.791000000001</v>
      </c>
      <c r="R55" s="62">
        <f t="shared" si="4"/>
        <v>2189.6989999999969</v>
      </c>
      <c r="S55" s="62">
        <v>113.239</v>
      </c>
      <c r="T55" s="62">
        <v>2128.9700000000003</v>
      </c>
      <c r="U55" s="62">
        <v>-181.90299999999999</v>
      </c>
      <c r="V55" s="63">
        <f t="shared" si="5"/>
        <v>355.87099999999668</v>
      </c>
      <c r="W55" s="5"/>
      <c r="X55" s="5"/>
    </row>
    <row r="56" spans="1:24" ht="13.7" customHeight="1">
      <c r="A56" s="76" t="s">
        <v>155</v>
      </c>
      <c r="B56" s="64">
        <v>9375.6820000000007</v>
      </c>
      <c r="C56" s="64">
        <v>1705.664</v>
      </c>
      <c r="D56" s="64">
        <v>187.52199999999999</v>
      </c>
      <c r="E56" s="64">
        <v>478.77499999999998</v>
      </c>
      <c r="F56" s="64">
        <f t="shared" si="6"/>
        <v>7961.2710000000006</v>
      </c>
      <c r="G56" s="64">
        <v>23462.951000000001</v>
      </c>
      <c r="H56" s="64">
        <v>3632.5920000000001</v>
      </c>
      <c r="I56" s="64">
        <f t="shared" si="1"/>
        <v>35056.813999999998</v>
      </c>
      <c r="J56" s="64">
        <v>2715.096</v>
      </c>
      <c r="K56" s="64">
        <v>8153.8210000000017</v>
      </c>
      <c r="L56" s="64">
        <v>1151.2639999999999</v>
      </c>
      <c r="M56" s="64">
        <f t="shared" si="2"/>
        <v>35765.976999999999</v>
      </c>
      <c r="N56" s="64">
        <v>5880.826</v>
      </c>
      <c r="O56" s="64">
        <v>133.101</v>
      </c>
      <c r="P56" s="64">
        <f t="shared" si="3"/>
        <v>41646.803</v>
      </c>
      <c r="Q56" s="64">
        <v>30668.046999999999</v>
      </c>
      <c r="R56" s="64">
        <f t="shared" si="4"/>
        <v>5231.0310000000027</v>
      </c>
      <c r="S56" s="64">
        <v>219.61399999999998</v>
      </c>
      <c r="T56" s="64">
        <v>1991.1469999999999</v>
      </c>
      <c r="U56" s="64">
        <v>-51.945</v>
      </c>
      <c r="V56" s="64">
        <f t="shared" si="5"/>
        <v>3511.4430000000025</v>
      </c>
    </row>
    <row r="57" spans="1:24" ht="13.7" customHeight="1">
      <c r="A57" s="76" t="s">
        <v>156</v>
      </c>
      <c r="B57" s="46">
        <v>9035.5450000000001</v>
      </c>
      <c r="C57" s="46">
        <v>1409.635</v>
      </c>
      <c r="D57" s="46">
        <v>188.88900000000001</v>
      </c>
      <c r="E57" s="46">
        <v>108.28400000000001</v>
      </c>
      <c r="F57" s="46">
        <f t="shared" si="6"/>
        <v>7545.3049999999994</v>
      </c>
      <c r="G57" s="46">
        <v>18781.521000000001</v>
      </c>
      <c r="H57" s="46">
        <v>1943.3330000000001</v>
      </c>
      <c r="I57" s="46">
        <f t="shared" si="1"/>
        <v>28270.159</v>
      </c>
      <c r="J57" s="46">
        <v>2089.0030000000002</v>
      </c>
      <c r="K57" s="46">
        <v>6129.3129999999992</v>
      </c>
      <c r="L57" s="46">
        <v>1022.715</v>
      </c>
      <c r="M57" s="46">
        <f t="shared" si="2"/>
        <v>29278.668999999994</v>
      </c>
      <c r="N57" s="46">
        <v>4054.5149999999994</v>
      </c>
      <c r="O57" s="46">
        <v>16.652000000000001</v>
      </c>
      <c r="P57" s="46">
        <f t="shared" si="3"/>
        <v>33333.183999999994</v>
      </c>
      <c r="Q57" s="46">
        <v>29024.945</v>
      </c>
      <c r="R57" s="46">
        <f t="shared" si="4"/>
        <v>270.37599999999293</v>
      </c>
      <c r="S57" s="46">
        <v>84.859000000000009</v>
      </c>
      <c r="T57" s="46">
        <v>2193.7339999999999</v>
      </c>
      <c r="U57" s="46">
        <v>-204.20400000000001</v>
      </c>
      <c r="V57" s="46">
        <f t="shared" si="5"/>
        <v>-1634.2950000000071</v>
      </c>
    </row>
    <row r="58" spans="1:24" ht="13.7" customHeight="1">
      <c r="A58" s="76" t="s">
        <v>157</v>
      </c>
      <c r="B58" s="46">
        <v>9218.0149999999994</v>
      </c>
      <c r="C58" s="46">
        <v>1510.7760000000001</v>
      </c>
      <c r="D58" s="46">
        <v>198.51900000000001</v>
      </c>
      <c r="E58" s="46">
        <v>198.68100000000001</v>
      </c>
      <c r="F58" s="46">
        <f t="shared" si="6"/>
        <v>7707.4009999999989</v>
      </c>
      <c r="G58" s="46">
        <v>21022.742000000002</v>
      </c>
      <c r="H58" s="46">
        <v>3203.8669999999997</v>
      </c>
      <c r="I58" s="46">
        <f t="shared" si="1"/>
        <v>31934.01</v>
      </c>
      <c r="J58" s="46">
        <v>1948.35</v>
      </c>
      <c r="K58" s="46">
        <v>6535.0199999999986</v>
      </c>
      <c r="L58" s="46">
        <v>1052.3020000000001</v>
      </c>
      <c r="M58" s="46">
        <f t="shared" si="2"/>
        <v>32728.399000000005</v>
      </c>
      <c r="N58" s="46">
        <v>4844.5830000000005</v>
      </c>
      <c r="O58" s="46">
        <v>-28.030999999999999</v>
      </c>
      <c r="P58" s="46">
        <f t="shared" si="3"/>
        <v>37572.982000000004</v>
      </c>
      <c r="Q58" s="46">
        <v>29146.240000000002</v>
      </c>
      <c r="R58" s="46">
        <f t="shared" si="4"/>
        <v>3554.1280000000042</v>
      </c>
      <c r="S58" s="46">
        <v>79.449999999999989</v>
      </c>
      <c r="T58" s="46">
        <v>1941.3799999999999</v>
      </c>
      <c r="U58" s="46">
        <v>-305.31799999999998</v>
      </c>
      <c r="V58" s="46">
        <f t="shared" si="5"/>
        <v>1997.5160000000042</v>
      </c>
    </row>
    <row r="59" spans="1:24" ht="13.7" customHeight="1">
      <c r="A59" s="76" t="s">
        <v>158</v>
      </c>
      <c r="B59" s="46">
        <v>9315.1460000000006</v>
      </c>
      <c r="C59" s="46">
        <v>1500.404</v>
      </c>
      <c r="D59" s="46">
        <v>170.066</v>
      </c>
      <c r="E59" s="46">
        <v>146.441</v>
      </c>
      <c r="F59" s="46">
        <f t="shared" si="6"/>
        <v>7791.1170000000002</v>
      </c>
      <c r="G59" s="46">
        <v>19577.227999999999</v>
      </c>
      <c r="H59" s="46">
        <v>1965.8880000000001</v>
      </c>
      <c r="I59" s="46">
        <f t="shared" si="1"/>
        <v>29334.233</v>
      </c>
      <c r="J59" s="46">
        <v>3243.4940000000001</v>
      </c>
      <c r="K59" s="46">
        <v>7130.090000000002</v>
      </c>
      <c r="L59" s="46">
        <v>1133.7089999999998</v>
      </c>
      <c r="M59" s="46">
        <f t="shared" si="2"/>
        <v>30181.40400000001</v>
      </c>
      <c r="N59" s="46">
        <v>4173.134</v>
      </c>
      <c r="O59" s="46">
        <v>-37.43</v>
      </c>
      <c r="P59" s="46">
        <f t="shared" si="3"/>
        <v>34354.538000000008</v>
      </c>
      <c r="Q59" s="47">
        <v>28653.781999999999</v>
      </c>
      <c r="R59" s="47">
        <f t="shared" si="4"/>
        <v>1490.19200000001</v>
      </c>
      <c r="S59" s="47">
        <v>84.961999999999989</v>
      </c>
      <c r="T59" s="47">
        <v>1985.972</v>
      </c>
      <c r="U59" s="47">
        <v>-229.441</v>
      </c>
      <c r="V59" s="47">
        <f t="shared" si="5"/>
        <v>-181.37699999998998</v>
      </c>
    </row>
    <row r="60" spans="1:24" ht="13.7" customHeight="1">
      <c r="A60" s="76" t="s">
        <v>159</v>
      </c>
      <c r="B60" s="46">
        <v>9209.1489999999994</v>
      </c>
      <c r="C60" s="46">
        <v>1662.0129999999999</v>
      </c>
      <c r="D60" s="46">
        <v>188.744</v>
      </c>
      <c r="E60" s="46">
        <v>446.74900000000002</v>
      </c>
      <c r="F60" s="46">
        <f t="shared" si="6"/>
        <v>7805.1409999999996</v>
      </c>
      <c r="G60" s="46">
        <v>22169.429</v>
      </c>
      <c r="H60" s="46">
        <v>4292.4110000000001</v>
      </c>
      <c r="I60" s="46">
        <f t="shared" si="1"/>
        <v>34266.981</v>
      </c>
      <c r="J60" s="46">
        <v>3245.498</v>
      </c>
      <c r="K60" s="46">
        <v>8284.57</v>
      </c>
      <c r="L60" s="46">
        <v>1249.952</v>
      </c>
      <c r="M60" s="46">
        <f t="shared" si="2"/>
        <v>35077.228999999999</v>
      </c>
      <c r="N60" s="46">
        <v>5478.7759999999998</v>
      </c>
      <c r="O60" s="46">
        <v>-117.592</v>
      </c>
      <c r="P60" s="46">
        <f t="shared" si="3"/>
        <v>40556.004999999997</v>
      </c>
      <c r="Q60" s="46">
        <v>29199.044000000002</v>
      </c>
      <c r="R60" s="46">
        <f t="shared" si="4"/>
        <v>5760.5930000000008</v>
      </c>
      <c r="S60" s="46">
        <v>205.06400000000002</v>
      </c>
      <c r="T60" s="46">
        <v>1397.4560000000001</v>
      </c>
      <c r="U60" s="46">
        <v>-357.39800000000002</v>
      </c>
      <c r="V60" s="46">
        <f t="shared" si="5"/>
        <v>4925.5990000000011</v>
      </c>
    </row>
    <row r="61" spans="1:24" ht="13.7" customHeight="1">
      <c r="A61" s="76" t="s">
        <v>160</v>
      </c>
      <c r="B61" s="46">
        <v>9031.1170000000002</v>
      </c>
      <c r="C61" s="46">
        <v>1379.932</v>
      </c>
      <c r="D61" s="46">
        <v>174.20099999999999</v>
      </c>
      <c r="E61" s="46">
        <v>49.993000000000002</v>
      </c>
      <c r="F61" s="46">
        <f t="shared" si="6"/>
        <v>7526.9770000000008</v>
      </c>
      <c r="G61" s="46">
        <v>17893.599000000006</v>
      </c>
      <c r="H61" s="46">
        <v>2096.4300000000003</v>
      </c>
      <c r="I61" s="46">
        <f t="shared" si="1"/>
        <v>27517.006000000008</v>
      </c>
      <c r="J61" s="46">
        <v>2071.3539999999998</v>
      </c>
      <c r="K61" s="46">
        <v>6658.2289999999994</v>
      </c>
      <c r="L61" s="46">
        <v>570.61700000000019</v>
      </c>
      <c r="M61" s="46">
        <f t="shared" si="2"/>
        <v>28688.955000000009</v>
      </c>
      <c r="N61" s="46">
        <v>3985.5429999999997</v>
      </c>
      <c r="O61" s="46">
        <v>44.423000000000002</v>
      </c>
      <c r="P61" s="46">
        <f t="shared" si="3"/>
        <v>32674.498000000007</v>
      </c>
      <c r="Q61" s="47">
        <v>27957.542000000001</v>
      </c>
      <c r="R61" s="47">
        <f t="shared" si="4"/>
        <v>775.83600000000661</v>
      </c>
      <c r="S61" s="47">
        <v>81.768000000000001</v>
      </c>
      <c r="T61" s="47">
        <v>1724.673</v>
      </c>
      <c r="U61" s="47">
        <v>-384.08499999999998</v>
      </c>
      <c r="V61" s="47">
        <f t="shared" si="5"/>
        <v>-482.98399999999339</v>
      </c>
    </row>
    <row r="62" spans="1:24" ht="13.7" customHeight="1">
      <c r="A62" s="76" t="s">
        <v>161</v>
      </c>
      <c r="B62" s="46">
        <v>9204.0540000000001</v>
      </c>
      <c r="C62" s="46">
        <v>1476.6610000000001</v>
      </c>
      <c r="D62" s="46">
        <v>193.03</v>
      </c>
      <c r="E62" s="46">
        <v>252.321</v>
      </c>
      <c r="F62" s="46">
        <f t="shared" si="6"/>
        <v>7786.6840000000002</v>
      </c>
      <c r="G62" s="46">
        <v>18721.306999999997</v>
      </c>
      <c r="H62" s="46">
        <v>3540.7080000000001</v>
      </c>
      <c r="I62" s="46">
        <f t="shared" si="1"/>
        <v>30048.698999999997</v>
      </c>
      <c r="J62" s="46">
        <v>2151.8910000000001</v>
      </c>
      <c r="K62" s="46">
        <v>6463.2450000000026</v>
      </c>
      <c r="L62" s="46">
        <v>949.09599999999978</v>
      </c>
      <c r="M62" s="46">
        <f t="shared" si="2"/>
        <v>31317.645999999997</v>
      </c>
      <c r="N62" s="46">
        <v>3991.5030000000002</v>
      </c>
      <c r="O62" s="46">
        <v>59.432000000000002</v>
      </c>
      <c r="P62" s="46">
        <f t="shared" si="3"/>
        <v>35309.148999999998</v>
      </c>
      <c r="Q62" s="46">
        <v>27926.957999999999</v>
      </c>
      <c r="R62" s="46">
        <f t="shared" si="4"/>
        <v>3450.119999999999</v>
      </c>
      <c r="S62" s="46">
        <v>-1.9989999999999952</v>
      </c>
      <c r="T62" s="46">
        <v>1594.067</v>
      </c>
      <c r="U62" s="46">
        <v>-250.54300000000001</v>
      </c>
      <c r="V62" s="46">
        <f t="shared" si="5"/>
        <v>2104.5969999999993</v>
      </c>
    </row>
    <row r="63" spans="1:24" ht="13.7" customHeight="1">
      <c r="A63" s="76" t="s">
        <v>162</v>
      </c>
      <c r="B63" s="46">
        <v>9422.31</v>
      </c>
      <c r="C63" s="46">
        <v>1464.92</v>
      </c>
      <c r="D63" s="46">
        <v>175.3</v>
      </c>
      <c r="E63" s="46">
        <v>189.935</v>
      </c>
      <c r="F63" s="46">
        <f t="shared" si="6"/>
        <v>7972.0249999999996</v>
      </c>
      <c r="G63" s="46">
        <v>18567.050000000003</v>
      </c>
      <c r="H63" s="46">
        <v>2085.4320000000002</v>
      </c>
      <c r="I63" s="46">
        <f t="shared" si="1"/>
        <v>28624.507000000005</v>
      </c>
      <c r="J63" s="46">
        <v>2969.2559999999999</v>
      </c>
      <c r="K63" s="46">
        <v>7326.2550000000001</v>
      </c>
      <c r="L63" s="46">
        <v>880.8159999999998</v>
      </c>
      <c r="M63" s="46">
        <f t="shared" si="2"/>
        <v>29810.144</v>
      </c>
      <c r="N63" s="46">
        <v>4052.1779999999999</v>
      </c>
      <c r="O63" s="46">
        <v>50.097000000000001</v>
      </c>
      <c r="P63" s="46">
        <f t="shared" si="3"/>
        <v>33862.322</v>
      </c>
      <c r="Q63" s="46">
        <v>27663.300999999999</v>
      </c>
      <c r="R63" s="46">
        <f t="shared" si="4"/>
        <v>2196.9400000000023</v>
      </c>
      <c r="S63" s="46">
        <v>-67.823999999999984</v>
      </c>
      <c r="T63" s="46">
        <v>1565.8440000000001</v>
      </c>
      <c r="U63" s="46">
        <v>-279.65199999999999</v>
      </c>
      <c r="V63" s="46">
        <f t="shared" si="5"/>
        <v>842.92400000000225</v>
      </c>
    </row>
    <row r="64" spans="1:24" ht="13.7" customHeight="1">
      <c r="A64" s="76" t="s">
        <v>163</v>
      </c>
      <c r="B64" s="46">
        <v>9298.6550000000007</v>
      </c>
      <c r="C64" s="46">
        <v>1602.3889999999999</v>
      </c>
      <c r="D64" s="46">
        <v>186.93199999999999</v>
      </c>
      <c r="E64" s="46">
        <v>584.505</v>
      </c>
      <c r="F64" s="46">
        <f t="shared" si="6"/>
        <v>8093.8390000000009</v>
      </c>
      <c r="G64" s="46">
        <v>20121.823</v>
      </c>
      <c r="H64" s="46">
        <v>4476.0529999999999</v>
      </c>
      <c r="I64" s="46">
        <f t="shared" si="1"/>
        <v>32691.715</v>
      </c>
      <c r="J64" s="46">
        <v>2750.154</v>
      </c>
      <c r="K64" s="46">
        <v>7608.5469999999996</v>
      </c>
      <c r="L64" s="46">
        <v>1075.73</v>
      </c>
      <c r="M64" s="46">
        <f t="shared" si="2"/>
        <v>34005.480000000003</v>
      </c>
      <c r="N64" s="46">
        <v>4620.3580000000002</v>
      </c>
      <c r="O64" s="46">
        <v>6.2949999999999999</v>
      </c>
      <c r="P64" s="46">
        <f t="shared" si="3"/>
        <v>38625.838000000003</v>
      </c>
      <c r="Q64" s="46">
        <v>28297.007000000001</v>
      </c>
      <c r="R64" s="46">
        <f t="shared" si="4"/>
        <v>5714.768</v>
      </c>
      <c r="S64" s="46">
        <v>201.761</v>
      </c>
      <c r="T64" s="46">
        <v>1430.663</v>
      </c>
      <c r="U64" s="46">
        <v>-127.203</v>
      </c>
      <c r="V64" s="46">
        <f t="shared" si="5"/>
        <v>4613.0690000000004</v>
      </c>
    </row>
    <row r="65" spans="1:22" ht="13.7" customHeight="1">
      <c r="A65" s="76" t="s">
        <v>164</v>
      </c>
      <c r="B65" s="46">
        <v>9122.8829999999998</v>
      </c>
      <c r="C65" s="46">
        <v>1351.2380000000001</v>
      </c>
      <c r="D65" s="46">
        <v>210.25899999999999</v>
      </c>
      <c r="E65" s="46">
        <v>47.881999999999998</v>
      </c>
      <c r="F65" s="46">
        <f t="shared" si="6"/>
        <v>7609.2679999999991</v>
      </c>
      <c r="G65" s="46">
        <v>17941.965</v>
      </c>
      <c r="H65" s="46">
        <v>2629.9759999999997</v>
      </c>
      <c r="I65" s="46">
        <f t="shared" si="1"/>
        <v>28181.208999999999</v>
      </c>
      <c r="J65" s="46">
        <v>3277.54</v>
      </c>
      <c r="K65" s="46">
        <v>6973.8179999999975</v>
      </c>
      <c r="L65" s="46">
        <v>714.67999999999984</v>
      </c>
      <c r="M65" s="46">
        <f t="shared" si="2"/>
        <v>28519.260999999995</v>
      </c>
      <c r="N65" s="46">
        <v>4072.9059999999999</v>
      </c>
      <c r="O65" s="46">
        <v>91.465000000000003</v>
      </c>
      <c r="P65" s="46">
        <f t="shared" si="3"/>
        <v>32592.166999999994</v>
      </c>
      <c r="Q65" s="46">
        <v>27032.636999999999</v>
      </c>
      <c r="R65" s="46">
        <f t="shared" si="4"/>
        <v>1578.0889999999963</v>
      </c>
      <c r="S65" s="46">
        <v>128.02599999999998</v>
      </c>
      <c r="T65" s="46">
        <v>1277.0020000000002</v>
      </c>
      <c r="U65" s="46">
        <v>-243.79900000000001</v>
      </c>
      <c r="V65" s="46">
        <f t="shared" si="5"/>
        <v>672.91199999999617</v>
      </c>
    </row>
    <row r="66" spans="1:22" ht="13.7" customHeight="1">
      <c r="A66" s="76" t="s">
        <v>165</v>
      </c>
      <c r="B66" s="46">
        <v>9331.35</v>
      </c>
      <c r="C66" s="46">
        <v>1412.8309999999999</v>
      </c>
      <c r="D66" s="46">
        <v>206.221</v>
      </c>
      <c r="E66" s="46">
        <v>153.41999999999999</v>
      </c>
      <c r="F66" s="46">
        <f t="shared" si="6"/>
        <v>7865.7180000000008</v>
      </c>
      <c r="G66" s="46">
        <v>18686.149000000001</v>
      </c>
      <c r="H66" s="46">
        <v>3666.692</v>
      </c>
      <c r="I66" s="46">
        <f t="shared" si="1"/>
        <v>30218.559000000001</v>
      </c>
      <c r="J66" s="46">
        <v>2259.5210000000002</v>
      </c>
      <c r="K66" s="46">
        <v>6856.2519999999995</v>
      </c>
      <c r="L66" s="46">
        <v>913.96399999999994</v>
      </c>
      <c r="M66" s="46">
        <f t="shared" si="2"/>
        <v>31617.277000000002</v>
      </c>
      <c r="N66" s="46">
        <v>4111.9769999999999</v>
      </c>
      <c r="O66" s="46">
        <v>88.2</v>
      </c>
      <c r="P66" s="46">
        <f t="shared" si="3"/>
        <v>35729.254000000001</v>
      </c>
      <c r="Q66" s="46">
        <v>27802.965</v>
      </c>
      <c r="R66" s="46">
        <f t="shared" si="4"/>
        <v>3902.5120000000024</v>
      </c>
      <c r="S66" s="46">
        <v>113.14100000000001</v>
      </c>
      <c r="T66" s="46">
        <v>1441.635</v>
      </c>
      <c r="U66" s="46">
        <v>-275.79000000000002</v>
      </c>
      <c r="V66" s="46">
        <f t="shared" si="5"/>
        <v>2849.8080000000027</v>
      </c>
    </row>
    <row r="67" spans="1:22" ht="13.7" customHeight="1">
      <c r="A67" s="76" t="s">
        <v>166</v>
      </c>
      <c r="B67" s="46">
        <v>9440.0580000000009</v>
      </c>
      <c r="C67" s="46">
        <v>1415.075</v>
      </c>
      <c r="D67" s="46">
        <v>209.952</v>
      </c>
      <c r="E67" s="46">
        <v>177.744</v>
      </c>
      <c r="F67" s="46">
        <f t="shared" si="6"/>
        <v>7992.7750000000005</v>
      </c>
      <c r="G67" s="46">
        <v>18629.881999999998</v>
      </c>
      <c r="H67" s="46">
        <v>1977.8900000000003</v>
      </c>
      <c r="I67" s="46">
        <f t="shared" si="1"/>
        <v>28600.546999999999</v>
      </c>
      <c r="J67" s="46">
        <v>3735.924</v>
      </c>
      <c r="K67" s="46">
        <v>7572.3469999999998</v>
      </c>
      <c r="L67" s="46">
        <v>1013.8100000000004</v>
      </c>
      <c r="M67" s="46">
        <f t="shared" si="2"/>
        <v>29273.774999999998</v>
      </c>
      <c r="N67" s="46">
        <v>4177.0050000000001</v>
      </c>
      <c r="O67" s="46">
        <v>73.171000000000006</v>
      </c>
      <c r="P67" s="46">
        <f t="shared" si="3"/>
        <v>33450.78</v>
      </c>
      <c r="Q67" s="46">
        <v>27543.656999999999</v>
      </c>
      <c r="R67" s="46">
        <f t="shared" si="4"/>
        <v>1803.288999999997</v>
      </c>
      <c r="S67" s="46">
        <v>162.06</v>
      </c>
      <c r="T67" s="46">
        <v>1330.4159999999999</v>
      </c>
      <c r="U67" s="46">
        <v>-177.524</v>
      </c>
      <c r="V67" s="46">
        <f t="shared" si="5"/>
        <v>812.45699999999704</v>
      </c>
    </row>
    <row r="68" spans="1:22" ht="13.7" customHeight="1">
      <c r="A68" s="76" t="s">
        <v>167</v>
      </c>
      <c r="B68" s="46">
        <v>9290.2260000000006</v>
      </c>
      <c r="C68" s="46">
        <v>1552.0260000000001</v>
      </c>
      <c r="D68" s="46">
        <v>225.762</v>
      </c>
      <c r="E68" s="46">
        <v>617.55600000000004</v>
      </c>
      <c r="F68" s="46">
        <f t="shared" si="6"/>
        <v>8129.9940000000006</v>
      </c>
      <c r="G68" s="46">
        <v>20935.494000000002</v>
      </c>
      <c r="H68" s="46">
        <v>4178.8809999999994</v>
      </c>
      <c r="I68" s="46">
        <f t="shared" si="1"/>
        <v>33244.369000000006</v>
      </c>
      <c r="J68" s="46">
        <v>4140.2719999999999</v>
      </c>
      <c r="K68" s="46">
        <v>7462.5860000000011</v>
      </c>
      <c r="L68" s="46">
        <v>1489.2910000000002</v>
      </c>
      <c r="M68" s="46">
        <f t="shared" si="2"/>
        <v>33322.641000000003</v>
      </c>
      <c r="N68" s="46">
        <v>4733.3329999999996</v>
      </c>
      <c r="O68" s="46">
        <v>68.831999999999994</v>
      </c>
      <c r="P68" s="46">
        <f t="shared" si="3"/>
        <v>38055.974000000002</v>
      </c>
      <c r="Q68" s="46">
        <v>29158.845000000001</v>
      </c>
      <c r="R68" s="46">
        <f t="shared" si="4"/>
        <v>4232.6280000000042</v>
      </c>
      <c r="S68" s="46">
        <v>177.50199999999998</v>
      </c>
      <c r="T68" s="46">
        <v>1434.7729999999999</v>
      </c>
      <c r="U68" s="46">
        <v>-250.65</v>
      </c>
      <c r="V68" s="46">
        <f t="shared" si="5"/>
        <v>3226.0070000000046</v>
      </c>
    </row>
    <row r="69" spans="1:22" ht="13.7" customHeight="1">
      <c r="A69" s="76" t="s">
        <v>168</v>
      </c>
      <c r="B69" s="46">
        <v>9144.1759999999995</v>
      </c>
      <c r="C69" s="46">
        <v>1373.8979999999999</v>
      </c>
      <c r="D69" s="46">
        <v>224.523</v>
      </c>
      <c r="E69" s="46">
        <v>74.025999999999996</v>
      </c>
      <c r="F69" s="46">
        <f t="shared" si="6"/>
        <v>7619.780999999999</v>
      </c>
      <c r="G69" s="46">
        <v>17625.832000000002</v>
      </c>
      <c r="H69" s="46">
        <v>2457.0650000000005</v>
      </c>
      <c r="I69" s="46">
        <f t="shared" si="1"/>
        <v>27702.678</v>
      </c>
      <c r="J69" s="46">
        <v>3432.9450000000002</v>
      </c>
      <c r="K69" s="46">
        <v>6710.1779999999999</v>
      </c>
      <c r="L69" s="46">
        <v>955.04500000000007</v>
      </c>
      <c r="M69" s="46">
        <f t="shared" si="2"/>
        <v>28045.733</v>
      </c>
      <c r="N69" s="46">
        <v>3889.223</v>
      </c>
      <c r="O69" s="46">
        <v>103.167</v>
      </c>
      <c r="P69" s="46">
        <f t="shared" si="3"/>
        <v>31934.955999999998</v>
      </c>
      <c r="Q69" s="46">
        <v>27848.65</v>
      </c>
      <c r="R69" s="46">
        <f t="shared" si="4"/>
        <v>300.25</v>
      </c>
      <c r="S69" s="46">
        <v>100.029</v>
      </c>
      <c r="T69" s="46">
        <v>1463.8520000000001</v>
      </c>
      <c r="U69" s="46">
        <v>-85.429000000000002</v>
      </c>
      <c r="V69" s="46">
        <f t="shared" si="5"/>
        <v>-978.14400000000012</v>
      </c>
    </row>
    <row r="70" spans="1:22" ht="13.7" customHeight="1">
      <c r="A70" s="76" t="s">
        <v>169</v>
      </c>
      <c r="B70" s="46">
        <v>9360.2270000000008</v>
      </c>
      <c r="C70" s="46">
        <v>1452.742</v>
      </c>
      <c r="D70" s="46">
        <v>219.58699999999999</v>
      </c>
      <c r="E70" s="46">
        <v>156.77000000000001</v>
      </c>
      <c r="F70" s="46">
        <f t="shared" si="6"/>
        <v>7844.6680000000015</v>
      </c>
      <c r="G70" s="46">
        <v>19430.59</v>
      </c>
      <c r="H70" s="46">
        <v>3654.3250000000003</v>
      </c>
      <c r="I70" s="46">
        <f t="shared" si="1"/>
        <v>30929.583000000002</v>
      </c>
      <c r="J70" s="46">
        <v>2331.9059999999999</v>
      </c>
      <c r="K70" s="46">
        <v>6608.9219999999987</v>
      </c>
      <c r="L70" s="46">
        <v>1037.5399999999997</v>
      </c>
      <c r="M70" s="46">
        <f t="shared" si="2"/>
        <v>31813.000000000004</v>
      </c>
      <c r="N70" s="46">
        <v>4431.1390000000001</v>
      </c>
      <c r="O70" s="46">
        <v>102.68600000000001</v>
      </c>
      <c r="P70" s="46">
        <f t="shared" si="3"/>
        <v>36244.139000000003</v>
      </c>
      <c r="Q70" s="47">
        <v>28513.108</v>
      </c>
      <c r="R70" s="47">
        <f t="shared" si="4"/>
        <v>3402.578000000005</v>
      </c>
      <c r="S70" s="47">
        <v>197.221</v>
      </c>
      <c r="T70" s="47">
        <v>1300.5880000000002</v>
      </c>
      <c r="U70" s="47">
        <v>-39.866</v>
      </c>
      <c r="V70" s="47">
        <f t="shared" si="5"/>
        <v>2339.0770000000048</v>
      </c>
    </row>
    <row r="71" spans="1:22" ht="13.7" customHeight="1">
      <c r="A71" s="76" t="s">
        <v>170</v>
      </c>
      <c r="B71" s="46">
        <v>9516.4240000000009</v>
      </c>
      <c r="C71" s="46">
        <v>1469.1569999999999</v>
      </c>
      <c r="D71" s="46">
        <v>221.84899999999999</v>
      </c>
      <c r="E71" s="46">
        <v>158.37100000000001</v>
      </c>
      <c r="F71" s="46">
        <f t="shared" si="6"/>
        <v>7983.7890000000007</v>
      </c>
      <c r="G71" s="46">
        <v>19200.511000000002</v>
      </c>
      <c r="H71" s="46">
        <v>1658.5210000000002</v>
      </c>
      <c r="I71" s="46">
        <f t="shared" ref="I71" si="7">+F71+G71+H71</f>
        <v>28842.821000000004</v>
      </c>
      <c r="J71" s="46">
        <v>4174.6360000000004</v>
      </c>
      <c r="K71" s="46">
        <v>8134.25</v>
      </c>
      <c r="L71" s="46">
        <v>1075.9990000000003</v>
      </c>
      <c r="M71" s="46">
        <f t="shared" ref="M71" si="8">+I71-J71+K71+L71-N71</f>
        <v>29689.318000000007</v>
      </c>
      <c r="N71" s="46">
        <v>4189.116</v>
      </c>
      <c r="O71" s="46">
        <v>107.19199999999999</v>
      </c>
      <c r="P71" s="46">
        <f t="shared" ref="P71" si="9">+M71+N71</f>
        <v>33878.434000000008</v>
      </c>
      <c r="Q71" s="46">
        <v>28217.794999999998</v>
      </c>
      <c r="R71" s="46">
        <f t="shared" ref="R71" si="10">+M71+O71-Q71</f>
        <v>1578.7150000000074</v>
      </c>
      <c r="S71" s="46">
        <v>130.33499999999998</v>
      </c>
      <c r="T71" s="46">
        <v>1611.3330000000001</v>
      </c>
      <c r="U71" s="46">
        <v>-233.124</v>
      </c>
      <c r="V71" s="46">
        <f t="shared" ref="V71" si="11">+R71+S71-T71-U71</f>
        <v>330.8410000000074</v>
      </c>
    </row>
    <row r="72" spans="1:22" ht="13.7" customHeight="1">
      <c r="A72" s="76" t="s">
        <v>171</v>
      </c>
      <c r="B72" s="46">
        <v>9354.4709999999995</v>
      </c>
      <c r="C72" s="46">
        <v>1587.769</v>
      </c>
      <c r="D72" s="46">
        <v>221.577</v>
      </c>
      <c r="E72" s="46">
        <v>634.12900000000002</v>
      </c>
      <c r="F72" s="46">
        <f t="shared" si="6"/>
        <v>8179.253999999999</v>
      </c>
      <c r="G72" s="46">
        <v>20178.603000000003</v>
      </c>
      <c r="H72" s="46">
        <v>4542.9369999999999</v>
      </c>
      <c r="I72" s="46">
        <f t="shared" ref="I72" si="12">+F72+G72+H72</f>
        <v>32900.794000000002</v>
      </c>
      <c r="J72" s="46">
        <v>3596.864</v>
      </c>
      <c r="K72" s="46">
        <v>6391.1159999999982</v>
      </c>
      <c r="L72" s="46">
        <v>1387.0039999999999</v>
      </c>
      <c r="M72" s="46">
        <f t="shared" ref="M72" si="13">+I72-J72+K72+L72-N72</f>
        <v>32846.594000000005</v>
      </c>
      <c r="N72" s="46">
        <v>4235.4560000000001</v>
      </c>
      <c r="O72" s="46">
        <v>60.694000000000003</v>
      </c>
      <c r="P72" s="46">
        <f t="shared" ref="P72" si="14">+M72+N72</f>
        <v>37082.050000000003</v>
      </c>
      <c r="Q72" s="46">
        <v>29870.006000000001</v>
      </c>
      <c r="R72" s="46">
        <f t="shared" ref="R72" si="15">+M72+O72-Q72</f>
        <v>3037.2820000000065</v>
      </c>
      <c r="S72" s="46">
        <v>125.28299999999999</v>
      </c>
      <c r="T72" s="46">
        <v>1317.904</v>
      </c>
      <c r="U72" s="46">
        <v>-430.96</v>
      </c>
      <c r="V72" s="46">
        <f t="shared" ref="V72" si="16">+R72+S72-T72-U72</f>
        <v>2275.6210000000065</v>
      </c>
    </row>
    <row r="73" spans="1:22" ht="13.7" customHeight="1">
      <c r="A73" s="76" t="s">
        <v>172</v>
      </c>
      <c r="B73" s="46">
        <v>9274.0930000000008</v>
      </c>
      <c r="C73" s="46">
        <v>1380.104</v>
      </c>
      <c r="D73" s="46">
        <v>233.18199999999999</v>
      </c>
      <c r="E73" s="46">
        <v>26.521000000000001</v>
      </c>
      <c r="F73" s="46">
        <f t="shared" ref="F73:F75" si="17">+B73-C73-D73+E73</f>
        <v>7687.3280000000004</v>
      </c>
      <c r="G73" s="46">
        <v>18264.14</v>
      </c>
      <c r="H73" s="46">
        <v>2695.1320000000001</v>
      </c>
      <c r="I73" s="46">
        <f t="shared" ref="I73" si="18">+F73+G73+H73</f>
        <v>28646.600000000002</v>
      </c>
      <c r="J73" s="46">
        <v>3435.7080000000001</v>
      </c>
      <c r="K73" s="46">
        <v>6828.7759999999989</v>
      </c>
      <c r="L73" s="46">
        <v>1262.8939999999998</v>
      </c>
      <c r="M73" s="46">
        <f t="shared" ref="M73" si="19">+I73-J73+K73+L73-N73</f>
        <v>29242.71</v>
      </c>
      <c r="N73" s="46">
        <v>4059.8519999999994</v>
      </c>
      <c r="O73" s="46">
        <v>43.363</v>
      </c>
      <c r="P73" s="46">
        <f t="shared" ref="P73" si="20">+M73+N73</f>
        <v>33302.561999999998</v>
      </c>
      <c r="Q73" s="46">
        <v>28570.38</v>
      </c>
      <c r="R73" s="46">
        <f t="shared" ref="R73" si="21">+M73+O73-Q73</f>
        <v>715.6929999999993</v>
      </c>
      <c r="S73" s="46">
        <v>107.33099999999999</v>
      </c>
      <c r="T73" s="46">
        <v>1433.0229999999999</v>
      </c>
      <c r="U73" s="46">
        <v>-123.057</v>
      </c>
      <c r="V73" s="46">
        <f t="shared" ref="V73" si="22">+R73+S73-T73-U73</f>
        <v>-486.94200000000058</v>
      </c>
    </row>
    <row r="74" spans="1:22" ht="13.7" customHeight="1">
      <c r="A74" s="76" t="s">
        <v>173</v>
      </c>
      <c r="B74" s="46">
        <v>9426.9779999999992</v>
      </c>
      <c r="C74" s="46">
        <v>1451.4390000000001</v>
      </c>
      <c r="D74" s="46">
        <v>238.48099999999999</v>
      </c>
      <c r="E74" s="46">
        <v>80.491</v>
      </c>
      <c r="F74" s="46">
        <f t="shared" si="17"/>
        <v>7817.5489999999991</v>
      </c>
      <c r="G74" s="46">
        <v>20100.596999999998</v>
      </c>
      <c r="H74" s="46">
        <v>4109.0990000000002</v>
      </c>
      <c r="I74" s="46">
        <f t="shared" ref="I74" si="23">+F74+G74+H74</f>
        <v>32027.244999999995</v>
      </c>
      <c r="J74" s="46">
        <v>2332.732</v>
      </c>
      <c r="K74" s="46">
        <v>6852.9680000000008</v>
      </c>
      <c r="L74" s="46">
        <v>1071.2069999999999</v>
      </c>
      <c r="M74" s="46">
        <f t="shared" ref="M74" si="24">+I74-J74+K74+L74-N74</f>
        <v>33101.464</v>
      </c>
      <c r="N74" s="46">
        <v>4517.2240000000002</v>
      </c>
      <c r="O74" s="46">
        <v>37.359000000000002</v>
      </c>
      <c r="P74" s="46">
        <f t="shared" ref="P74" si="25">+M74+N74</f>
        <v>37618.688000000002</v>
      </c>
      <c r="Q74" s="46">
        <v>29552.723000000002</v>
      </c>
      <c r="R74" s="46">
        <f t="shared" ref="R74" si="26">+M74+O74-Q74</f>
        <v>3586.0999999999949</v>
      </c>
      <c r="S74" s="46">
        <v>114.47799999999999</v>
      </c>
      <c r="T74" s="46">
        <v>1505.7190000000001</v>
      </c>
      <c r="U74" s="46">
        <v>-284.74099999999999</v>
      </c>
      <c r="V74" s="46">
        <f t="shared" ref="V74" si="27">+R74+S74-T74-U74</f>
        <v>2479.5999999999949</v>
      </c>
    </row>
    <row r="75" spans="1:22" ht="13.7" customHeight="1">
      <c r="A75" s="76" t="s">
        <v>174</v>
      </c>
      <c r="B75" s="46">
        <v>9603.6270000000004</v>
      </c>
      <c r="C75" s="46">
        <v>1444.973</v>
      </c>
      <c r="D75" s="46">
        <v>234.71299999999999</v>
      </c>
      <c r="E75" s="46">
        <v>55.2</v>
      </c>
      <c r="F75" s="46">
        <f t="shared" si="17"/>
        <v>7979.1410000000005</v>
      </c>
      <c r="G75" s="46">
        <v>19314.896000000001</v>
      </c>
      <c r="H75" s="46">
        <v>1724.8589999999999</v>
      </c>
      <c r="I75" s="46">
        <f t="shared" ref="I75" si="28">+F75+G75+H75</f>
        <v>29018.896000000001</v>
      </c>
      <c r="J75" s="46">
        <v>4145.6580000000004</v>
      </c>
      <c r="K75" s="46">
        <v>8396.8240000000005</v>
      </c>
      <c r="L75" s="46">
        <v>1159.6030000000003</v>
      </c>
      <c r="M75" s="46">
        <f t="shared" ref="M75" si="29">+I75-J75+K75+L75-N75</f>
        <v>30199.182000000008</v>
      </c>
      <c r="N75" s="46">
        <v>4230.4830000000002</v>
      </c>
      <c r="O75" s="46">
        <v>11.204000000000001</v>
      </c>
      <c r="P75" s="46">
        <f t="shared" ref="P75" si="30">+M75+N75</f>
        <v>34429.665000000008</v>
      </c>
      <c r="Q75" s="46">
        <v>28935.106</v>
      </c>
      <c r="R75" s="46">
        <f t="shared" ref="R75" si="31">+M75+O75-Q75</f>
        <v>1275.2800000000097</v>
      </c>
      <c r="S75" s="46">
        <v>113.78</v>
      </c>
      <c r="T75" s="46">
        <v>1574.2649999999999</v>
      </c>
      <c r="U75" s="46">
        <v>-289.78100000000001</v>
      </c>
      <c r="V75" s="46">
        <f t="shared" ref="V75" si="32">+R75+S75-T75-U75</f>
        <v>104.57600000000986</v>
      </c>
    </row>
    <row r="76" spans="1:22" ht="13.7" customHeight="1">
      <c r="A76" s="76" t="s">
        <v>176</v>
      </c>
      <c r="B76" s="46">
        <v>9472.6730000000007</v>
      </c>
      <c r="C76" s="46">
        <v>1561.0119999999999</v>
      </c>
      <c r="D76" s="46">
        <v>236.03</v>
      </c>
      <c r="E76" s="46">
        <v>605.06700000000001</v>
      </c>
      <c r="F76" s="46">
        <f t="shared" ref="F76" si="33">+B76-C76-D76+E76</f>
        <v>8280.6980000000003</v>
      </c>
      <c r="G76" s="46">
        <v>20871.731</v>
      </c>
      <c r="H76" s="46">
        <v>4400.9210000000003</v>
      </c>
      <c r="I76" s="46">
        <f t="shared" ref="I76" si="34">+F76+G76+H76</f>
        <v>33553.35</v>
      </c>
      <c r="J76" s="46">
        <v>3500.2849999999999</v>
      </c>
      <c r="K76" s="46">
        <v>6779.1599999999989</v>
      </c>
      <c r="L76" s="46">
        <v>1563.701</v>
      </c>
      <c r="M76" s="46">
        <f t="shared" ref="M76" si="35">+I76-J76+K76+L76-N76</f>
        <v>34042.747000000003</v>
      </c>
      <c r="N76" s="46">
        <v>4353.1790000000001</v>
      </c>
      <c r="O76" s="46">
        <v>-71.962000000000003</v>
      </c>
      <c r="P76" s="46">
        <f t="shared" ref="P76" si="36">+M76+N76</f>
        <v>38395.926000000007</v>
      </c>
      <c r="Q76" s="46">
        <v>30752.138999999999</v>
      </c>
      <c r="R76" s="46">
        <f t="shared" ref="R76" si="37">+M76+O76-Q76</f>
        <v>3218.6460000000043</v>
      </c>
      <c r="S76" s="46">
        <v>154.399</v>
      </c>
      <c r="T76" s="46">
        <v>1365.5719999999999</v>
      </c>
      <c r="U76" s="46">
        <v>-137.54900000000001</v>
      </c>
      <c r="V76" s="46">
        <f t="shared" ref="V76" si="38">+R76+S76-T76-U76</f>
        <v>2145.0220000000045</v>
      </c>
    </row>
    <row r="77" spans="1:22" ht="13.7" customHeight="1">
      <c r="A77" s="76" t="s">
        <v>177</v>
      </c>
      <c r="B77" s="46">
        <v>9344.4060000000009</v>
      </c>
      <c r="C77" s="46">
        <v>1378.3420000000001</v>
      </c>
      <c r="D77" s="46">
        <v>218.87299999999999</v>
      </c>
      <c r="E77" s="46">
        <v>171.441</v>
      </c>
      <c r="F77" s="46">
        <f t="shared" ref="F77" si="39">+B77-C77-D77+E77</f>
        <v>7918.6320000000005</v>
      </c>
      <c r="G77" s="46">
        <v>18784.728000000003</v>
      </c>
      <c r="H77" s="46">
        <v>2688.5499999999997</v>
      </c>
      <c r="I77" s="46">
        <f t="shared" ref="I77" si="40">+F77+G77+H77</f>
        <v>29391.910000000003</v>
      </c>
      <c r="J77" s="46">
        <v>3267.88</v>
      </c>
      <c r="K77" s="46">
        <v>6940.1629999999986</v>
      </c>
      <c r="L77" s="46">
        <v>1097.0549999999998</v>
      </c>
      <c r="M77" s="46">
        <f t="shared" ref="M77" si="41">+I77-J77+K77+L77-N77</f>
        <v>30051.71</v>
      </c>
      <c r="N77" s="46">
        <v>4109.5379999999996</v>
      </c>
      <c r="O77" s="46">
        <v>-36.286999999999999</v>
      </c>
      <c r="P77" s="46">
        <f t="shared" ref="P77" si="42">+M77+N77</f>
        <v>34161.248</v>
      </c>
      <c r="Q77" s="46">
        <v>29697.434000000001</v>
      </c>
      <c r="R77" s="46">
        <f t="shared" ref="R77" si="43">+M77+O77-Q77</f>
        <v>317.98899999999776</v>
      </c>
      <c r="S77" s="46">
        <v>75.593000000000004</v>
      </c>
      <c r="T77" s="46">
        <v>1559.0060000000001</v>
      </c>
      <c r="U77" s="46">
        <v>-174.52699999999999</v>
      </c>
      <c r="V77" s="46">
        <f t="shared" ref="V77" si="44">+R77+S77-T77-U77</f>
        <v>-990.89700000000221</v>
      </c>
    </row>
    <row r="78" spans="1:22" ht="13.7" customHeight="1">
      <c r="A78" s="76" t="s">
        <v>178</v>
      </c>
      <c r="B78" s="46">
        <v>9590.76</v>
      </c>
      <c r="C78" s="46">
        <v>1456.87</v>
      </c>
      <c r="D78" s="46">
        <v>215.286</v>
      </c>
      <c r="E78" s="46">
        <v>51.680999999999997</v>
      </c>
      <c r="F78" s="46">
        <f t="shared" ref="F78" si="45">+B78-C78-D78+E78</f>
        <v>7970.2849999999999</v>
      </c>
      <c r="G78" s="46">
        <v>20690.495999999999</v>
      </c>
      <c r="H78" s="46">
        <v>3731.0549999999998</v>
      </c>
      <c r="I78" s="46">
        <f t="shared" ref="I78" si="46">+F78+G78+H78</f>
        <v>32391.835999999999</v>
      </c>
      <c r="J78" s="46">
        <v>2183.4380000000001</v>
      </c>
      <c r="K78" s="46">
        <v>7079.5029999999997</v>
      </c>
      <c r="L78" s="46">
        <v>1339.3000000000002</v>
      </c>
      <c r="M78" s="46">
        <f t="shared" ref="M78" si="47">+I78-J78+K78+L78-N78</f>
        <v>33966.919000000002</v>
      </c>
      <c r="N78" s="46">
        <v>4660.2820000000002</v>
      </c>
      <c r="O78" s="46">
        <v>-52.728999999999999</v>
      </c>
      <c r="P78" s="46">
        <f t="shared" ref="P78" si="48">+M78+N78</f>
        <v>38627.201000000001</v>
      </c>
      <c r="Q78" s="46">
        <v>30414.925999999999</v>
      </c>
      <c r="R78" s="46">
        <f t="shared" ref="R78" si="49">+M78+O78-Q78</f>
        <v>3499.2640000000029</v>
      </c>
      <c r="S78" s="46">
        <v>97.973000000000013</v>
      </c>
      <c r="T78" s="46">
        <v>1594.683</v>
      </c>
      <c r="U78" s="46">
        <v>-357.71600000000001</v>
      </c>
      <c r="V78" s="46">
        <f t="shared" ref="V78" si="50">+R78+S78-T78-U78</f>
        <v>2360.2700000000027</v>
      </c>
    </row>
    <row r="79" spans="1:22" ht="13.7" customHeight="1">
      <c r="A79" s="76" t="s">
        <v>183</v>
      </c>
      <c r="B79" s="46">
        <v>9834.0460000000003</v>
      </c>
      <c r="C79" s="46">
        <v>1481.8019999999999</v>
      </c>
      <c r="D79" s="46">
        <v>216.583</v>
      </c>
      <c r="E79" s="46">
        <v>53.198</v>
      </c>
      <c r="F79" s="46">
        <f t="shared" ref="F79" si="51">+B79-C79-D79+E79</f>
        <v>8188.8590000000013</v>
      </c>
      <c r="G79" s="46">
        <v>20060.219000000001</v>
      </c>
      <c r="H79" s="46">
        <v>1986.6939999999997</v>
      </c>
      <c r="I79" s="46">
        <f t="shared" ref="I79" si="52">+F79+G79+H79</f>
        <v>30235.772000000001</v>
      </c>
      <c r="J79" s="46">
        <v>3755.7139999999999</v>
      </c>
      <c r="K79" s="46">
        <v>8494.007999999998</v>
      </c>
      <c r="L79" s="46">
        <v>1343.4110000000001</v>
      </c>
      <c r="M79" s="46">
        <f t="shared" ref="M79" si="53">+I79-J79+K79+L79-N79</f>
        <v>32068.675999999999</v>
      </c>
      <c r="N79" s="46">
        <v>4248.8009999999995</v>
      </c>
      <c r="O79" s="46">
        <v>-42.856999999999999</v>
      </c>
      <c r="P79" s="46">
        <f t="shared" ref="P79" si="54">+M79+N79</f>
        <v>36317.476999999999</v>
      </c>
      <c r="Q79" s="46">
        <v>29664.528999999999</v>
      </c>
      <c r="R79" s="46">
        <f t="shared" ref="R79" si="55">+M79+O79-Q79</f>
        <v>2361.2900000000009</v>
      </c>
      <c r="S79" s="46">
        <v>117.90900000000001</v>
      </c>
      <c r="T79" s="46">
        <v>1656.6499999999999</v>
      </c>
      <c r="U79" s="46">
        <v>-347.35700000000003</v>
      </c>
      <c r="V79" s="46">
        <f t="shared" ref="V79" si="56">+R79+S79-T79-U79</f>
        <v>1169.9060000000011</v>
      </c>
    </row>
    <row r="80" spans="1:22" ht="13.7" customHeight="1">
      <c r="A80" s="76" t="s">
        <v>184</v>
      </c>
      <c r="B80" s="46">
        <v>9729.8490000000002</v>
      </c>
      <c r="C80" s="46">
        <v>1619.8879999999999</v>
      </c>
      <c r="D80" s="46">
        <v>223.874</v>
      </c>
      <c r="E80" s="46">
        <v>797.577</v>
      </c>
      <c r="F80" s="46">
        <f t="shared" ref="F80" si="57">+B80-C80-D80+E80</f>
        <v>8683.6640000000007</v>
      </c>
      <c r="G80" s="46">
        <v>21887.048999999999</v>
      </c>
      <c r="H80" s="46">
        <v>4646.6289999999999</v>
      </c>
      <c r="I80" s="46">
        <f t="shared" ref="I80" si="58">+F80+G80+H80</f>
        <v>35217.341999999997</v>
      </c>
      <c r="J80" s="46">
        <v>3574.5709999999999</v>
      </c>
      <c r="K80" s="46">
        <v>6795.6449999999986</v>
      </c>
      <c r="L80" s="46">
        <v>1479.3039999999999</v>
      </c>
      <c r="M80" s="46">
        <f t="shared" ref="M80" si="59">+I80-J80+K80+L80-N80</f>
        <v>35284.27399999999</v>
      </c>
      <c r="N80" s="46">
        <v>4633.4459999999999</v>
      </c>
      <c r="O80" s="46">
        <v>9.5299999999999994</v>
      </c>
      <c r="P80" s="46">
        <f t="shared" ref="P80" si="60">+M80+N80</f>
        <v>39917.719999999987</v>
      </c>
      <c r="Q80" s="46">
        <v>32247.46</v>
      </c>
      <c r="R80" s="46">
        <f t="shared" ref="R80" si="61">+M80+O80-Q80</f>
        <v>3046.34399999999</v>
      </c>
      <c r="S80" s="46">
        <v>139.10199999999998</v>
      </c>
      <c r="T80" s="46">
        <v>1517.2440000000001</v>
      </c>
      <c r="U80" s="46">
        <v>-95.426000000000002</v>
      </c>
      <c r="V80" s="46">
        <f t="shared" ref="V80" si="62">+R80+S80-T80-U80</f>
        <v>1763.6279999999897</v>
      </c>
    </row>
    <row r="81" spans="1:22" ht="13.7" customHeight="1">
      <c r="A81" s="76" t="s">
        <v>185</v>
      </c>
      <c r="B81" s="46">
        <v>9697.6229999999996</v>
      </c>
      <c r="C81" s="46">
        <v>1462.8230000000001</v>
      </c>
      <c r="D81" s="46">
        <v>236.19</v>
      </c>
      <c r="E81" s="46">
        <v>24.524000000000001</v>
      </c>
      <c r="F81" s="46">
        <f t="shared" ref="F81" si="63">+B81-C81-D81+E81</f>
        <v>8023.134</v>
      </c>
      <c r="G81" s="46">
        <v>19619.802999999996</v>
      </c>
      <c r="H81" s="46">
        <v>2315.261</v>
      </c>
      <c r="I81" s="46">
        <f t="shared" ref="I81" si="64">+F81+G81+H81</f>
        <v>29958.197999999997</v>
      </c>
      <c r="J81" s="46">
        <v>3278.3719999999998</v>
      </c>
      <c r="K81" s="46">
        <v>6827.1970000000001</v>
      </c>
      <c r="L81" s="46">
        <v>1140.72</v>
      </c>
      <c r="M81" s="46">
        <f t="shared" ref="M81" si="65">+I81-J81+K81+L81-N81</f>
        <v>30351.47</v>
      </c>
      <c r="N81" s="46">
        <v>4296.2729999999992</v>
      </c>
      <c r="O81" s="46">
        <v>-28.753</v>
      </c>
      <c r="P81" s="46">
        <f t="shared" ref="P81" si="66">+M81+N81</f>
        <v>34647.743000000002</v>
      </c>
      <c r="Q81" s="46">
        <v>31005.701000000001</v>
      </c>
      <c r="R81" s="46">
        <f t="shared" ref="R81" si="67">+M81+O81-Q81</f>
        <v>-682.98400000000038</v>
      </c>
      <c r="S81" s="46">
        <v>95.071999999999989</v>
      </c>
      <c r="T81" s="46">
        <v>1671.173</v>
      </c>
      <c r="U81" s="46">
        <v>-272.21800000000002</v>
      </c>
      <c r="V81" s="46">
        <f t="shared" ref="V81" si="68">+R81+S81-T81-U81</f>
        <v>-1986.8670000000004</v>
      </c>
    </row>
    <row r="82" spans="1:22" ht="13.7" customHeight="1">
      <c r="A82" s="76" t="s">
        <v>186</v>
      </c>
      <c r="B82" s="46">
        <v>10005.289000000001</v>
      </c>
      <c r="C82" s="46">
        <v>1559.8030000000001</v>
      </c>
      <c r="D82" s="46">
        <v>237.54900000000001</v>
      </c>
      <c r="E82" s="46">
        <v>43.615000000000002</v>
      </c>
      <c r="F82" s="46">
        <f t="shared" ref="F82" si="69">+B82-C82-D82+E82</f>
        <v>8251.5519999999997</v>
      </c>
      <c r="G82" s="46">
        <v>21758.611999999994</v>
      </c>
      <c r="H82" s="46">
        <v>3046.4569999999999</v>
      </c>
      <c r="I82" s="46">
        <f t="shared" ref="I82" si="70">+F82+G82+H82</f>
        <v>33056.620999999992</v>
      </c>
      <c r="J82" s="46">
        <v>1249.578</v>
      </c>
      <c r="K82" s="46">
        <v>6774.1379999999999</v>
      </c>
      <c r="L82" s="46">
        <v>1448.5819999999999</v>
      </c>
      <c r="M82" s="46">
        <f t="shared" ref="M82" si="71">+I82-J82+K82+L82-N82</f>
        <v>35248.639999999992</v>
      </c>
      <c r="N82" s="46">
        <v>4781.1229999999996</v>
      </c>
      <c r="O82" s="46">
        <v>9.0039999999999996</v>
      </c>
      <c r="P82" s="46">
        <f t="shared" ref="P82" si="72">+M82+N82</f>
        <v>40029.762999999992</v>
      </c>
      <c r="Q82" s="46">
        <v>31636.534</v>
      </c>
      <c r="R82" s="46">
        <f t="shared" ref="R82" si="73">+M82+O82-Q82</f>
        <v>3621.1099999999933</v>
      </c>
      <c r="S82" s="46">
        <v>101.863</v>
      </c>
      <c r="T82" s="46">
        <v>1778.5620000000001</v>
      </c>
      <c r="U82" s="46">
        <v>-328.30900000000003</v>
      </c>
      <c r="V82" s="46">
        <f t="shared" ref="V82" si="74">+R82+S82-T82-U82</f>
        <v>2272.719999999993</v>
      </c>
    </row>
    <row r="83" spans="1:22" ht="13.7" customHeight="1">
      <c r="A83" s="76" t="s">
        <v>187</v>
      </c>
      <c r="B83" s="46">
        <v>10253.333000000001</v>
      </c>
      <c r="C83" s="46">
        <v>1581.8</v>
      </c>
      <c r="D83" s="46">
        <v>241.215</v>
      </c>
      <c r="E83" s="46">
        <v>31.672999999999998</v>
      </c>
      <c r="F83" s="46">
        <f t="shared" ref="F83" si="75">+B83-C83-D83+E83</f>
        <v>8461.9910000000018</v>
      </c>
      <c r="G83" s="46">
        <v>21173.243999999999</v>
      </c>
      <c r="H83" s="46">
        <v>1564.0660000000003</v>
      </c>
      <c r="I83" s="46">
        <f t="shared" ref="I83" si="76">+F83+G83+H83</f>
        <v>31199.300999999999</v>
      </c>
      <c r="J83" s="46">
        <v>4684.8180000000002</v>
      </c>
      <c r="K83" s="46">
        <v>8272.9749999999985</v>
      </c>
      <c r="L83" s="46">
        <v>1615.056</v>
      </c>
      <c r="M83" s="46">
        <f t="shared" ref="M83" si="77">+I83-J83+K83+L83-N83</f>
        <v>32035.452999999994</v>
      </c>
      <c r="N83" s="46">
        <v>4367.0609999999997</v>
      </c>
      <c r="O83" s="46">
        <v>-0.70699999999999996</v>
      </c>
      <c r="P83" s="46">
        <f t="shared" ref="P83" si="78">+M83+N83</f>
        <v>36402.513999999996</v>
      </c>
      <c r="Q83" s="46">
        <v>30477.814999999999</v>
      </c>
      <c r="R83" s="46">
        <f t="shared" ref="R83" si="79">+M83+O83-Q83</f>
        <v>1556.9309999999969</v>
      </c>
      <c r="S83" s="46">
        <v>123.77800000000001</v>
      </c>
      <c r="T83" s="46">
        <v>1820.162</v>
      </c>
      <c r="U83" s="46">
        <v>-352.26600000000002</v>
      </c>
      <c r="V83" s="46">
        <f t="shared" ref="V83" si="80">+R83+S83-T83-U83</f>
        <v>212.81299999999686</v>
      </c>
    </row>
    <row r="84" spans="1:22" ht="13.7" customHeight="1">
      <c r="A84" s="76" t="s">
        <v>188</v>
      </c>
      <c r="B84" s="46">
        <v>10154.934999999999</v>
      </c>
      <c r="C84" s="46">
        <v>1728.5540000000001</v>
      </c>
      <c r="D84" s="46">
        <v>250.27500000000001</v>
      </c>
      <c r="E84" s="46">
        <v>712.79200000000003</v>
      </c>
      <c r="F84" s="46">
        <f t="shared" ref="F84" si="81">+B84-C84-D84+E84</f>
        <v>8888.8979999999992</v>
      </c>
      <c r="G84" s="46">
        <v>23788.978999999999</v>
      </c>
      <c r="H84" s="46">
        <v>4607.2819999999992</v>
      </c>
      <c r="I84" s="46">
        <f t="shared" ref="I84" si="82">+F84+G84+H84</f>
        <v>37285.159</v>
      </c>
      <c r="J84" s="46">
        <v>3695.3809999999999</v>
      </c>
      <c r="K84" s="46">
        <v>7532.3330000000005</v>
      </c>
      <c r="L84" s="46">
        <v>1560.1570000000004</v>
      </c>
      <c r="M84" s="46">
        <f t="shared" ref="M84" si="83">+I84-J84+K84+L84-N84</f>
        <v>37862.069999999992</v>
      </c>
      <c r="N84" s="46">
        <v>4820.1980000000003</v>
      </c>
      <c r="O84" s="46">
        <v>-44.978000000000002</v>
      </c>
      <c r="P84" s="46">
        <f t="shared" ref="P84" si="84">+M84+N84</f>
        <v>42682.267999999996</v>
      </c>
      <c r="Q84" s="46">
        <v>33420.982000000004</v>
      </c>
      <c r="R84" s="46">
        <f t="shared" ref="R84" si="85">+M84+O84-Q84</f>
        <v>4396.109999999986</v>
      </c>
      <c r="S84" s="46">
        <v>232.70399999999998</v>
      </c>
      <c r="T84" s="46">
        <v>1751.7929999999999</v>
      </c>
      <c r="U84" s="46">
        <v>-345.10199999999998</v>
      </c>
      <c r="V84" s="46">
        <f t="shared" ref="V84" si="86">+R84+S84-T84-U84</f>
        <v>3222.122999999986</v>
      </c>
    </row>
    <row r="85" spans="1:22" ht="13.7" customHeight="1">
      <c r="A85" s="76" t="s">
        <v>189</v>
      </c>
      <c r="B85" s="46">
        <v>10127.299000000001</v>
      </c>
      <c r="C85" s="46">
        <v>1495.8510000000001</v>
      </c>
      <c r="D85" s="46">
        <v>253.59299999999999</v>
      </c>
      <c r="E85" s="46">
        <v>74.25</v>
      </c>
      <c r="F85" s="46">
        <f t="shared" ref="F85" si="87">+B85-C85-D85+E85</f>
        <v>8452.1049999999996</v>
      </c>
      <c r="G85" s="46">
        <v>20693.542999999998</v>
      </c>
      <c r="H85" s="46">
        <v>2492.2229999999995</v>
      </c>
      <c r="I85" s="46">
        <f t="shared" ref="I85" si="88">+F85+G85+H85</f>
        <v>31637.870999999996</v>
      </c>
      <c r="J85" s="46">
        <v>3466.6729999999998</v>
      </c>
      <c r="K85" s="46">
        <v>6698.8219999999992</v>
      </c>
      <c r="L85" s="46">
        <v>1443.0519999999997</v>
      </c>
      <c r="M85" s="46">
        <f t="shared" ref="M85" si="89">+I85-J85+K85+L85-N85</f>
        <v>32015.988000000001</v>
      </c>
      <c r="N85" s="46">
        <v>4297.0839999999998</v>
      </c>
      <c r="O85" s="46">
        <v>15.032</v>
      </c>
      <c r="P85" s="46">
        <f t="shared" ref="P85" si="90">+M85+N85</f>
        <v>36313.072</v>
      </c>
      <c r="Q85" s="46">
        <v>32216.896000000001</v>
      </c>
      <c r="R85" s="46">
        <f t="shared" ref="R85" si="91">+M85+O85-Q85</f>
        <v>-185.8760000000002</v>
      </c>
      <c r="S85" s="46">
        <v>106.28400000000002</v>
      </c>
      <c r="T85" s="46">
        <v>1816.2650000000001</v>
      </c>
      <c r="U85" s="46">
        <v>-264.26499999999999</v>
      </c>
      <c r="V85" s="46">
        <f t="shared" ref="V85" si="92">+R85+S85-T85-U85</f>
        <v>-1631.5920000000001</v>
      </c>
    </row>
    <row r="86" spans="1:22" ht="13.7" customHeight="1">
      <c r="A86" s="76" t="s">
        <v>190</v>
      </c>
      <c r="B86" s="46">
        <v>10388.23</v>
      </c>
      <c r="C86" s="46">
        <v>1601.8589999999999</v>
      </c>
      <c r="D86" s="46">
        <v>261.779</v>
      </c>
      <c r="E86" s="46">
        <v>70.775999999999996</v>
      </c>
      <c r="F86" s="46">
        <f t="shared" ref="F86" si="93">+B86-C86-D86+E86</f>
        <v>8595.3679999999986</v>
      </c>
      <c r="G86" s="46">
        <v>23074.309000000001</v>
      </c>
      <c r="H86" s="46">
        <v>2778.4919999999997</v>
      </c>
      <c r="I86" s="46">
        <f t="shared" ref="I86" si="94">+F86+G86+H86</f>
        <v>34448.169000000002</v>
      </c>
      <c r="J86" s="46">
        <v>1024.087</v>
      </c>
      <c r="K86" s="46">
        <v>6642.0370000000003</v>
      </c>
      <c r="L86" s="46">
        <v>1299.0149999999999</v>
      </c>
      <c r="M86" s="46">
        <f t="shared" ref="M86" si="95">+I86-J86+K86+L86-N86</f>
        <v>36511.182000000008</v>
      </c>
      <c r="N86" s="46">
        <v>4853.9519999999993</v>
      </c>
      <c r="O86" s="46">
        <v>27.448</v>
      </c>
      <c r="P86" s="46">
        <f t="shared" ref="P86" si="96">+M86+N86</f>
        <v>41365.134000000005</v>
      </c>
      <c r="Q86" s="46">
        <v>32984.400999999998</v>
      </c>
      <c r="R86" s="46">
        <f t="shared" ref="R86" si="97">+M86+O86-Q86</f>
        <v>3554.2290000000066</v>
      </c>
      <c r="S86" s="46">
        <v>223.47500000000002</v>
      </c>
      <c r="T86" s="46">
        <v>1983.2170000000001</v>
      </c>
      <c r="U86" s="46">
        <v>-304.61</v>
      </c>
      <c r="V86" s="46">
        <f t="shared" ref="V86" si="98">+R86+S86-T86-U86</f>
        <v>2099.0970000000066</v>
      </c>
    </row>
    <row r="87" spans="1:22" ht="13.7" customHeight="1">
      <c r="A87" s="76" t="s">
        <v>191</v>
      </c>
      <c r="B87" s="46">
        <v>10675.334999999999</v>
      </c>
      <c r="C87" s="46">
        <v>1599.34</v>
      </c>
      <c r="D87" s="46">
        <v>254.36699999999999</v>
      </c>
      <c r="E87" s="46">
        <v>34.546999999999997</v>
      </c>
      <c r="F87" s="46">
        <f t="shared" ref="F87" si="99">+B87-C87-D87+E87</f>
        <v>8856.1749999999993</v>
      </c>
      <c r="G87" s="46">
        <v>22423.069</v>
      </c>
      <c r="H87" s="46">
        <v>1632.7919999999999</v>
      </c>
      <c r="I87" s="46">
        <f t="shared" ref="I87" si="100">+F87+G87+H87</f>
        <v>32912.036</v>
      </c>
      <c r="J87" s="46">
        <v>5070.7820000000002</v>
      </c>
      <c r="K87" s="46">
        <v>8343.896999999999</v>
      </c>
      <c r="L87" s="46">
        <v>1656.9619999999998</v>
      </c>
      <c r="M87" s="46">
        <f t="shared" ref="M87" si="101">+I87-J87+K87+L87-N87</f>
        <v>33263.051999999996</v>
      </c>
      <c r="N87" s="46">
        <v>4579.0609999999997</v>
      </c>
      <c r="O87" s="46">
        <v>41.237000000000002</v>
      </c>
      <c r="P87" s="46">
        <f t="shared" ref="P87" si="102">+M87+N87</f>
        <v>37842.112999999998</v>
      </c>
      <c r="Q87" s="47">
        <v>31634.445</v>
      </c>
      <c r="R87" s="47">
        <f t="shared" ref="R87" si="103">+M87+O87-Q87</f>
        <v>1669.8439999999973</v>
      </c>
      <c r="S87" s="47">
        <v>130.696</v>
      </c>
      <c r="T87" s="47">
        <v>2040.8100000000002</v>
      </c>
      <c r="U87" s="47">
        <v>-320.14299999999997</v>
      </c>
      <c r="V87" s="47">
        <f t="shared" ref="V87" si="104">+R87+S87-T87-U87</f>
        <v>79.872999999997035</v>
      </c>
    </row>
    <row r="88" spans="1:22" ht="13.7" customHeight="1">
      <c r="A88" s="76" t="s">
        <v>192</v>
      </c>
      <c r="B88" s="46">
        <v>10547.569</v>
      </c>
      <c r="C88" s="46">
        <v>1769.8150000000001</v>
      </c>
      <c r="D88" s="46">
        <v>259.42599999999999</v>
      </c>
      <c r="E88" s="46">
        <v>670.26700000000005</v>
      </c>
      <c r="F88" s="46">
        <f t="shared" ref="F88" si="105">+B88-C88-D88+E88</f>
        <v>9188.5949999999993</v>
      </c>
      <c r="G88" s="46">
        <v>25750.403000000002</v>
      </c>
      <c r="H88" s="46">
        <v>4003.2149999999997</v>
      </c>
      <c r="I88" s="46">
        <f t="shared" ref="I88" si="106">+F88+G88+H88</f>
        <v>38942.212999999996</v>
      </c>
      <c r="J88" s="46">
        <v>4052.0450000000001</v>
      </c>
      <c r="K88" s="46">
        <v>8591.143</v>
      </c>
      <c r="L88" s="46">
        <v>1539.5710000000001</v>
      </c>
      <c r="M88" s="46">
        <f t="shared" ref="M88" si="107">+I88-J88+K88+L88-N88</f>
        <v>39568.677000000003</v>
      </c>
      <c r="N88" s="46">
        <v>5452.2049999999999</v>
      </c>
      <c r="O88" s="46">
        <v>-10.752000000000001</v>
      </c>
      <c r="P88" s="46">
        <f t="shared" ref="P88" si="108">+M88+N88</f>
        <v>45020.882000000005</v>
      </c>
      <c r="Q88" s="47">
        <v>35035.527000000002</v>
      </c>
      <c r="R88" s="47">
        <f t="shared" ref="R88" si="109">+M88+O88-Q88</f>
        <v>4522.398000000001</v>
      </c>
      <c r="S88" s="47">
        <v>440.69300000000004</v>
      </c>
      <c r="T88" s="47">
        <v>2050.893</v>
      </c>
      <c r="U88" s="47">
        <v>-265.58199999999999</v>
      </c>
      <c r="V88" s="47">
        <f t="shared" ref="V88" si="110">+R88+S88-T88-U88</f>
        <v>3177.7800000000011</v>
      </c>
    </row>
    <row r="89" spans="1:22" ht="13.7" customHeight="1">
      <c r="A89" s="76" t="s">
        <v>193</v>
      </c>
      <c r="B89" s="46">
        <v>10579.811</v>
      </c>
      <c r="C89" s="46">
        <v>1512.4549999999999</v>
      </c>
      <c r="D89" s="46">
        <v>260.57299999999998</v>
      </c>
      <c r="E89" s="46">
        <v>57.877000000000002</v>
      </c>
      <c r="F89" s="46">
        <f t="shared" ref="F89:F90" si="111">+B89-C89-D89+E89</f>
        <v>8864.66</v>
      </c>
      <c r="G89" s="46">
        <v>21975.175000000003</v>
      </c>
      <c r="H89" s="46">
        <v>2035.5009999999997</v>
      </c>
      <c r="I89" s="46">
        <f t="shared" ref="I89:I90" si="112">+F89+G89+H89</f>
        <v>32875.336000000003</v>
      </c>
      <c r="J89" s="46">
        <v>3652.491</v>
      </c>
      <c r="K89" s="46">
        <v>6793.6430000000018</v>
      </c>
      <c r="L89" s="46">
        <v>1498.1869999999999</v>
      </c>
      <c r="M89" s="46">
        <f t="shared" ref="M89:M90" si="113">+I89-J89+K89+L89-N89</f>
        <v>33080.196000000004</v>
      </c>
      <c r="N89" s="46">
        <v>4434.4790000000003</v>
      </c>
      <c r="O89" s="46">
        <v>43.947000000000003</v>
      </c>
      <c r="P89" s="46">
        <f t="shared" ref="P89:P90" si="114">+M89+N89</f>
        <v>37514.675000000003</v>
      </c>
      <c r="Q89" s="46">
        <v>33652.837</v>
      </c>
      <c r="R89" s="46">
        <f t="shared" ref="R89:R90" si="115">+M89+O89-Q89</f>
        <v>-528.69399999999587</v>
      </c>
      <c r="S89" s="46">
        <v>138.08699999999999</v>
      </c>
      <c r="T89" s="46">
        <v>2109.4360000000001</v>
      </c>
      <c r="U89" s="46">
        <v>-235.804</v>
      </c>
      <c r="V89" s="46">
        <f t="shared" ref="V89:V90" si="116">+R89+S89-T89-U89</f>
        <v>-2264.2389999999959</v>
      </c>
    </row>
    <row r="90" spans="1:22" ht="13.7" customHeight="1">
      <c r="A90" s="76" t="s">
        <v>194</v>
      </c>
      <c r="B90" s="46">
        <v>10768.226000000001</v>
      </c>
      <c r="C90" s="46">
        <v>1605.5360000000001</v>
      </c>
      <c r="D90" s="46">
        <v>274.43</v>
      </c>
      <c r="E90" s="46">
        <v>60.798999999999999</v>
      </c>
      <c r="F90" s="46">
        <f t="shared" si="111"/>
        <v>8949.0590000000011</v>
      </c>
      <c r="G90" s="46">
        <v>24508.307999999997</v>
      </c>
      <c r="H90" s="46">
        <v>3108.91</v>
      </c>
      <c r="I90" s="46">
        <f t="shared" si="112"/>
        <v>36566.277000000002</v>
      </c>
      <c r="J90" s="46">
        <v>1041.6880000000001</v>
      </c>
      <c r="K90" s="46">
        <v>6903.900999999998</v>
      </c>
      <c r="L90" s="46">
        <v>1497.8479999999997</v>
      </c>
      <c r="M90" s="46">
        <f t="shared" si="113"/>
        <v>38687.942999999999</v>
      </c>
      <c r="N90" s="46">
        <v>5238.3950000000004</v>
      </c>
      <c r="O90" s="46">
        <v>70.941999999999993</v>
      </c>
      <c r="P90" s="46">
        <f t="shared" si="114"/>
        <v>43926.338000000003</v>
      </c>
      <c r="Q90" s="46">
        <v>34323.228000000003</v>
      </c>
      <c r="R90" s="46">
        <f t="shared" si="115"/>
        <v>4435.6569999999992</v>
      </c>
      <c r="S90" s="46">
        <v>100.377</v>
      </c>
      <c r="T90" s="46">
        <v>2135.4810000000002</v>
      </c>
      <c r="U90" s="46">
        <v>-274.54300000000001</v>
      </c>
      <c r="V90" s="46">
        <f t="shared" si="116"/>
        <v>2675.0959999999995</v>
      </c>
    </row>
    <row r="91" spans="1:22" ht="13.7" customHeight="1">
      <c r="A91" s="76" t="s">
        <v>195</v>
      </c>
      <c r="B91" s="46">
        <v>10944.797</v>
      </c>
      <c r="C91" s="46">
        <v>1584.3920000000001</v>
      </c>
      <c r="D91" s="46">
        <v>265.38799999999998</v>
      </c>
      <c r="E91" s="46">
        <v>18.594999999999999</v>
      </c>
      <c r="F91" s="46">
        <f t="shared" ref="F91" si="117">+B91-C91-D91+E91</f>
        <v>9113.6119999999992</v>
      </c>
      <c r="G91" s="46">
        <v>23850.088999999996</v>
      </c>
      <c r="H91" s="46">
        <v>1563.577</v>
      </c>
      <c r="I91" s="46">
        <f t="shared" ref="I91" si="118">+F91+G91+H91</f>
        <v>34527.277999999991</v>
      </c>
      <c r="J91" s="46">
        <v>5024.3869999999997</v>
      </c>
      <c r="K91" s="46">
        <v>8713.1310000000012</v>
      </c>
      <c r="L91" s="46">
        <v>1669.9559999999999</v>
      </c>
      <c r="M91" s="46">
        <f t="shared" ref="M91" si="119">+I91-J91+K91+L91-N91</f>
        <v>34962.121999999996</v>
      </c>
      <c r="N91" s="46">
        <v>4923.8559999999998</v>
      </c>
      <c r="O91" s="46">
        <v>39.218000000000004</v>
      </c>
      <c r="P91" s="46">
        <f t="shared" ref="P91" si="120">+M91+N91</f>
        <v>39885.977999999996</v>
      </c>
      <c r="Q91" s="46">
        <v>32921.485000000001</v>
      </c>
      <c r="R91" s="46">
        <f t="shared" ref="R91" si="121">+M91+O91-Q91</f>
        <v>2079.8549999999959</v>
      </c>
      <c r="S91" s="46">
        <v>108.325</v>
      </c>
      <c r="T91" s="46">
        <v>2183.6529999999998</v>
      </c>
      <c r="U91" s="46">
        <v>-190.13</v>
      </c>
      <c r="V91" s="46">
        <f t="shared" ref="V91" si="122">+R91+S91-T91-U91</f>
        <v>194.65699999999595</v>
      </c>
    </row>
    <row r="92" spans="1:22" ht="13.7" customHeight="1">
      <c r="A92" s="76" t="s">
        <v>196</v>
      </c>
      <c r="B92" s="46">
        <v>10739.416999999999</v>
      </c>
      <c r="C92" s="46">
        <v>1707.951</v>
      </c>
      <c r="D92" s="46">
        <v>273.45800000000003</v>
      </c>
      <c r="E92" s="46">
        <v>733.678</v>
      </c>
      <c r="F92" s="46">
        <f t="shared" ref="F92" si="123">+B92-C92-D92+E92</f>
        <v>9491.6859999999997</v>
      </c>
      <c r="G92" s="46">
        <v>27171.348000000002</v>
      </c>
      <c r="H92" s="46">
        <v>3882.8170000000005</v>
      </c>
      <c r="I92" s="46">
        <f t="shared" ref="I92" si="124">+F92+G92+H92</f>
        <v>40545.851000000002</v>
      </c>
      <c r="J92" s="46">
        <v>4116.3310000000001</v>
      </c>
      <c r="K92" s="46">
        <v>9095.251000000002</v>
      </c>
      <c r="L92" s="46">
        <v>1550.6580000000001</v>
      </c>
      <c r="M92" s="46">
        <f t="shared" ref="M92" si="125">+I92-J92+K92+L92-N92</f>
        <v>41195.066000000013</v>
      </c>
      <c r="N92" s="46">
        <v>5880.3630000000003</v>
      </c>
      <c r="O92" s="46">
        <v>-91.93</v>
      </c>
      <c r="P92" s="46">
        <f t="shared" ref="P92" si="126">+M92+N92</f>
        <v>47075.429000000011</v>
      </c>
      <c r="Q92" s="46">
        <v>36426.614999999998</v>
      </c>
      <c r="R92" s="46">
        <f t="shared" ref="R92" si="127">+M92+O92-Q92</f>
        <v>4676.5210000000152</v>
      </c>
      <c r="S92" s="46">
        <v>234.16499999999996</v>
      </c>
      <c r="T92" s="46">
        <v>2043.8920000000003</v>
      </c>
      <c r="U92" s="46">
        <v>-336.56</v>
      </c>
      <c r="V92" s="46">
        <f t="shared" ref="V92" si="128">+R92+S92-T92-U92</f>
        <v>3203.3540000000148</v>
      </c>
    </row>
    <row r="93" spans="1:22" ht="13.7" customHeight="1">
      <c r="A93" s="76" t="s">
        <v>197</v>
      </c>
      <c r="B93" s="46">
        <v>10233.379000000001</v>
      </c>
      <c r="C93" s="46">
        <v>1483.6389999999999</v>
      </c>
      <c r="D93" s="46">
        <v>257.91199999999998</v>
      </c>
      <c r="E93" s="46">
        <v>54.503999999999998</v>
      </c>
      <c r="F93" s="46">
        <f t="shared" ref="F93" si="129">+B93-C93-D93+E93</f>
        <v>8546.3320000000022</v>
      </c>
      <c r="G93" s="46">
        <v>22654.273999999998</v>
      </c>
      <c r="H93" s="46">
        <v>1717.538</v>
      </c>
      <c r="I93" s="46">
        <f t="shared" ref="I93" si="130">+F93+G93+H93</f>
        <v>32918.144</v>
      </c>
      <c r="J93" s="46">
        <v>3644.6529999999998</v>
      </c>
      <c r="K93" s="46">
        <v>7484.2299999999977</v>
      </c>
      <c r="L93" s="46">
        <v>1657.7909999999997</v>
      </c>
      <c r="M93" s="46">
        <f t="shared" ref="M93" si="131">+I93-J93+K93+L93-N93</f>
        <v>33606.935999999994</v>
      </c>
      <c r="N93" s="46">
        <v>4808.5759999999991</v>
      </c>
      <c r="O93" s="46">
        <v>-70.58</v>
      </c>
      <c r="P93" s="46">
        <f t="shared" ref="P93" si="132">+M93+N93</f>
        <v>38415.511999999995</v>
      </c>
      <c r="Q93" s="46">
        <v>33259.953999999998</v>
      </c>
      <c r="R93" s="46">
        <f t="shared" ref="R93" si="133">+M93+O93-Q93</f>
        <v>276.40199999999459</v>
      </c>
      <c r="S93" s="46">
        <v>173.34099999999998</v>
      </c>
      <c r="T93" s="46">
        <v>2032.127</v>
      </c>
      <c r="U93" s="46">
        <v>-179.25399999999999</v>
      </c>
      <c r="V93" s="46">
        <f t="shared" ref="V93" si="134">+R93+S93-T93-U93</f>
        <v>-1403.1300000000056</v>
      </c>
    </row>
    <row r="94" spans="1:22" ht="13.7" customHeight="1">
      <c r="A94" s="76" t="s">
        <v>198</v>
      </c>
      <c r="B94" s="46">
        <v>9902.9500000000007</v>
      </c>
      <c r="C94" s="46">
        <v>1514.011</v>
      </c>
      <c r="D94" s="46">
        <v>263.661</v>
      </c>
      <c r="E94" s="46">
        <v>250.791</v>
      </c>
      <c r="F94" s="46">
        <f t="shared" ref="F94" si="135">+B94-C94-D94+E94</f>
        <v>8376.0689999999995</v>
      </c>
      <c r="G94" s="46">
        <v>23717.596000000001</v>
      </c>
      <c r="H94" s="46">
        <v>3115.163</v>
      </c>
      <c r="I94" s="46">
        <f t="shared" ref="I94" si="136">+F94+G94+H94</f>
        <v>35208.828000000001</v>
      </c>
      <c r="J94" s="46">
        <v>1663.105</v>
      </c>
      <c r="K94" s="46">
        <v>7500.85</v>
      </c>
      <c r="L94" s="46">
        <v>1473.8789999999999</v>
      </c>
      <c r="M94" s="46">
        <f t="shared" ref="M94" si="137">+I94-J94+K94+L94-N94</f>
        <v>37281.421999999999</v>
      </c>
      <c r="N94" s="46">
        <v>5239.0300000000007</v>
      </c>
      <c r="O94" s="46">
        <v>-34.122999999999998</v>
      </c>
      <c r="P94" s="46">
        <f t="shared" ref="P94" si="138">+M94+N94</f>
        <v>42520.451999999997</v>
      </c>
      <c r="Q94" s="46">
        <v>28500.617999999999</v>
      </c>
      <c r="R94" s="46">
        <f t="shared" ref="R94" si="139">+M94+O94-Q94</f>
        <v>8746.6810000000005</v>
      </c>
      <c r="S94" s="46">
        <v>131.833</v>
      </c>
      <c r="T94" s="46">
        <v>2025.4939999999999</v>
      </c>
      <c r="U94" s="46">
        <v>-205.96700000000001</v>
      </c>
      <c r="V94" s="46">
        <f t="shared" ref="V94" si="140">+R94+S94-T94-U94</f>
        <v>7058.987000000001</v>
      </c>
    </row>
    <row r="95" spans="1:22" ht="13.7" customHeight="1">
      <c r="A95" s="76" t="s">
        <v>199</v>
      </c>
      <c r="B95" s="46">
        <v>10275.046</v>
      </c>
      <c r="C95" s="46">
        <v>1536.92</v>
      </c>
      <c r="D95" s="46">
        <v>253.899</v>
      </c>
      <c r="E95" s="46">
        <v>186.63399999999999</v>
      </c>
      <c r="F95" s="46">
        <f t="shared" ref="F95" si="141">+B95-C95-D95+E95</f>
        <v>8670.8610000000008</v>
      </c>
      <c r="G95" s="46">
        <v>23721.374</v>
      </c>
      <c r="H95" s="46">
        <v>1243.9059999999999</v>
      </c>
      <c r="I95" s="46">
        <f t="shared" ref="I95" si="142">+F95+G95+H95</f>
        <v>33636.141000000003</v>
      </c>
      <c r="J95" s="46">
        <v>4750.5050000000001</v>
      </c>
      <c r="K95" s="46">
        <v>9482.976999999999</v>
      </c>
      <c r="L95" s="46">
        <v>1471.18</v>
      </c>
      <c r="M95" s="46">
        <f t="shared" ref="M95" si="143">+I95-J95+K95+L95-N95</f>
        <v>34748.203999999998</v>
      </c>
      <c r="N95" s="46">
        <v>5091.5889999999999</v>
      </c>
      <c r="O95" s="46">
        <v>-110.173</v>
      </c>
      <c r="P95" s="46">
        <f t="shared" ref="P95" si="144">+M95+N95</f>
        <v>39839.792999999998</v>
      </c>
      <c r="Q95" s="46">
        <v>32650.094000000001</v>
      </c>
      <c r="R95" s="46">
        <f t="shared" ref="R95" si="145">+M95+O95-Q95</f>
        <v>1987.9369999999944</v>
      </c>
      <c r="S95" s="46">
        <v>167.483</v>
      </c>
      <c r="T95" s="46">
        <v>2143.5730000000003</v>
      </c>
      <c r="U95" s="46">
        <v>-279.322</v>
      </c>
      <c r="V95" s="46">
        <f t="shared" ref="V95" si="146">+R95+S95-T95-U95</f>
        <v>291.1689999999943</v>
      </c>
    </row>
    <row r="96" spans="1:22" ht="13.7" customHeight="1">
      <c r="A96" s="76" t="s">
        <v>200</v>
      </c>
      <c r="B96" s="46">
        <v>10294.464</v>
      </c>
      <c r="C96" s="46">
        <v>1673.989</v>
      </c>
      <c r="D96" s="46">
        <v>261.02100000000002</v>
      </c>
      <c r="E96" s="46">
        <v>784.48199999999997</v>
      </c>
      <c r="F96" s="46">
        <f t="shared" ref="F96" si="147">+B96-C96-D96+E96</f>
        <v>9143.9359999999997</v>
      </c>
      <c r="G96" s="46">
        <v>27493.777999999998</v>
      </c>
      <c r="H96" s="46">
        <v>2891.7570000000001</v>
      </c>
      <c r="I96" s="46">
        <f t="shared" ref="I96" si="148">+F96+G96+H96</f>
        <v>39529.470999999998</v>
      </c>
      <c r="J96" s="46">
        <v>4307.1840000000002</v>
      </c>
      <c r="K96" s="46">
        <v>9978.5229999999974</v>
      </c>
      <c r="L96" s="46">
        <v>1613.5609999999999</v>
      </c>
      <c r="M96" s="46">
        <f t="shared" ref="M96" si="149">+I96-J96+K96+L96-N96</f>
        <v>40591.036</v>
      </c>
      <c r="N96" s="46">
        <v>6223.3349999999991</v>
      </c>
      <c r="O96" s="46">
        <v>-207.666</v>
      </c>
      <c r="P96" s="46">
        <f t="shared" ref="P96" si="150">+M96+N96</f>
        <v>46814.370999999999</v>
      </c>
      <c r="Q96" s="46">
        <v>34034.447</v>
      </c>
      <c r="R96" s="46">
        <f t="shared" ref="R96" si="151">+M96+O96-Q96</f>
        <v>6348.9230000000025</v>
      </c>
      <c r="S96" s="46">
        <v>146.05699999999999</v>
      </c>
      <c r="T96" s="46">
        <v>2111.9859999999999</v>
      </c>
      <c r="U96" s="46">
        <v>-150.48699999999999</v>
      </c>
      <c r="V96" s="46">
        <f t="shared" ref="V96" si="152">+R96+S96-T96-U96</f>
        <v>4533.4810000000025</v>
      </c>
    </row>
    <row r="97" spans="1:22" ht="13.7" customHeight="1">
      <c r="A97" s="76" t="s">
        <v>201</v>
      </c>
      <c r="B97" s="46">
        <v>10287.341</v>
      </c>
      <c r="C97" s="46">
        <v>1450.8109999999999</v>
      </c>
      <c r="D97" s="46">
        <v>252.60900000000001</v>
      </c>
      <c r="E97" s="46">
        <v>277.964</v>
      </c>
      <c r="F97" s="46">
        <f t="shared" ref="F97" si="153">+B97-C97-D97+E97</f>
        <v>8861.8850000000002</v>
      </c>
      <c r="G97" s="46">
        <v>23200.29</v>
      </c>
      <c r="H97" s="46">
        <v>1622.8900000000003</v>
      </c>
      <c r="I97" s="46">
        <f t="shared" ref="I97" si="154">+F97+G97+H97</f>
        <v>33685.065000000002</v>
      </c>
      <c r="J97" s="46">
        <v>3779.55</v>
      </c>
      <c r="K97" s="46">
        <v>8253.0849999999973</v>
      </c>
      <c r="L97" s="46">
        <v>1493.1760000000002</v>
      </c>
      <c r="M97" s="46">
        <f t="shared" ref="M97" si="155">+I97-J97+K97+L97-N97</f>
        <v>34402.945999999996</v>
      </c>
      <c r="N97" s="46">
        <v>5248.83</v>
      </c>
      <c r="O97" s="46">
        <v>-113.58199999999999</v>
      </c>
      <c r="P97" s="46">
        <f t="shared" ref="P97" si="156">+M97+N97</f>
        <v>39651.775999999998</v>
      </c>
      <c r="Q97" s="46">
        <v>31014.117999999999</v>
      </c>
      <c r="R97" s="46">
        <f t="shared" ref="R97" si="157">+M97+O97-Q97</f>
        <v>3275.2459999999955</v>
      </c>
      <c r="S97" s="46">
        <v>151.33699999999999</v>
      </c>
      <c r="T97" s="46">
        <v>2226.1839999999997</v>
      </c>
      <c r="U97" s="46">
        <v>-244.249</v>
      </c>
      <c r="V97" s="46">
        <f t="shared" ref="V97" si="158">+R97+S97-T97-U97</f>
        <v>1444.6479999999958</v>
      </c>
    </row>
    <row r="98" spans="1:22" ht="13.7" customHeight="1">
      <c r="A98" s="76" t="s">
        <v>202</v>
      </c>
      <c r="B98" s="46">
        <v>10584.607</v>
      </c>
      <c r="C98" s="46">
        <v>1567.211</v>
      </c>
      <c r="D98" s="46">
        <v>256.411</v>
      </c>
      <c r="E98" s="46">
        <v>239.52199999999999</v>
      </c>
      <c r="F98" s="46">
        <f t="shared" ref="F98" si="159">+B98-C98-D98+E98</f>
        <v>9000.5070000000014</v>
      </c>
      <c r="G98" s="46">
        <v>26131.41</v>
      </c>
      <c r="H98" s="46">
        <v>2770.04</v>
      </c>
      <c r="I98" s="46">
        <f t="shared" ref="I98" si="160">+F98+G98+H98</f>
        <v>37901.957000000002</v>
      </c>
      <c r="J98" s="46">
        <v>1566.991</v>
      </c>
      <c r="K98" s="46">
        <v>7956.2070000000003</v>
      </c>
      <c r="L98" s="46">
        <v>1531.4380000000001</v>
      </c>
      <c r="M98" s="46">
        <f t="shared" ref="M98" si="161">+I98-J98+K98+L98-N98</f>
        <v>40053.483000000007</v>
      </c>
      <c r="N98" s="46">
        <v>5769.1279999999997</v>
      </c>
      <c r="O98" s="46">
        <v>-87.724000000000004</v>
      </c>
      <c r="P98" s="46">
        <f t="shared" ref="P98" si="162">+M98+N98</f>
        <v>45822.611000000004</v>
      </c>
      <c r="Q98" s="46">
        <v>34092.830999999998</v>
      </c>
      <c r="R98" s="46">
        <f t="shared" ref="R98" si="163">+M98+O98-Q98</f>
        <v>5872.9280000000072</v>
      </c>
      <c r="S98" s="46">
        <v>179.166</v>
      </c>
      <c r="T98" s="46">
        <v>2460.5039999999999</v>
      </c>
      <c r="U98" s="46">
        <v>-237.846</v>
      </c>
      <c r="V98" s="46">
        <f t="shared" ref="V98" si="164">+R98+S98-T98-U98</f>
        <v>3829.4360000000074</v>
      </c>
    </row>
    <row r="99" spans="1:22" ht="13.7" customHeight="1">
      <c r="A99" s="76" t="s">
        <v>203</v>
      </c>
      <c r="B99" s="46">
        <v>11193.914000000001</v>
      </c>
      <c r="C99" s="46">
        <v>1576.6189999999999</v>
      </c>
      <c r="D99" s="46">
        <v>256.35700000000003</v>
      </c>
      <c r="E99" s="46">
        <v>93.131</v>
      </c>
      <c r="F99" s="46">
        <f t="shared" ref="F99" si="165">+B99-C99-D99+E99</f>
        <v>9454.0689999999995</v>
      </c>
      <c r="G99" s="46">
        <v>25825.411</v>
      </c>
      <c r="H99" s="46">
        <v>845.37900000000002</v>
      </c>
      <c r="I99" s="46">
        <f t="shared" ref="I99" si="166">+F99+G99+H99</f>
        <v>36124.858999999997</v>
      </c>
      <c r="J99" s="46">
        <v>5541.6729999999998</v>
      </c>
      <c r="K99" s="46">
        <v>9972.8259999999973</v>
      </c>
      <c r="L99" s="46">
        <v>1750.9099999999999</v>
      </c>
      <c r="M99" s="46">
        <f t="shared" ref="M99" si="167">+I99-J99+K99+L99-N99</f>
        <v>36640.194999999992</v>
      </c>
      <c r="N99" s="46">
        <v>5666.7269999999999</v>
      </c>
      <c r="O99" s="46">
        <v>-52.805999999999997</v>
      </c>
      <c r="P99" s="46">
        <f t="shared" ref="P99" si="168">+M99+N99</f>
        <v>42306.921999999991</v>
      </c>
      <c r="Q99" s="46">
        <v>34479.703000000001</v>
      </c>
      <c r="R99" s="46">
        <f t="shared" ref="R99" si="169">+M99+O99-Q99</f>
        <v>2107.6859999999942</v>
      </c>
      <c r="S99" s="46">
        <v>160.10299999999998</v>
      </c>
      <c r="T99" s="46">
        <v>2558.3420000000001</v>
      </c>
      <c r="U99" s="46">
        <v>-276.45600000000002</v>
      </c>
      <c r="V99" s="46">
        <f t="shared" ref="V99" si="170">+R99+S99-T99-U99</f>
        <v>-14.097000000005778</v>
      </c>
    </row>
    <row r="100" spans="1:22" ht="13.7" customHeight="1">
      <c r="A100" s="76" t="s">
        <v>204</v>
      </c>
      <c r="B100" s="46">
        <v>11179.517</v>
      </c>
      <c r="C100" s="46">
        <v>1720.173</v>
      </c>
      <c r="D100" s="46">
        <v>269.99299999999999</v>
      </c>
      <c r="E100" s="46">
        <v>886.88300000000004</v>
      </c>
      <c r="F100" s="46">
        <f t="shared" ref="F100" si="171">+B100-C100-D100+E100</f>
        <v>10076.233999999999</v>
      </c>
      <c r="G100" s="46">
        <v>29658.741999999998</v>
      </c>
      <c r="H100" s="46">
        <v>2516.0199999999995</v>
      </c>
      <c r="I100" s="46">
        <f t="shared" ref="I100" si="172">+F100+G100+H100</f>
        <v>42250.995999999992</v>
      </c>
      <c r="J100" s="46">
        <v>4594.6589999999997</v>
      </c>
      <c r="K100" s="46">
        <v>9989.6729999999989</v>
      </c>
      <c r="L100" s="46">
        <v>1675.1790000000005</v>
      </c>
      <c r="M100" s="46">
        <f t="shared" ref="M100" si="173">+I100-J100+K100+L100-N100</f>
        <v>42735.271999999997</v>
      </c>
      <c r="N100" s="46">
        <v>6585.9170000000004</v>
      </c>
      <c r="O100" s="46">
        <v>-68.281000000000006</v>
      </c>
      <c r="P100" s="46">
        <f t="shared" ref="P100" si="174">+M100+N100</f>
        <v>49321.188999999998</v>
      </c>
      <c r="Q100" s="46">
        <v>37609.665000000001</v>
      </c>
      <c r="R100" s="46">
        <f t="shared" ref="R100" si="175">+M100+O100-Q100</f>
        <v>5057.3259999999937</v>
      </c>
      <c r="S100" s="46">
        <v>249.21100000000001</v>
      </c>
      <c r="T100" s="46">
        <v>2438.5499999999997</v>
      </c>
      <c r="U100" s="46">
        <v>-304.25</v>
      </c>
      <c r="V100" s="46">
        <f t="shared" ref="V100" si="176">+R100+S100-T100-U100</f>
        <v>3172.2369999999942</v>
      </c>
    </row>
    <row r="101" spans="1:22" ht="13.7" customHeight="1">
      <c r="A101" s="76" t="s">
        <v>205</v>
      </c>
      <c r="B101" s="46">
        <v>11183.235000000001</v>
      </c>
      <c r="C101" s="46">
        <v>1531.453</v>
      </c>
      <c r="D101" s="46">
        <v>258.90600000000001</v>
      </c>
      <c r="E101" s="46">
        <v>70.557000000000002</v>
      </c>
      <c r="F101" s="46">
        <f t="shared" ref="F101" si="177">+B101-C101-D101+E101</f>
        <v>9463.4330000000009</v>
      </c>
      <c r="G101" s="46">
        <v>25075.898999999998</v>
      </c>
      <c r="H101" s="46">
        <v>2093.4599999999996</v>
      </c>
      <c r="I101" s="46">
        <f t="shared" ref="I101" si="178">+F101+G101+H101</f>
        <v>36632.791999999994</v>
      </c>
      <c r="J101" s="46">
        <v>4045.5839999999998</v>
      </c>
      <c r="K101" s="46">
        <v>8658.0820000000022</v>
      </c>
      <c r="L101" s="46">
        <v>1779.9399999999998</v>
      </c>
      <c r="M101" s="46">
        <f t="shared" ref="M101" si="179">+I101-J101+K101+L101-N101</f>
        <v>37234.950999999994</v>
      </c>
      <c r="N101" s="46">
        <v>5790.2789999999995</v>
      </c>
      <c r="O101" s="46">
        <v>-37.042000000000002</v>
      </c>
      <c r="P101" s="46">
        <f t="shared" ref="P101" si="180">+M101+N101</f>
        <v>43025.229999999996</v>
      </c>
      <c r="Q101" s="46">
        <v>36959.964</v>
      </c>
      <c r="R101" s="46">
        <f t="shared" ref="R101" si="181">+M101+O101-Q101</f>
        <v>237.94499999999243</v>
      </c>
      <c r="S101" s="46">
        <v>136.14600000000002</v>
      </c>
      <c r="T101" s="46">
        <v>2581.5299999999997</v>
      </c>
      <c r="U101" s="46">
        <v>-92.302999999999997</v>
      </c>
      <c r="V101" s="46">
        <f t="shared" ref="V101" si="182">+R101+S101-T101-U101</f>
        <v>-2115.1360000000072</v>
      </c>
    </row>
    <row r="102" spans="1:22" ht="13.7" customHeight="1">
      <c r="A102" s="76" t="s">
        <v>206</v>
      </c>
      <c r="B102" s="46">
        <v>11570.062</v>
      </c>
      <c r="C102" s="46">
        <v>1679.9390000000001</v>
      </c>
      <c r="D102" s="46">
        <v>269.32400000000001</v>
      </c>
      <c r="E102" s="46">
        <v>109.91800000000001</v>
      </c>
      <c r="F102" s="46">
        <f t="shared" ref="F102" si="183">+B102-C102-D102+E102</f>
        <v>9730.7169999999987</v>
      </c>
      <c r="G102" s="46">
        <v>28394.982000000004</v>
      </c>
      <c r="H102" s="46">
        <v>3195.2539999999995</v>
      </c>
      <c r="I102" s="46">
        <f t="shared" ref="I102" si="184">+F102+G102+H102</f>
        <v>41320.953000000001</v>
      </c>
      <c r="J102" s="46">
        <v>1957.6769999999999</v>
      </c>
      <c r="K102" s="46">
        <v>7848.4830000000002</v>
      </c>
      <c r="L102" s="46">
        <v>1766.8920000000001</v>
      </c>
      <c r="M102" s="46">
        <f t="shared" ref="M102" si="185">+I102-J102+K102+L102-N102</f>
        <v>42903.661</v>
      </c>
      <c r="N102" s="46">
        <v>6074.99</v>
      </c>
      <c r="O102" s="46">
        <v>-19.393999999999998</v>
      </c>
      <c r="P102" s="46">
        <f t="shared" ref="P102" si="186">+M102+N102</f>
        <v>48978.650999999998</v>
      </c>
      <c r="Q102" s="46">
        <v>38360.815999999999</v>
      </c>
      <c r="R102" s="46">
        <f t="shared" ref="R102" si="187">+M102+O102-Q102</f>
        <v>4523.4510000000009</v>
      </c>
      <c r="S102" s="46">
        <v>148.732</v>
      </c>
      <c r="T102" s="46">
        <v>2685.3319999999999</v>
      </c>
      <c r="U102" s="46">
        <v>-213.19300000000001</v>
      </c>
      <c r="V102" s="46">
        <f t="shared" ref="V102" si="188">+R102+S102-T102-U102</f>
        <v>2200.0440000000012</v>
      </c>
    </row>
    <row r="103" spans="1:22" ht="13.7" customHeight="1">
      <c r="A103" s="76" t="s">
        <v>207</v>
      </c>
      <c r="B103" s="46">
        <v>11807.954</v>
      </c>
      <c r="C103" s="46">
        <v>1699.6479999999999</v>
      </c>
      <c r="D103" s="46">
        <v>262.82100000000003</v>
      </c>
      <c r="E103" s="46">
        <v>102.815</v>
      </c>
      <c r="F103" s="46">
        <f t="shared" ref="F103" si="189">+B103-C103-D103+E103</f>
        <v>9948.3000000000011</v>
      </c>
      <c r="G103" s="46">
        <v>28005.334000000003</v>
      </c>
      <c r="H103" s="46">
        <v>936.8739999999998</v>
      </c>
      <c r="I103" s="46">
        <f t="shared" ref="I103" si="190">+F103+G103+H103</f>
        <v>38890.508000000002</v>
      </c>
      <c r="J103" s="46">
        <v>6401.3990000000003</v>
      </c>
      <c r="K103" s="46">
        <v>9893.1360000000004</v>
      </c>
      <c r="L103" s="46">
        <v>2071.6860000000001</v>
      </c>
      <c r="M103" s="46">
        <f t="shared" ref="M103" si="191">+I103-J103+K103+L103-N103</f>
        <v>38600.625</v>
      </c>
      <c r="N103" s="46">
        <v>5853.3060000000005</v>
      </c>
      <c r="O103" s="46">
        <v>-15.442</v>
      </c>
      <c r="P103" s="46">
        <f t="shared" ref="P103" si="192">+M103+N103</f>
        <v>44453.930999999997</v>
      </c>
      <c r="Q103" s="46">
        <v>37717.432000000001</v>
      </c>
      <c r="R103" s="46">
        <f t="shared" ref="R103" si="193">+M103+O103-Q103</f>
        <v>867.75099999999657</v>
      </c>
      <c r="S103" s="46">
        <v>168.072</v>
      </c>
      <c r="T103" s="46">
        <v>2649.5169999999998</v>
      </c>
      <c r="U103" s="46">
        <v>-229.739</v>
      </c>
      <c r="V103" s="46">
        <f t="shared" ref="V103" si="194">+R103+S103-T103-U103</f>
        <v>-1383.9550000000031</v>
      </c>
    </row>
    <row r="104" spans="1:22" ht="13.7" customHeight="1">
      <c r="A104" s="76" t="s">
        <v>208</v>
      </c>
      <c r="B104" s="46">
        <v>11793.145</v>
      </c>
      <c r="C104" s="46">
        <v>1847.008</v>
      </c>
      <c r="D104" s="46">
        <v>264.976</v>
      </c>
      <c r="E104" s="46">
        <v>1044.325</v>
      </c>
      <c r="F104" s="46">
        <f t="shared" ref="F104" si="195">+B104-C104-D104+E104</f>
        <v>10725.486000000001</v>
      </c>
      <c r="G104" s="46">
        <v>32088.322000000004</v>
      </c>
      <c r="H104" s="46">
        <v>2833.5509999999999</v>
      </c>
      <c r="I104" s="46">
        <f t="shared" ref="I104" si="196">+F104+G104+H104</f>
        <v>45647.359000000004</v>
      </c>
      <c r="J104" s="46">
        <v>5037.9340000000002</v>
      </c>
      <c r="K104" s="46">
        <v>11542.610000000002</v>
      </c>
      <c r="L104" s="46">
        <v>1956.288</v>
      </c>
      <c r="M104" s="46">
        <f t="shared" ref="M104" si="197">+I104-J104+K104+L104-N104</f>
        <v>47406.939000000006</v>
      </c>
      <c r="N104" s="46">
        <v>6701.384</v>
      </c>
      <c r="O104" s="46">
        <v>16.991</v>
      </c>
      <c r="P104" s="46">
        <f t="shared" ref="P104" si="198">+M104+N104</f>
        <v>54108.323000000004</v>
      </c>
      <c r="Q104" s="46">
        <v>42526.11</v>
      </c>
      <c r="R104" s="46">
        <f t="shared" ref="R104" si="199">+M104+O104-Q104</f>
        <v>4897.820000000007</v>
      </c>
      <c r="S104" s="46">
        <v>249.28</v>
      </c>
      <c r="T104" s="46">
        <v>2435.8589999999999</v>
      </c>
      <c r="U104" s="46">
        <v>-140.75800000000001</v>
      </c>
      <c r="V104" s="46">
        <f t="shared" ref="V104" si="200">+R104+S104-T104-U104</f>
        <v>2851.9990000000066</v>
      </c>
    </row>
    <row r="105" spans="1:22" ht="13.7" customHeight="1">
      <c r="A105" s="76" t="s">
        <v>209</v>
      </c>
      <c r="B105" s="46">
        <v>11483.447</v>
      </c>
      <c r="C105" s="46">
        <v>1683.779</v>
      </c>
      <c r="D105" s="46">
        <v>267.447</v>
      </c>
      <c r="E105" s="46">
        <v>185.97399999999999</v>
      </c>
      <c r="F105" s="46">
        <f t="shared" ref="F105" si="201">+B105-C105-D105+E105</f>
        <v>9718.1949999999997</v>
      </c>
      <c r="G105" s="46">
        <v>28017.324999999997</v>
      </c>
      <c r="H105" s="46">
        <v>1962.3879999999999</v>
      </c>
      <c r="I105" s="46">
        <f t="shared" ref="I105" si="202">+F105+G105+H105</f>
        <v>39697.907999999996</v>
      </c>
      <c r="J105" s="46">
        <v>4532.0029999999997</v>
      </c>
      <c r="K105" s="46">
        <v>8323.9480000000003</v>
      </c>
      <c r="L105" s="46">
        <v>1650.8360000000002</v>
      </c>
      <c r="M105" s="46">
        <f t="shared" ref="M105" si="203">+I105-J105+K105+L105-N105</f>
        <v>39331.717000000004</v>
      </c>
      <c r="N105" s="46">
        <v>5808.9719999999998</v>
      </c>
      <c r="O105" s="46">
        <v>24.446000000000002</v>
      </c>
      <c r="P105" s="46">
        <f t="shared" ref="P105" si="204">+M105+N105</f>
        <v>45140.689000000006</v>
      </c>
      <c r="Q105" s="46">
        <v>40931.495000000003</v>
      </c>
      <c r="R105" s="46">
        <f t="shared" ref="R105" si="205">+M105+O105-Q105</f>
        <v>-1575.3319999999949</v>
      </c>
      <c r="S105" s="46">
        <v>155.00299999999999</v>
      </c>
      <c r="T105" s="46">
        <v>2476.038</v>
      </c>
      <c r="U105" s="46">
        <v>-363.20800000000003</v>
      </c>
      <c r="V105" s="46">
        <f t="shared" ref="V105" si="206">+R105+S105-T105-U105</f>
        <v>-3533.1589999999946</v>
      </c>
    </row>
    <row r="106" spans="1:22" ht="13.7" customHeight="1">
      <c r="A106" s="76" t="s">
        <v>210</v>
      </c>
      <c r="B106" s="46">
        <v>11893.337</v>
      </c>
      <c r="C106" s="46">
        <v>1825.2260000000001</v>
      </c>
      <c r="D106" s="46">
        <v>275.13900000000001</v>
      </c>
      <c r="E106" s="46">
        <v>71.864000000000004</v>
      </c>
      <c r="F106" s="46">
        <f t="shared" ref="F106" si="207">+B106-C106-D106+E106</f>
        <v>9864.8359999999993</v>
      </c>
      <c r="G106" s="46">
        <v>31607.601000000002</v>
      </c>
      <c r="H106" s="46">
        <v>3740.2860000000001</v>
      </c>
      <c r="I106" s="46">
        <f t="shared" ref="I106" si="208">+F106+G106+H106</f>
        <v>45212.723000000005</v>
      </c>
      <c r="J106" s="46">
        <v>2369.6889999999999</v>
      </c>
      <c r="K106" s="46">
        <v>8344.4180000000015</v>
      </c>
      <c r="L106" s="46">
        <v>1808.5480000000002</v>
      </c>
      <c r="M106" s="46">
        <f t="shared" ref="M106" si="209">+I106-J106+K106+L106-N106</f>
        <v>46551.320000000007</v>
      </c>
      <c r="N106" s="46">
        <v>6444.68</v>
      </c>
      <c r="O106" s="46">
        <v>45.957000000000001</v>
      </c>
      <c r="P106" s="46">
        <f t="shared" ref="P106" si="210">+M106+N106</f>
        <v>52996.000000000007</v>
      </c>
      <c r="Q106" s="46">
        <v>40989.284</v>
      </c>
      <c r="R106" s="46">
        <f t="shared" ref="R106" si="211">+M106+O106-Q106</f>
        <v>5607.9930000000095</v>
      </c>
      <c r="S106" s="46">
        <v>196.947</v>
      </c>
      <c r="T106" s="46">
        <v>2652.9490000000001</v>
      </c>
      <c r="U106" s="46">
        <v>-212.62899999999999</v>
      </c>
      <c r="V106" s="46">
        <f t="shared" ref="V106" si="212">+R106+S106-T106-U106</f>
        <v>3364.6200000000094</v>
      </c>
    </row>
    <row r="107" spans="1:22" ht="13.7" customHeight="1">
      <c r="A107" s="76" t="s">
        <v>211</v>
      </c>
      <c r="B107" s="46">
        <v>12140.055</v>
      </c>
      <c r="C107" s="46">
        <v>1830.5909999999999</v>
      </c>
      <c r="D107" s="46">
        <v>268.221</v>
      </c>
      <c r="E107" s="46">
        <v>107.381</v>
      </c>
      <c r="F107" s="46">
        <f t="shared" ref="F107" si="213">+B107-C107-D107+E107</f>
        <v>10148.624</v>
      </c>
      <c r="G107" s="46">
        <v>30895.616000000002</v>
      </c>
      <c r="H107" s="46">
        <v>1303.1390000000001</v>
      </c>
      <c r="I107" s="46">
        <f t="shared" ref="I107" si="214">+F107+G107+H107</f>
        <v>42347.379000000008</v>
      </c>
      <c r="J107" s="46">
        <v>6988.4579999999996</v>
      </c>
      <c r="K107" s="46">
        <v>10412.062000000002</v>
      </c>
      <c r="L107" s="46">
        <v>2039.5859999999998</v>
      </c>
      <c r="M107" s="46">
        <f t="shared" ref="M107" si="215">+I107-J107+K107+L107-N107</f>
        <v>41727.875000000007</v>
      </c>
      <c r="N107" s="46">
        <v>6082.6940000000004</v>
      </c>
      <c r="O107" s="46">
        <v>46.316000000000003</v>
      </c>
      <c r="P107" s="46">
        <f t="shared" ref="P107" si="216">+M107+N107</f>
        <v>47810.56900000001</v>
      </c>
      <c r="Q107" s="46">
        <v>39656.576999999997</v>
      </c>
      <c r="R107" s="46">
        <f t="shared" ref="R107" si="217">+M107+O107-Q107</f>
        <v>2117.6140000000087</v>
      </c>
      <c r="S107" s="46">
        <v>175.499</v>
      </c>
      <c r="T107" s="46">
        <v>2676.0610000000001</v>
      </c>
      <c r="U107" s="46">
        <v>-147.21299999999999</v>
      </c>
      <c r="V107" s="46">
        <f t="shared" ref="V107" si="218">+R107+S107-T107-U107</f>
        <v>-235.73499999999169</v>
      </c>
    </row>
    <row r="108" spans="1:22" ht="13.7" customHeight="1" thickBot="1">
      <c r="A108" s="77" t="s">
        <v>213</v>
      </c>
      <c r="B108" s="67">
        <v>12098.736000000001</v>
      </c>
      <c r="C108" s="67">
        <v>1976.136</v>
      </c>
      <c r="D108" s="67">
        <v>274.20699999999999</v>
      </c>
      <c r="E108" s="67">
        <v>508.90600000000001</v>
      </c>
      <c r="F108" s="67">
        <f t="shared" ref="F108" si="219">+B108-C108-D108+E108</f>
        <v>10357.299000000001</v>
      </c>
      <c r="G108" s="67">
        <v>35167.380000000005</v>
      </c>
      <c r="H108" s="67">
        <v>3508.3769999999995</v>
      </c>
      <c r="I108" s="67">
        <f t="shared" ref="I108" si="220">+F108+G108+H108</f>
        <v>49033.056000000004</v>
      </c>
      <c r="J108" s="67">
        <v>5232.5929999999998</v>
      </c>
      <c r="K108" s="67">
        <v>10587.38</v>
      </c>
      <c r="L108" s="67">
        <v>2285.4849999999997</v>
      </c>
      <c r="M108" s="67">
        <f t="shared" ref="M108" si="221">+I108-J108+K108+L108-N108</f>
        <v>49644.448000000004</v>
      </c>
      <c r="N108" s="67">
        <v>7028.8799999999992</v>
      </c>
      <c r="O108" s="67">
        <v>-20.462</v>
      </c>
      <c r="P108" s="67">
        <f t="shared" ref="P108" si="222">+M108+N108</f>
        <v>56673.328000000001</v>
      </c>
      <c r="Q108" s="68">
        <v>44579.464999999997</v>
      </c>
      <c r="R108" s="68">
        <f t="shared" ref="R108" si="223">+M108+O108-Q108</f>
        <v>5044.5210000000079</v>
      </c>
      <c r="S108" s="68">
        <v>275.44200000000001</v>
      </c>
      <c r="T108" s="68">
        <v>2471.7260000000001</v>
      </c>
      <c r="U108" s="68">
        <v>-166.26</v>
      </c>
      <c r="V108" s="68">
        <f t="shared" ref="V108" si="224">+R108+S108-T108-U108</f>
        <v>3014.4970000000076</v>
      </c>
    </row>
    <row r="109" spans="1:22" ht="13.7" customHeight="1" thickTop="1"/>
    <row r="110" spans="1:22" ht="13.7" customHeight="1"/>
    <row r="111" spans="1:22" ht="13.7" customHeight="1"/>
    <row r="112" spans="1:22" ht="13.7" customHeight="1"/>
    <row r="113" ht="13.7" customHeight="1"/>
    <row r="114" ht="13.7" customHeight="1"/>
    <row r="115" ht="13.7" customHeight="1"/>
    <row r="116" ht="13.7" customHeight="1"/>
    <row r="117" ht="13.7" customHeight="1"/>
    <row r="118" ht="13.7" customHeight="1"/>
    <row r="119" ht="13.7" customHeight="1"/>
    <row r="120" ht="13.7" customHeight="1"/>
    <row r="121" ht="13.7" customHeight="1"/>
    <row r="122" ht="13.7" customHeight="1"/>
  </sheetData>
  <phoneticPr fontId="5" type="noConversion"/>
  <pageMargins left="0.23" right="0.16" top="1" bottom="1" header="0.5" footer="0.5"/>
  <pageSetup paperSize="8" scale="93" orientation="landscape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87"/>
  <sheetViews>
    <sheetView showGridLines="0" workbookViewId="0">
      <pane xSplit="1" ySplit="8" topLeftCell="B87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9.140625" style="1"/>
    <col min="2" max="4" width="11.5703125" style="1" customWidth="1"/>
    <col min="5" max="5" width="12.140625" style="1" customWidth="1"/>
    <col min="6" max="7" width="10.28515625" style="1" customWidth="1"/>
    <col min="8" max="8" width="11" style="1" customWidth="1"/>
    <col min="9" max="9" width="13.85546875" style="1" customWidth="1"/>
    <col min="10" max="11" width="10.85546875" style="1" customWidth="1"/>
    <col min="12" max="12" width="9.85546875" style="1" customWidth="1"/>
    <col min="13" max="13" width="10.85546875" style="1" customWidth="1"/>
    <col min="14" max="14" width="13.28515625" style="1" customWidth="1"/>
    <col min="15" max="15" width="18.42578125" style="1" customWidth="1"/>
    <col min="16" max="16384" width="9.140625" style="1"/>
  </cols>
  <sheetData>
    <row r="1" spans="1:15" ht="12.75">
      <c r="A1" s="7" t="s">
        <v>34</v>
      </c>
      <c r="B1" s="3"/>
    </row>
    <row r="2" spans="1:15" ht="9.75" customHeight="1">
      <c r="A2" s="11"/>
      <c r="B2" s="3"/>
    </row>
    <row r="3" spans="1:15" ht="12.75">
      <c r="A3" s="7" t="s">
        <v>35</v>
      </c>
      <c r="B3" s="3"/>
    </row>
    <row r="4" spans="1:15" ht="12.75">
      <c r="A4" s="72" t="s">
        <v>49</v>
      </c>
      <c r="B4" s="3"/>
    </row>
    <row r="5" spans="1:15" ht="14.25">
      <c r="A5" s="7" t="s">
        <v>37</v>
      </c>
      <c r="B5" s="3"/>
    </row>
    <row r="6" spans="1:15" ht="13.5" thickBot="1">
      <c r="A6" s="3"/>
      <c r="B6" s="3"/>
      <c r="F6" s="4"/>
      <c r="G6" s="4"/>
    </row>
    <row r="7" spans="1:15" s="4" customFormat="1">
      <c r="A7" s="69"/>
      <c r="B7" s="18" t="s">
        <v>26</v>
      </c>
      <c r="C7" s="12" t="s">
        <v>27</v>
      </c>
      <c r="D7" s="12" t="s">
        <v>28</v>
      </c>
      <c r="E7" s="12" t="s">
        <v>12</v>
      </c>
      <c r="F7" s="12" t="s">
        <v>13</v>
      </c>
      <c r="G7" s="12" t="s">
        <v>14</v>
      </c>
      <c r="H7" s="12" t="s">
        <v>16</v>
      </c>
      <c r="I7" s="12" t="s">
        <v>17</v>
      </c>
      <c r="J7" s="12" t="s">
        <v>18</v>
      </c>
      <c r="K7" s="12" t="s">
        <v>19</v>
      </c>
      <c r="L7" s="12" t="s">
        <v>29</v>
      </c>
      <c r="M7" s="12" t="s">
        <v>8</v>
      </c>
      <c r="N7" s="12" t="s">
        <v>32</v>
      </c>
      <c r="O7" s="19" t="s">
        <v>10</v>
      </c>
    </row>
    <row r="8" spans="1:15" s="4" customFormat="1" ht="112.5">
      <c r="A8" s="71" t="s">
        <v>175</v>
      </c>
      <c r="B8" s="20" t="s">
        <v>85</v>
      </c>
      <c r="C8" s="15" t="s">
        <v>86</v>
      </c>
      <c r="D8" s="15" t="s">
        <v>87</v>
      </c>
      <c r="E8" s="15" t="s">
        <v>83</v>
      </c>
      <c r="F8" s="15" t="s">
        <v>65</v>
      </c>
      <c r="G8" s="15" t="s">
        <v>66</v>
      </c>
      <c r="H8" s="15" t="s">
        <v>68</v>
      </c>
      <c r="I8" s="15" t="s">
        <v>84</v>
      </c>
      <c r="J8" s="15" t="s">
        <v>71</v>
      </c>
      <c r="K8" s="15" t="s">
        <v>72</v>
      </c>
      <c r="L8" s="15" t="s">
        <v>88</v>
      </c>
      <c r="M8" s="15" t="s">
        <v>75</v>
      </c>
      <c r="N8" s="15" t="s">
        <v>76</v>
      </c>
      <c r="O8" s="21" t="s">
        <v>181</v>
      </c>
    </row>
    <row r="9" spans="1:15" ht="13.7" customHeight="1">
      <c r="A9" s="73" t="s">
        <v>108</v>
      </c>
      <c r="B9" s="48">
        <v>10108.288</v>
      </c>
      <c r="C9" s="40">
        <v>7262.8649999999998</v>
      </c>
      <c r="D9" s="40">
        <f>+B9-C9</f>
        <v>2845.4230000000007</v>
      </c>
      <c r="E9" s="40">
        <v>-15.975999999999999</v>
      </c>
      <c r="F9" s="40">
        <v>48.393000000000001</v>
      </c>
      <c r="G9" s="40">
        <v>245.679</v>
      </c>
      <c r="H9" s="40">
        <v>223.6640000000001</v>
      </c>
      <c r="I9" s="40">
        <v>9.7319999999999993</v>
      </c>
      <c r="J9" s="40">
        <v>2.0260000000000034</v>
      </c>
      <c r="K9" s="40">
        <v>-382.55799999999988</v>
      </c>
      <c r="L9" s="40">
        <f>+D9+E9+F9-G9+H9+I9+J9+K9</f>
        <v>2485.0250000000005</v>
      </c>
      <c r="M9" s="40">
        <v>-391.95599999999996</v>
      </c>
      <c r="N9" s="40">
        <v>-1.0660000000000001</v>
      </c>
      <c r="O9" s="41">
        <f>+L9+M9-N9</f>
        <v>2094.1350000000002</v>
      </c>
    </row>
    <row r="10" spans="1:15" ht="13.7" customHeight="1">
      <c r="A10" s="73" t="s">
        <v>109</v>
      </c>
      <c r="B10" s="48">
        <v>10808.557999999999</v>
      </c>
      <c r="C10" s="40">
        <v>7762.3760000000002</v>
      </c>
      <c r="D10" s="40">
        <f t="shared" ref="D10:D70" si="0">+B10-C10</f>
        <v>3046.1819999999989</v>
      </c>
      <c r="E10" s="40">
        <v>-3.8990000000000009</v>
      </c>
      <c r="F10" s="40">
        <v>55.898000000000003</v>
      </c>
      <c r="G10" s="40">
        <v>267.16500000000002</v>
      </c>
      <c r="H10" s="40">
        <v>443.46600000000012</v>
      </c>
      <c r="I10" s="40">
        <v>-8.612999999999996</v>
      </c>
      <c r="J10" s="40">
        <v>-3.6900000000000013</v>
      </c>
      <c r="K10" s="40">
        <v>-563.02300000000002</v>
      </c>
      <c r="L10" s="40">
        <f t="shared" ref="L10:L70" si="1">+D10+E10+F10-G10+H10+I10+J10+K10</f>
        <v>2699.155999999999</v>
      </c>
      <c r="M10" s="40">
        <v>-613.60400000000004</v>
      </c>
      <c r="N10" s="40">
        <v>-6.7149999999999999</v>
      </c>
      <c r="O10" s="41">
        <f t="shared" ref="O10:O70" si="2">+L10+M10-N10</f>
        <v>2092.2669999999989</v>
      </c>
    </row>
    <row r="11" spans="1:15" ht="13.7" customHeight="1">
      <c r="A11" s="73" t="s">
        <v>110</v>
      </c>
      <c r="B11" s="48">
        <v>10729.545</v>
      </c>
      <c r="C11" s="40">
        <v>8270.2440000000006</v>
      </c>
      <c r="D11" s="40">
        <f t="shared" si="0"/>
        <v>2459.3009999999995</v>
      </c>
      <c r="E11" s="40">
        <v>-10.402999999999999</v>
      </c>
      <c r="F11" s="40">
        <v>58.526000000000003</v>
      </c>
      <c r="G11" s="40">
        <v>212.87199999999999</v>
      </c>
      <c r="H11" s="40">
        <v>317.3850000000001</v>
      </c>
      <c r="I11" s="40">
        <v>4.7639999999999993</v>
      </c>
      <c r="J11" s="40">
        <v>-1.1259999999999977</v>
      </c>
      <c r="K11" s="40">
        <v>-824.71600000000012</v>
      </c>
      <c r="L11" s="40">
        <f t="shared" si="1"/>
        <v>1790.8589999999997</v>
      </c>
      <c r="M11" s="40">
        <v>-574.76799999999992</v>
      </c>
      <c r="N11" s="40">
        <v>9.9610000000000003</v>
      </c>
      <c r="O11" s="41">
        <f t="shared" si="2"/>
        <v>1206.1299999999999</v>
      </c>
    </row>
    <row r="12" spans="1:15" ht="13.7" customHeight="1">
      <c r="A12" s="73" t="s">
        <v>111</v>
      </c>
      <c r="B12" s="48">
        <v>12406.323</v>
      </c>
      <c r="C12" s="40">
        <v>8377.8330000000005</v>
      </c>
      <c r="D12" s="40">
        <f t="shared" si="0"/>
        <v>4028.49</v>
      </c>
      <c r="E12" s="40">
        <v>-12.576999999999998</v>
      </c>
      <c r="F12" s="40">
        <v>42.295000000000002</v>
      </c>
      <c r="G12" s="40">
        <v>485.07100000000003</v>
      </c>
      <c r="H12" s="40">
        <v>454.01699999999983</v>
      </c>
      <c r="I12" s="40">
        <v>-0.16300000000000381</v>
      </c>
      <c r="J12" s="40">
        <v>-2.3620000000000019</v>
      </c>
      <c r="K12" s="40">
        <v>-491.08999999999992</v>
      </c>
      <c r="L12" s="40">
        <f t="shared" si="1"/>
        <v>3533.5389999999998</v>
      </c>
      <c r="M12" s="40">
        <v>-990.97199999999998</v>
      </c>
      <c r="N12" s="40">
        <v>-10.869</v>
      </c>
      <c r="O12" s="41">
        <f t="shared" si="2"/>
        <v>2553.4360000000001</v>
      </c>
    </row>
    <row r="13" spans="1:15" ht="13.7" customHeight="1">
      <c r="A13" s="73" t="s">
        <v>112</v>
      </c>
      <c r="B13" s="48">
        <v>12236.628999999999</v>
      </c>
      <c r="C13" s="40">
        <v>8372.3320000000003</v>
      </c>
      <c r="D13" s="40">
        <f t="shared" si="0"/>
        <v>3864.2969999999987</v>
      </c>
      <c r="E13" s="40">
        <v>-8.402000000000001</v>
      </c>
      <c r="F13" s="40">
        <v>46.79</v>
      </c>
      <c r="G13" s="40">
        <v>167.37099999999998</v>
      </c>
      <c r="H13" s="40">
        <v>541.61400000000003</v>
      </c>
      <c r="I13" s="40">
        <v>-9.6379999999999981</v>
      </c>
      <c r="J13" s="40">
        <v>-4.9639999999999986</v>
      </c>
      <c r="K13" s="40">
        <v>-431.88100000000009</v>
      </c>
      <c r="L13" s="40">
        <f t="shared" si="1"/>
        <v>3830.4449999999979</v>
      </c>
      <c r="M13" s="40">
        <v>-262.93600000000004</v>
      </c>
      <c r="N13" s="40">
        <v>8.0890000000000004</v>
      </c>
      <c r="O13" s="41">
        <f t="shared" si="2"/>
        <v>3559.4199999999978</v>
      </c>
    </row>
    <row r="14" spans="1:15" ht="13.7" customHeight="1">
      <c r="A14" s="73" t="s">
        <v>113</v>
      </c>
      <c r="B14" s="48">
        <v>12346.172</v>
      </c>
      <c r="C14" s="40">
        <v>8724.6840000000011</v>
      </c>
      <c r="D14" s="40">
        <f t="shared" si="0"/>
        <v>3621.4879999999994</v>
      </c>
      <c r="E14" s="40">
        <v>-8.2720000000000056</v>
      </c>
      <c r="F14" s="40">
        <v>52.85</v>
      </c>
      <c r="G14" s="40">
        <v>170.541</v>
      </c>
      <c r="H14" s="40">
        <v>1074.3679999999999</v>
      </c>
      <c r="I14" s="40">
        <v>-27.370999999999995</v>
      </c>
      <c r="J14" s="40">
        <v>-3.1640000000000015</v>
      </c>
      <c r="K14" s="40">
        <v>-483.82799999999997</v>
      </c>
      <c r="L14" s="40">
        <f t="shared" si="1"/>
        <v>4055.5299999999993</v>
      </c>
      <c r="M14" s="40">
        <v>-190.44400000000002</v>
      </c>
      <c r="N14" s="40">
        <v>2.4740000000000002</v>
      </c>
      <c r="O14" s="41">
        <f t="shared" si="2"/>
        <v>3862.6119999999992</v>
      </c>
    </row>
    <row r="15" spans="1:15" ht="13.7" customHeight="1">
      <c r="A15" s="73" t="s">
        <v>114</v>
      </c>
      <c r="B15" s="48">
        <v>12019.501</v>
      </c>
      <c r="C15" s="40">
        <v>9430.0370000000003</v>
      </c>
      <c r="D15" s="40">
        <f t="shared" si="0"/>
        <v>2589.4639999999999</v>
      </c>
      <c r="E15" s="40">
        <v>-27.819000000000003</v>
      </c>
      <c r="F15" s="40">
        <v>56.606000000000002</v>
      </c>
      <c r="G15" s="40">
        <v>158.62099999999998</v>
      </c>
      <c r="H15" s="40">
        <v>497.07500000000005</v>
      </c>
      <c r="I15" s="40">
        <v>4.8939999999999984</v>
      </c>
      <c r="J15" s="40">
        <v>6.1470000000000056</v>
      </c>
      <c r="K15" s="40">
        <v>-803.09099999999989</v>
      </c>
      <c r="L15" s="40">
        <f t="shared" si="1"/>
        <v>2164.6549999999997</v>
      </c>
      <c r="M15" s="40">
        <v>-551.28</v>
      </c>
      <c r="N15" s="40">
        <v>11.327</v>
      </c>
      <c r="O15" s="41">
        <f t="shared" si="2"/>
        <v>1602.0479999999998</v>
      </c>
    </row>
    <row r="16" spans="1:15" ht="13.7" customHeight="1">
      <c r="A16" s="73" t="s">
        <v>115</v>
      </c>
      <c r="B16" s="48">
        <v>13798.282999999999</v>
      </c>
      <c r="C16" s="40">
        <v>9691.7530000000006</v>
      </c>
      <c r="D16" s="40">
        <f t="shared" si="0"/>
        <v>4106.5299999999988</v>
      </c>
      <c r="E16" s="40">
        <v>-15.787999999999997</v>
      </c>
      <c r="F16" s="40">
        <v>47.920999999999999</v>
      </c>
      <c r="G16" s="40">
        <v>370.56799999999998</v>
      </c>
      <c r="H16" s="40">
        <v>691.53700000000003</v>
      </c>
      <c r="I16" s="40">
        <v>-2.5769999999999982</v>
      </c>
      <c r="J16" s="40">
        <v>-2.3250000000000028</v>
      </c>
      <c r="K16" s="40">
        <v>-619.49299999999982</v>
      </c>
      <c r="L16" s="40">
        <f t="shared" si="1"/>
        <v>3835.2369999999987</v>
      </c>
      <c r="M16" s="40">
        <v>-729.01299999999992</v>
      </c>
      <c r="N16" s="40">
        <v>-4.2519999999999998</v>
      </c>
      <c r="O16" s="41">
        <f t="shared" si="2"/>
        <v>3110.4759999999987</v>
      </c>
    </row>
    <row r="17" spans="1:15" ht="13.7" customHeight="1">
      <c r="A17" s="73" t="s">
        <v>116</v>
      </c>
      <c r="B17" s="48">
        <v>12463.341999999999</v>
      </c>
      <c r="C17" s="40">
        <v>8916.0130000000008</v>
      </c>
      <c r="D17" s="40">
        <f t="shared" si="0"/>
        <v>3547.3289999999979</v>
      </c>
      <c r="E17" s="40">
        <v>-35.878000000000007</v>
      </c>
      <c r="F17" s="40">
        <v>45.881</v>
      </c>
      <c r="G17" s="40">
        <v>260.35000000000002</v>
      </c>
      <c r="H17" s="40">
        <v>590.53899999999999</v>
      </c>
      <c r="I17" s="40">
        <v>-14.500999999999998</v>
      </c>
      <c r="J17" s="40">
        <v>-21.173999999999999</v>
      </c>
      <c r="K17" s="40">
        <v>-431.12600000000009</v>
      </c>
      <c r="L17" s="40">
        <f t="shared" si="1"/>
        <v>3420.7199999999975</v>
      </c>
      <c r="M17" s="40">
        <v>-247.93600000000001</v>
      </c>
      <c r="N17" s="40">
        <v>-6.4000000000000001E-2</v>
      </c>
      <c r="O17" s="41">
        <f t="shared" si="2"/>
        <v>3172.8479999999972</v>
      </c>
    </row>
    <row r="18" spans="1:15" ht="13.7" customHeight="1">
      <c r="A18" s="73" t="s">
        <v>117</v>
      </c>
      <c r="B18" s="48">
        <v>13255.113000000001</v>
      </c>
      <c r="C18" s="40">
        <v>9391.1029999999992</v>
      </c>
      <c r="D18" s="40">
        <f t="shared" si="0"/>
        <v>3864.010000000002</v>
      </c>
      <c r="E18" s="40">
        <v>-25.629000000000005</v>
      </c>
      <c r="F18" s="40">
        <v>46.603999999999999</v>
      </c>
      <c r="G18" s="40">
        <v>200.30600000000001</v>
      </c>
      <c r="H18" s="40">
        <v>1216.934</v>
      </c>
      <c r="I18" s="40">
        <v>-30.896000000000001</v>
      </c>
      <c r="J18" s="40">
        <v>-19.209000000000003</v>
      </c>
      <c r="K18" s="40">
        <v>-479.14099999999996</v>
      </c>
      <c r="L18" s="40">
        <f t="shared" si="1"/>
        <v>4372.3670000000029</v>
      </c>
      <c r="M18" s="40">
        <v>-247.22399999999999</v>
      </c>
      <c r="N18" s="40">
        <v>-3.0110000000000001</v>
      </c>
      <c r="O18" s="41">
        <f t="shared" si="2"/>
        <v>4128.1540000000032</v>
      </c>
    </row>
    <row r="19" spans="1:15" ht="13.7" customHeight="1">
      <c r="A19" s="73" t="s">
        <v>118</v>
      </c>
      <c r="B19" s="48">
        <v>12221.493999999999</v>
      </c>
      <c r="C19" s="40">
        <v>9445.52</v>
      </c>
      <c r="D19" s="40">
        <f t="shared" si="0"/>
        <v>2775.9739999999983</v>
      </c>
      <c r="E19" s="40">
        <v>-30.090000000000003</v>
      </c>
      <c r="F19" s="40">
        <v>51.595999999999997</v>
      </c>
      <c r="G19" s="40">
        <v>216.60000000000002</v>
      </c>
      <c r="H19" s="40">
        <v>774.23199999999997</v>
      </c>
      <c r="I19" s="40">
        <v>-13.517000000000003</v>
      </c>
      <c r="J19" s="40">
        <v>-25.082000000000008</v>
      </c>
      <c r="K19" s="40">
        <v>-824.28199999999981</v>
      </c>
      <c r="L19" s="40">
        <f t="shared" si="1"/>
        <v>2492.2309999999989</v>
      </c>
      <c r="M19" s="40">
        <v>-748.59599999999989</v>
      </c>
      <c r="N19" s="40">
        <v>-11.545999999999999</v>
      </c>
      <c r="O19" s="41">
        <f t="shared" si="2"/>
        <v>1755.1809999999989</v>
      </c>
    </row>
    <row r="20" spans="1:15" ht="13.7" customHeight="1">
      <c r="A20" s="73" t="s">
        <v>119</v>
      </c>
      <c r="B20" s="48">
        <v>13185.626</v>
      </c>
      <c r="C20" s="40">
        <v>9500.3960000000006</v>
      </c>
      <c r="D20" s="40">
        <f t="shared" si="0"/>
        <v>3685.2299999999996</v>
      </c>
      <c r="E20" s="40">
        <v>-11.917000000000002</v>
      </c>
      <c r="F20" s="40">
        <v>36.859000000000002</v>
      </c>
      <c r="G20" s="40">
        <v>332.38900000000001</v>
      </c>
      <c r="H20" s="40">
        <v>679.0029999999997</v>
      </c>
      <c r="I20" s="40">
        <v>-13.335999999999999</v>
      </c>
      <c r="J20" s="40">
        <v>-32.821999999999989</v>
      </c>
      <c r="K20" s="40">
        <v>-589.9169999999998</v>
      </c>
      <c r="L20" s="40">
        <f t="shared" si="1"/>
        <v>3420.7109999999993</v>
      </c>
      <c r="M20" s="40">
        <v>-852.02499999999998</v>
      </c>
      <c r="N20" s="40">
        <v>-1.9930000000000001</v>
      </c>
      <c r="O20" s="41">
        <f t="shared" si="2"/>
        <v>2570.6789999999992</v>
      </c>
    </row>
    <row r="21" spans="1:15" ht="13.7" customHeight="1">
      <c r="A21" s="73" t="s">
        <v>120</v>
      </c>
      <c r="B21" s="48">
        <v>12061.797999999999</v>
      </c>
      <c r="C21" s="40">
        <v>8862.862000000001</v>
      </c>
      <c r="D21" s="40">
        <f t="shared" si="0"/>
        <v>3198.9359999999979</v>
      </c>
      <c r="E21" s="40">
        <v>-7.4609999999999985</v>
      </c>
      <c r="F21" s="40">
        <v>41.195999999999998</v>
      </c>
      <c r="G21" s="40">
        <v>337.20500000000004</v>
      </c>
      <c r="H21" s="40">
        <v>735.85599999999999</v>
      </c>
      <c r="I21" s="40">
        <v>-17.594000000000001</v>
      </c>
      <c r="J21" s="40">
        <v>-29.609000000000002</v>
      </c>
      <c r="K21" s="40">
        <v>-267.80499999999995</v>
      </c>
      <c r="L21" s="40">
        <f t="shared" si="1"/>
        <v>3316.3139999999985</v>
      </c>
      <c r="M21" s="40">
        <v>-449.97</v>
      </c>
      <c r="N21" s="40">
        <v>1.9570000000000001</v>
      </c>
      <c r="O21" s="41">
        <f t="shared" si="2"/>
        <v>2864.3869999999984</v>
      </c>
    </row>
    <row r="22" spans="1:15" ht="13.7" customHeight="1">
      <c r="A22" s="73" t="s">
        <v>121</v>
      </c>
      <c r="B22" s="48">
        <v>12836.916999999999</v>
      </c>
      <c r="C22" s="40">
        <v>9732.6759999999995</v>
      </c>
      <c r="D22" s="40">
        <f t="shared" si="0"/>
        <v>3104.241</v>
      </c>
      <c r="E22" s="40">
        <v>-12.680000000000007</v>
      </c>
      <c r="F22" s="40">
        <v>32.991999999999997</v>
      </c>
      <c r="G22" s="40">
        <v>223.18700000000001</v>
      </c>
      <c r="H22" s="40">
        <v>1125.3410000000001</v>
      </c>
      <c r="I22" s="40">
        <v>-48.055000000000007</v>
      </c>
      <c r="J22" s="40">
        <v>-30.000000000000007</v>
      </c>
      <c r="K22" s="40">
        <v>-232.78399999999999</v>
      </c>
      <c r="L22" s="40">
        <f t="shared" si="1"/>
        <v>3715.8680000000004</v>
      </c>
      <c r="M22" s="40">
        <v>-631.02700000000004</v>
      </c>
      <c r="N22" s="40">
        <v>-4.6959999999999997</v>
      </c>
      <c r="O22" s="41">
        <f t="shared" si="2"/>
        <v>3089.5370000000003</v>
      </c>
    </row>
    <row r="23" spans="1:15" ht="13.7" customHeight="1">
      <c r="A23" s="73" t="s">
        <v>122</v>
      </c>
      <c r="B23" s="48">
        <v>12160.261999999999</v>
      </c>
      <c r="C23" s="40">
        <v>9993.93</v>
      </c>
      <c r="D23" s="40">
        <f t="shared" si="0"/>
        <v>2166.3319999999985</v>
      </c>
      <c r="E23" s="40">
        <v>-17.745999999999995</v>
      </c>
      <c r="F23" s="40">
        <v>36.299999999999997</v>
      </c>
      <c r="G23" s="40">
        <v>176.46100000000001</v>
      </c>
      <c r="H23" s="40">
        <v>809.28800000000001</v>
      </c>
      <c r="I23" s="40">
        <v>-10.387</v>
      </c>
      <c r="J23" s="40">
        <v>-24.656000000000006</v>
      </c>
      <c r="K23" s="40">
        <v>-472.70300000000009</v>
      </c>
      <c r="L23" s="40">
        <f t="shared" si="1"/>
        <v>2309.9669999999987</v>
      </c>
      <c r="M23" s="40">
        <v>-427.02699999999999</v>
      </c>
      <c r="N23" s="40">
        <v>4.5030000000000001</v>
      </c>
      <c r="O23" s="41">
        <f t="shared" si="2"/>
        <v>1878.4369999999988</v>
      </c>
    </row>
    <row r="24" spans="1:15" ht="13.7" customHeight="1">
      <c r="A24" s="73" t="s">
        <v>123</v>
      </c>
      <c r="B24" s="48">
        <v>13169.871999999999</v>
      </c>
      <c r="C24" s="40">
        <v>10004.762999999999</v>
      </c>
      <c r="D24" s="40">
        <f t="shared" si="0"/>
        <v>3165.1090000000004</v>
      </c>
      <c r="E24" s="40">
        <v>-15.667000000000002</v>
      </c>
      <c r="F24" s="40">
        <v>30.178000000000001</v>
      </c>
      <c r="G24" s="40">
        <v>523.46600000000001</v>
      </c>
      <c r="H24" s="40">
        <v>661.10699999999974</v>
      </c>
      <c r="I24" s="40">
        <v>-4.205999999999996</v>
      </c>
      <c r="J24" s="40">
        <v>-36.190999999999995</v>
      </c>
      <c r="K24" s="40">
        <v>-385.94999999999993</v>
      </c>
      <c r="L24" s="40">
        <f t="shared" si="1"/>
        <v>2890.9140000000007</v>
      </c>
      <c r="M24" s="40">
        <v>-1171.8229999999999</v>
      </c>
      <c r="N24" s="40">
        <v>0.13400000000000001</v>
      </c>
      <c r="O24" s="41">
        <f t="shared" si="2"/>
        <v>1718.9570000000008</v>
      </c>
    </row>
    <row r="25" spans="1:15" ht="13.7" customHeight="1">
      <c r="A25" s="73" t="s">
        <v>124</v>
      </c>
      <c r="B25" s="48">
        <v>11951.950999999999</v>
      </c>
      <c r="C25" s="40">
        <v>9690.8780000000006</v>
      </c>
      <c r="D25" s="40">
        <f t="shared" si="0"/>
        <v>2261.0729999999985</v>
      </c>
      <c r="E25" s="40">
        <v>-35.300000000000004</v>
      </c>
      <c r="F25" s="40">
        <v>30.744</v>
      </c>
      <c r="G25" s="40">
        <v>332.19</v>
      </c>
      <c r="H25" s="40">
        <v>500.25199999999995</v>
      </c>
      <c r="I25" s="40">
        <v>-5.7800000000000011</v>
      </c>
      <c r="J25" s="40">
        <v>-24.851999999999997</v>
      </c>
      <c r="K25" s="40">
        <v>-73.162999999999897</v>
      </c>
      <c r="L25" s="40">
        <f t="shared" si="1"/>
        <v>2320.7839999999983</v>
      </c>
      <c r="M25" s="40">
        <v>-832.77200000000005</v>
      </c>
      <c r="N25" s="40">
        <v>13.884</v>
      </c>
      <c r="O25" s="41">
        <f t="shared" si="2"/>
        <v>1474.1279999999983</v>
      </c>
    </row>
    <row r="26" spans="1:15" ht="13.7" customHeight="1">
      <c r="A26" s="73" t="s">
        <v>125</v>
      </c>
      <c r="B26" s="48">
        <v>12175.657999999999</v>
      </c>
      <c r="C26" s="40">
        <v>10177.111999999999</v>
      </c>
      <c r="D26" s="40">
        <f t="shared" si="0"/>
        <v>1998.5460000000003</v>
      </c>
      <c r="E26" s="40">
        <v>-18.786999999999999</v>
      </c>
      <c r="F26" s="40">
        <v>37.165999999999997</v>
      </c>
      <c r="G26" s="40">
        <v>200.012</v>
      </c>
      <c r="H26" s="40">
        <v>928.16800000000012</v>
      </c>
      <c r="I26" s="40">
        <v>-22.048999999999992</v>
      </c>
      <c r="J26" s="40">
        <v>-32.323000000000008</v>
      </c>
      <c r="K26" s="40">
        <v>-112.67500000000007</v>
      </c>
      <c r="L26" s="40">
        <f t="shared" si="1"/>
        <v>2578.0340000000001</v>
      </c>
      <c r="M26" s="40">
        <v>-580.18599999999992</v>
      </c>
      <c r="N26" s="40">
        <v>-6.6349999999999998</v>
      </c>
      <c r="O26" s="41">
        <f t="shared" si="2"/>
        <v>2004.4830000000002</v>
      </c>
    </row>
    <row r="27" spans="1:15" ht="13.7" customHeight="1">
      <c r="A27" s="73" t="s">
        <v>126</v>
      </c>
      <c r="B27" s="48">
        <v>11997.415000000001</v>
      </c>
      <c r="C27" s="40">
        <v>10106.59</v>
      </c>
      <c r="D27" s="40">
        <f t="shared" si="0"/>
        <v>1890.8250000000007</v>
      </c>
      <c r="E27" s="40">
        <v>-27.094999999999999</v>
      </c>
      <c r="F27" s="40">
        <v>35.369</v>
      </c>
      <c r="G27" s="40">
        <v>301.17099999999999</v>
      </c>
      <c r="H27" s="40">
        <v>612.99399999999991</v>
      </c>
      <c r="I27" s="40">
        <v>-13.303999999999995</v>
      </c>
      <c r="J27" s="40">
        <v>-34.734999999999999</v>
      </c>
      <c r="K27" s="40">
        <v>-414.01299999999992</v>
      </c>
      <c r="L27" s="40">
        <f t="shared" si="1"/>
        <v>1748.8700000000003</v>
      </c>
      <c r="M27" s="40">
        <v>-682.04899999999998</v>
      </c>
      <c r="N27" s="40">
        <v>5.6710000000000003</v>
      </c>
      <c r="O27" s="41">
        <f t="shared" si="2"/>
        <v>1061.1500000000003</v>
      </c>
    </row>
    <row r="28" spans="1:15" ht="13.7" customHeight="1">
      <c r="A28" s="73" t="s">
        <v>127</v>
      </c>
      <c r="B28" s="48">
        <v>13204.656000000001</v>
      </c>
      <c r="C28" s="40">
        <v>10000.091</v>
      </c>
      <c r="D28" s="40">
        <f t="shared" si="0"/>
        <v>3204.5650000000005</v>
      </c>
      <c r="E28" s="40">
        <v>-29.050999999999995</v>
      </c>
      <c r="F28" s="40">
        <v>32.902999999999999</v>
      </c>
      <c r="G28" s="40">
        <v>424.51</v>
      </c>
      <c r="H28" s="40">
        <v>655.22199999999998</v>
      </c>
      <c r="I28" s="40">
        <v>6.3770000000000024</v>
      </c>
      <c r="J28" s="40">
        <v>-34.512999999999998</v>
      </c>
      <c r="K28" s="40">
        <v>-351.64399999999989</v>
      </c>
      <c r="L28" s="40">
        <f t="shared" si="1"/>
        <v>3059.3490000000002</v>
      </c>
      <c r="M28" s="40">
        <v>-1097.4870000000001</v>
      </c>
      <c r="N28" s="40">
        <v>0.20799999999999999</v>
      </c>
      <c r="O28" s="41">
        <f t="shared" si="2"/>
        <v>1961.654</v>
      </c>
    </row>
    <row r="29" spans="1:15" ht="13.7" customHeight="1">
      <c r="A29" s="73" t="s">
        <v>128</v>
      </c>
      <c r="B29" s="48">
        <v>12500.868999999999</v>
      </c>
      <c r="C29" s="40">
        <v>9630.3279999999995</v>
      </c>
      <c r="D29" s="40">
        <f t="shared" si="0"/>
        <v>2870.5409999999993</v>
      </c>
      <c r="E29" s="40">
        <v>-4.8279999999999959</v>
      </c>
      <c r="F29" s="40">
        <v>39.198999999999998</v>
      </c>
      <c r="G29" s="40">
        <v>360.17100000000005</v>
      </c>
      <c r="H29" s="40">
        <v>638.64900000000011</v>
      </c>
      <c r="I29" s="40">
        <v>-15.887</v>
      </c>
      <c r="J29" s="40">
        <v>-63.089999999999989</v>
      </c>
      <c r="K29" s="40">
        <v>-9.5080000000000382</v>
      </c>
      <c r="L29" s="40">
        <f t="shared" si="1"/>
        <v>3094.9049999999988</v>
      </c>
      <c r="M29" s="40">
        <v>-820.92800000000011</v>
      </c>
      <c r="N29" s="40">
        <v>-3.7</v>
      </c>
      <c r="O29" s="41">
        <f t="shared" si="2"/>
        <v>2277.6769999999988</v>
      </c>
    </row>
    <row r="30" spans="1:15" ht="13.7" customHeight="1">
      <c r="A30" s="73" t="s">
        <v>129</v>
      </c>
      <c r="B30" s="48">
        <v>13608.999000000002</v>
      </c>
      <c r="C30" s="40">
        <v>10963.788</v>
      </c>
      <c r="D30" s="40">
        <f t="shared" si="0"/>
        <v>2645.2110000000011</v>
      </c>
      <c r="E30" s="40">
        <v>-12.991000000000007</v>
      </c>
      <c r="F30" s="40">
        <v>49.003</v>
      </c>
      <c r="G30" s="40">
        <v>299.63599999999997</v>
      </c>
      <c r="H30" s="40">
        <v>1085.4869999999999</v>
      </c>
      <c r="I30" s="40">
        <v>-59.702000000000005</v>
      </c>
      <c r="J30" s="40">
        <v>-58.800000000000011</v>
      </c>
      <c r="K30" s="40">
        <v>-250.80399999999997</v>
      </c>
      <c r="L30" s="40">
        <f t="shared" si="1"/>
        <v>3097.7680000000009</v>
      </c>
      <c r="M30" s="40">
        <v>-258.05799999999999</v>
      </c>
      <c r="N30" s="40">
        <v>1.22</v>
      </c>
      <c r="O30" s="41">
        <f t="shared" si="2"/>
        <v>2838.4900000000011</v>
      </c>
    </row>
    <row r="31" spans="1:15" ht="13.7" customHeight="1">
      <c r="A31" s="73" t="s">
        <v>130</v>
      </c>
      <c r="B31" s="48">
        <v>13198.157999999999</v>
      </c>
      <c r="C31" s="40">
        <v>10668.968999999999</v>
      </c>
      <c r="D31" s="40">
        <f t="shared" si="0"/>
        <v>2529.1890000000003</v>
      </c>
      <c r="E31" s="40">
        <v>5.5949999999999989</v>
      </c>
      <c r="F31" s="40">
        <v>37.098999999999997</v>
      </c>
      <c r="G31" s="40">
        <v>360.44400000000002</v>
      </c>
      <c r="H31" s="40">
        <v>753.39699999999971</v>
      </c>
      <c r="I31" s="40">
        <v>-16.786000000000001</v>
      </c>
      <c r="J31" s="40">
        <v>-49.831000000000003</v>
      </c>
      <c r="K31" s="40">
        <v>-520.88800000000003</v>
      </c>
      <c r="L31" s="40">
        <f t="shared" si="1"/>
        <v>2377.3310000000001</v>
      </c>
      <c r="M31" s="40">
        <v>-417.88400000000001</v>
      </c>
      <c r="N31" s="40">
        <v>47.347000000000001</v>
      </c>
      <c r="O31" s="41">
        <f t="shared" si="2"/>
        <v>1912.1000000000001</v>
      </c>
    </row>
    <row r="32" spans="1:15" ht="13.7" customHeight="1">
      <c r="A32" s="73" t="s">
        <v>131</v>
      </c>
      <c r="B32" s="48">
        <v>14797.31</v>
      </c>
      <c r="C32" s="40">
        <v>10859.556</v>
      </c>
      <c r="D32" s="40">
        <f t="shared" si="0"/>
        <v>3937.753999999999</v>
      </c>
      <c r="E32" s="40">
        <v>5.8529999999999944</v>
      </c>
      <c r="F32" s="40">
        <v>33.93</v>
      </c>
      <c r="G32" s="40">
        <v>439.54300000000001</v>
      </c>
      <c r="H32" s="40">
        <v>742.3390000000004</v>
      </c>
      <c r="I32" s="40">
        <v>16.380000000000003</v>
      </c>
      <c r="J32" s="40">
        <v>-72.150999999999996</v>
      </c>
      <c r="K32" s="40">
        <v>-301.6339999999999</v>
      </c>
      <c r="L32" s="40">
        <f t="shared" si="1"/>
        <v>3922.927999999999</v>
      </c>
      <c r="M32" s="40">
        <v>-1078.1670000000001</v>
      </c>
      <c r="N32" s="40">
        <v>-6.5389999999999997</v>
      </c>
      <c r="O32" s="41">
        <f t="shared" si="2"/>
        <v>2851.2999999999988</v>
      </c>
    </row>
    <row r="33" spans="1:15" ht="13.7" customHeight="1">
      <c r="A33" s="73" t="s">
        <v>132</v>
      </c>
      <c r="B33" s="48">
        <v>13336.348999999998</v>
      </c>
      <c r="C33" s="40">
        <v>9732.1569999999992</v>
      </c>
      <c r="D33" s="40">
        <f t="shared" si="0"/>
        <v>3604.1919999999991</v>
      </c>
      <c r="E33" s="40">
        <v>20.786000000000001</v>
      </c>
      <c r="F33" s="40">
        <v>34.466000000000001</v>
      </c>
      <c r="G33" s="40">
        <v>390.82900000000001</v>
      </c>
      <c r="H33" s="40">
        <v>695.84900000000039</v>
      </c>
      <c r="I33" s="40">
        <v>-21.436999999999998</v>
      </c>
      <c r="J33" s="40">
        <v>-68.143000000000001</v>
      </c>
      <c r="K33" s="40">
        <v>159.20399999999995</v>
      </c>
      <c r="L33" s="40">
        <f t="shared" si="1"/>
        <v>4034.0879999999988</v>
      </c>
      <c r="M33" s="40">
        <v>-414.11099999999999</v>
      </c>
      <c r="N33" s="40">
        <v>9.7279999999999998</v>
      </c>
      <c r="O33" s="41">
        <f t="shared" si="2"/>
        <v>3610.2489999999989</v>
      </c>
    </row>
    <row r="34" spans="1:15" ht="13.7" customHeight="1">
      <c r="A34" s="73" t="s">
        <v>133</v>
      </c>
      <c r="B34" s="48">
        <v>14403.808999999999</v>
      </c>
      <c r="C34" s="40">
        <v>10837.545</v>
      </c>
      <c r="D34" s="40">
        <f t="shared" si="0"/>
        <v>3566.2639999999992</v>
      </c>
      <c r="E34" s="40">
        <v>15.397999999999996</v>
      </c>
      <c r="F34" s="40">
        <v>42.798999999999999</v>
      </c>
      <c r="G34" s="40">
        <v>271.49099999999999</v>
      </c>
      <c r="H34" s="40">
        <v>1131.4019999999998</v>
      </c>
      <c r="I34" s="40">
        <v>-60.315999999999995</v>
      </c>
      <c r="J34" s="40">
        <v>-76.858999999999995</v>
      </c>
      <c r="K34" s="40">
        <v>-259.37799999999993</v>
      </c>
      <c r="L34" s="40">
        <f t="shared" si="1"/>
        <v>4087.8189999999995</v>
      </c>
      <c r="M34" s="40">
        <v>-456.85700000000003</v>
      </c>
      <c r="N34" s="40">
        <v>4.1829999999999998</v>
      </c>
      <c r="O34" s="41">
        <f t="shared" si="2"/>
        <v>3626.7789999999995</v>
      </c>
    </row>
    <row r="35" spans="1:15" ht="13.7" customHeight="1">
      <c r="A35" s="73" t="s">
        <v>134</v>
      </c>
      <c r="B35" s="48">
        <v>13972.897999999999</v>
      </c>
      <c r="C35" s="40">
        <v>11232.494999999999</v>
      </c>
      <c r="D35" s="40">
        <f t="shared" si="0"/>
        <v>2740.4030000000002</v>
      </c>
      <c r="E35" s="40">
        <v>9.8580000000000041</v>
      </c>
      <c r="F35" s="40">
        <v>32.612000000000002</v>
      </c>
      <c r="G35" s="40">
        <v>220.589</v>
      </c>
      <c r="H35" s="40">
        <v>766.21500000000015</v>
      </c>
      <c r="I35" s="40">
        <v>-18.503999999999998</v>
      </c>
      <c r="J35" s="40">
        <v>-60.181000000000012</v>
      </c>
      <c r="K35" s="40">
        <v>-35.714999999999918</v>
      </c>
      <c r="L35" s="40">
        <f t="shared" si="1"/>
        <v>3214.0990000000011</v>
      </c>
      <c r="M35" s="40">
        <v>-442.47400000000005</v>
      </c>
      <c r="N35" s="40">
        <v>36.017000000000003</v>
      </c>
      <c r="O35" s="41">
        <f t="shared" si="2"/>
        <v>2735.6080000000011</v>
      </c>
    </row>
    <row r="36" spans="1:15" ht="13.7" customHeight="1">
      <c r="A36" s="73" t="s">
        <v>135</v>
      </c>
      <c r="B36" s="48">
        <v>15144.477000000001</v>
      </c>
      <c r="C36" s="40">
        <v>11140.482</v>
      </c>
      <c r="D36" s="40">
        <f t="shared" si="0"/>
        <v>4003.9950000000008</v>
      </c>
      <c r="E36" s="40">
        <v>-8.4879999999999995</v>
      </c>
      <c r="F36" s="40">
        <v>34.982999999999997</v>
      </c>
      <c r="G36" s="40">
        <v>650.37700000000007</v>
      </c>
      <c r="H36" s="40">
        <v>863.35400000000027</v>
      </c>
      <c r="I36" s="40">
        <v>-15.834000000000003</v>
      </c>
      <c r="J36" s="40">
        <v>-57.999000000000002</v>
      </c>
      <c r="K36" s="40">
        <v>10.814000000000306</v>
      </c>
      <c r="L36" s="40">
        <f t="shared" si="1"/>
        <v>4180.4480000000021</v>
      </c>
      <c r="M36" s="40">
        <v>-888.51300000000003</v>
      </c>
      <c r="N36" s="40">
        <v>-1.4359999999999999</v>
      </c>
      <c r="O36" s="41">
        <f t="shared" si="2"/>
        <v>3293.3710000000024</v>
      </c>
    </row>
    <row r="37" spans="1:15" ht="13.7" customHeight="1">
      <c r="A37" s="73" t="s">
        <v>136</v>
      </c>
      <c r="B37" s="48">
        <v>15467.028</v>
      </c>
      <c r="C37" s="40">
        <v>11400.196</v>
      </c>
      <c r="D37" s="40">
        <f t="shared" si="0"/>
        <v>4066.8320000000003</v>
      </c>
      <c r="E37" s="40">
        <v>-6.8539999999999992</v>
      </c>
      <c r="F37" s="40">
        <v>38.536999999999999</v>
      </c>
      <c r="G37" s="40">
        <v>399.63</v>
      </c>
      <c r="H37" s="40">
        <v>1244.3170000000005</v>
      </c>
      <c r="I37" s="40">
        <v>-38.381999999999991</v>
      </c>
      <c r="J37" s="40">
        <v>-61.449999999999996</v>
      </c>
      <c r="K37" s="40">
        <v>57.989000000000146</v>
      </c>
      <c r="L37" s="40">
        <f t="shared" si="1"/>
        <v>4901.3590000000022</v>
      </c>
      <c r="M37" s="40">
        <v>-581.49800000000005</v>
      </c>
      <c r="N37" s="40">
        <v>-20.242000000000001</v>
      </c>
      <c r="O37" s="41">
        <f t="shared" si="2"/>
        <v>4340.1030000000028</v>
      </c>
    </row>
    <row r="38" spans="1:15" ht="13.7" customHeight="1">
      <c r="A38" s="73" t="s">
        <v>137</v>
      </c>
      <c r="B38" s="48">
        <v>16050.725</v>
      </c>
      <c r="C38" s="40">
        <v>12412.325000000001</v>
      </c>
      <c r="D38" s="40">
        <f t="shared" si="0"/>
        <v>3638.3999999999996</v>
      </c>
      <c r="E38" s="40">
        <v>19.908000000000001</v>
      </c>
      <c r="F38" s="40">
        <v>40.841000000000001</v>
      </c>
      <c r="G38" s="40">
        <v>216.03500000000003</v>
      </c>
      <c r="H38" s="40">
        <v>1752.8130000000006</v>
      </c>
      <c r="I38" s="40">
        <v>-54.236000000000004</v>
      </c>
      <c r="J38" s="40">
        <v>-94.994</v>
      </c>
      <c r="K38" s="40">
        <v>-179.23900000000003</v>
      </c>
      <c r="L38" s="40">
        <f t="shared" si="1"/>
        <v>4907.4580000000005</v>
      </c>
      <c r="M38" s="40">
        <v>-302.75600000000003</v>
      </c>
      <c r="N38" s="40">
        <v>-22.463999999999999</v>
      </c>
      <c r="O38" s="41">
        <f t="shared" si="2"/>
        <v>4627.1660000000002</v>
      </c>
    </row>
    <row r="39" spans="1:15" ht="13.7" customHeight="1">
      <c r="A39" s="73" t="s">
        <v>138</v>
      </c>
      <c r="B39" s="48">
        <v>15557.313</v>
      </c>
      <c r="C39" s="40">
        <v>13643.037</v>
      </c>
      <c r="D39" s="40">
        <f t="shared" si="0"/>
        <v>1914.2759999999998</v>
      </c>
      <c r="E39" s="40">
        <v>17.653000000000006</v>
      </c>
      <c r="F39" s="40">
        <v>39.243000000000002</v>
      </c>
      <c r="G39" s="40">
        <v>249.40899999999999</v>
      </c>
      <c r="H39" s="40">
        <v>1409.1799999999994</v>
      </c>
      <c r="I39" s="40">
        <v>-42.423000000000002</v>
      </c>
      <c r="J39" s="40">
        <v>-75.259999999999991</v>
      </c>
      <c r="K39" s="40">
        <v>-208.81799999999976</v>
      </c>
      <c r="L39" s="40">
        <f t="shared" si="1"/>
        <v>2804.4419999999996</v>
      </c>
      <c r="M39" s="40">
        <v>-567.56900000000007</v>
      </c>
      <c r="N39" s="40">
        <v>41.972000000000001</v>
      </c>
      <c r="O39" s="41">
        <f t="shared" si="2"/>
        <v>2194.9009999999994</v>
      </c>
    </row>
    <row r="40" spans="1:15" ht="13.7" customHeight="1">
      <c r="A40" s="73" t="s">
        <v>139</v>
      </c>
      <c r="B40" s="48">
        <v>16419.223000000002</v>
      </c>
      <c r="C40" s="40">
        <v>13016.805</v>
      </c>
      <c r="D40" s="40">
        <f t="shared" si="0"/>
        <v>3402.4180000000015</v>
      </c>
      <c r="E40" s="40">
        <v>-26.638000000000005</v>
      </c>
      <c r="F40" s="40">
        <v>40.445</v>
      </c>
      <c r="G40" s="40">
        <v>433.54899999999998</v>
      </c>
      <c r="H40" s="40">
        <v>1451.5220000000004</v>
      </c>
      <c r="I40" s="40">
        <v>-14.586000000000013</v>
      </c>
      <c r="J40" s="40">
        <v>-76.936000000000007</v>
      </c>
      <c r="K40" s="40">
        <v>-256.90100000000007</v>
      </c>
      <c r="L40" s="40">
        <f t="shared" si="1"/>
        <v>4085.7750000000024</v>
      </c>
      <c r="M40" s="40">
        <v>-495.50500000000011</v>
      </c>
      <c r="N40" s="40">
        <v>7.9770000000000003</v>
      </c>
      <c r="O40" s="41">
        <f t="shared" si="2"/>
        <v>3582.2930000000024</v>
      </c>
    </row>
    <row r="41" spans="1:15" ht="13.7" customHeight="1">
      <c r="A41" s="73" t="s">
        <v>140</v>
      </c>
      <c r="B41" s="48">
        <v>16048.2</v>
      </c>
      <c r="C41" s="40">
        <v>12929.581999999999</v>
      </c>
      <c r="D41" s="40">
        <f t="shared" si="0"/>
        <v>3118.6180000000022</v>
      </c>
      <c r="E41" s="40">
        <v>-46.317000000000007</v>
      </c>
      <c r="F41" s="40">
        <v>43.887</v>
      </c>
      <c r="G41" s="40">
        <v>471.3</v>
      </c>
      <c r="H41" s="40">
        <v>1206.4300000000003</v>
      </c>
      <c r="I41" s="40">
        <v>-36.964000000000013</v>
      </c>
      <c r="J41" s="40">
        <v>-51.213999999999992</v>
      </c>
      <c r="K41" s="40">
        <v>98.384999999999991</v>
      </c>
      <c r="L41" s="40">
        <f t="shared" si="1"/>
        <v>3861.5250000000024</v>
      </c>
      <c r="M41" s="40">
        <v>-631.05199999999991</v>
      </c>
      <c r="N41" s="40">
        <v>22.03</v>
      </c>
      <c r="O41" s="41">
        <f t="shared" si="2"/>
        <v>3208.4430000000025</v>
      </c>
    </row>
    <row r="42" spans="1:15" ht="13.7" customHeight="1">
      <c r="A42" s="73" t="s">
        <v>141</v>
      </c>
      <c r="B42" s="48">
        <v>17033.153999999999</v>
      </c>
      <c r="C42" s="40">
        <v>13724.911</v>
      </c>
      <c r="D42" s="40">
        <f t="shared" si="0"/>
        <v>3308.2429999999986</v>
      </c>
      <c r="E42" s="40">
        <v>-54.559999999999995</v>
      </c>
      <c r="F42" s="40">
        <v>49.258000000000003</v>
      </c>
      <c r="G42" s="40">
        <v>219.30200000000002</v>
      </c>
      <c r="H42" s="40">
        <v>1911.4870000000001</v>
      </c>
      <c r="I42" s="40">
        <v>-106.619</v>
      </c>
      <c r="J42" s="40">
        <v>-64.567999999999998</v>
      </c>
      <c r="K42" s="40">
        <v>-326.47799999999995</v>
      </c>
      <c r="L42" s="40">
        <f t="shared" si="1"/>
        <v>4497.4609999999984</v>
      </c>
      <c r="M42" s="40">
        <v>-297.27500000000003</v>
      </c>
      <c r="N42" s="40">
        <v>26.826000000000001</v>
      </c>
      <c r="O42" s="41">
        <f t="shared" si="2"/>
        <v>4173.3599999999988</v>
      </c>
    </row>
    <row r="43" spans="1:15" ht="13.7" customHeight="1">
      <c r="A43" s="73" t="s">
        <v>142</v>
      </c>
      <c r="B43" s="48">
        <v>16747.949000000001</v>
      </c>
      <c r="C43" s="40">
        <v>14171.444</v>
      </c>
      <c r="D43" s="40">
        <f t="shared" si="0"/>
        <v>2576.505000000001</v>
      </c>
      <c r="E43" s="40">
        <v>-41.328000000000003</v>
      </c>
      <c r="F43" s="40">
        <v>50.161000000000001</v>
      </c>
      <c r="G43" s="40">
        <v>184.18</v>
      </c>
      <c r="H43" s="40">
        <v>1519.3850000000002</v>
      </c>
      <c r="I43" s="40">
        <v>-41.77000000000001</v>
      </c>
      <c r="J43" s="40">
        <v>-78.943000000000012</v>
      </c>
      <c r="K43" s="40">
        <v>-355.42000000000019</v>
      </c>
      <c r="L43" s="40">
        <f t="shared" si="1"/>
        <v>3444.4100000000012</v>
      </c>
      <c r="M43" s="40">
        <v>-534.69600000000003</v>
      </c>
      <c r="N43" s="40">
        <v>17.981000000000002</v>
      </c>
      <c r="O43" s="41">
        <f t="shared" si="2"/>
        <v>2891.7330000000011</v>
      </c>
    </row>
    <row r="44" spans="1:15" ht="13.7" customHeight="1">
      <c r="A44" s="73" t="s">
        <v>143</v>
      </c>
      <c r="B44" s="48">
        <v>18173.907999999999</v>
      </c>
      <c r="C44" s="40">
        <v>13914.679</v>
      </c>
      <c r="D44" s="40">
        <f t="shared" si="0"/>
        <v>4259.2289999999994</v>
      </c>
      <c r="E44" s="40">
        <v>-49.539000000000001</v>
      </c>
      <c r="F44" s="40">
        <v>46.82</v>
      </c>
      <c r="G44" s="40">
        <v>513.09400000000005</v>
      </c>
      <c r="H44" s="40">
        <v>1793.5249999999996</v>
      </c>
      <c r="I44" s="40">
        <v>-32.902000000000015</v>
      </c>
      <c r="J44" s="40">
        <v>-69.094999999999999</v>
      </c>
      <c r="K44" s="40">
        <v>-198.90499999999975</v>
      </c>
      <c r="L44" s="40">
        <f t="shared" si="1"/>
        <v>5236.0389999999989</v>
      </c>
      <c r="M44" s="40">
        <v>-397.91999999999996</v>
      </c>
      <c r="N44" s="40">
        <v>47.085999999999999</v>
      </c>
      <c r="O44" s="41">
        <f t="shared" si="2"/>
        <v>4791.0329999999985</v>
      </c>
    </row>
    <row r="45" spans="1:15" ht="13.7" customHeight="1">
      <c r="A45" s="73" t="s">
        <v>144</v>
      </c>
      <c r="B45" s="48">
        <v>18186.931</v>
      </c>
      <c r="C45" s="40">
        <v>13882.91</v>
      </c>
      <c r="D45" s="40">
        <f t="shared" si="0"/>
        <v>4304.0210000000006</v>
      </c>
      <c r="E45" s="40">
        <v>-44.711999999999996</v>
      </c>
      <c r="F45" s="40">
        <v>45.421999999999997</v>
      </c>
      <c r="G45" s="40">
        <v>442.62099999999998</v>
      </c>
      <c r="H45" s="40">
        <v>1475.1510000000003</v>
      </c>
      <c r="I45" s="40">
        <v>-58.102000000000004</v>
      </c>
      <c r="J45" s="40">
        <v>-79.444000000000003</v>
      </c>
      <c r="K45" s="40">
        <v>255.3599999999999</v>
      </c>
      <c r="L45" s="40">
        <f t="shared" si="1"/>
        <v>5455.0749999999998</v>
      </c>
      <c r="M45" s="40">
        <v>-656.58199999999999</v>
      </c>
      <c r="N45" s="40">
        <v>45.548999999999999</v>
      </c>
      <c r="O45" s="41">
        <f t="shared" si="2"/>
        <v>4752.9439999999995</v>
      </c>
    </row>
    <row r="46" spans="1:15" ht="13.7" customHeight="1">
      <c r="A46" s="73" t="s">
        <v>145</v>
      </c>
      <c r="B46" s="48">
        <v>19025.539000000001</v>
      </c>
      <c r="C46" s="40">
        <v>14440.712</v>
      </c>
      <c r="D46" s="40">
        <f t="shared" si="0"/>
        <v>4584.8270000000011</v>
      </c>
      <c r="E46" s="40">
        <v>-48.963000000000001</v>
      </c>
      <c r="F46" s="40">
        <v>46.756</v>
      </c>
      <c r="G46" s="40">
        <v>202.26900000000001</v>
      </c>
      <c r="H46" s="40">
        <v>2101.884</v>
      </c>
      <c r="I46" s="40">
        <v>-125.49900000000002</v>
      </c>
      <c r="J46" s="40">
        <v>-64.882000000000005</v>
      </c>
      <c r="K46" s="40">
        <v>-151.31600000000003</v>
      </c>
      <c r="L46" s="40">
        <f t="shared" si="1"/>
        <v>6140.5380000000023</v>
      </c>
      <c r="M46" s="40">
        <v>-204.52999999999997</v>
      </c>
      <c r="N46" s="40">
        <v>8.7859999999999996</v>
      </c>
      <c r="O46" s="41">
        <f t="shared" si="2"/>
        <v>5927.2220000000025</v>
      </c>
    </row>
    <row r="47" spans="1:15" ht="13.7" customHeight="1">
      <c r="A47" s="73" t="s">
        <v>146</v>
      </c>
      <c r="B47" s="48">
        <v>18600.148000000001</v>
      </c>
      <c r="C47" s="40">
        <v>14780.263999999999</v>
      </c>
      <c r="D47" s="40">
        <f t="shared" si="0"/>
        <v>3819.8840000000018</v>
      </c>
      <c r="E47" s="40">
        <v>-41.579000000000008</v>
      </c>
      <c r="F47" s="40">
        <v>44.015999999999998</v>
      </c>
      <c r="G47" s="40">
        <v>166.54199999999997</v>
      </c>
      <c r="H47" s="40">
        <v>1913.9640000000004</v>
      </c>
      <c r="I47" s="40">
        <v>-76.436999999999983</v>
      </c>
      <c r="J47" s="40">
        <v>-71.625</v>
      </c>
      <c r="K47" s="40">
        <v>-418.20099999999979</v>
      </c>
      <c r="L47" s="40">
        <f t="shared" si="1"/>
        <v>5003.4800000000023</v>
      </c>
      <c r="M47" s="40">
        <v>-250.38799999999998</v>
      </c>
      <c r="N47" s="40">
        <v>32.411999999999999</v>
      </c>
      <c r="O47" s="41">
        <f t="shared" si="2"/>
        <v>4720.6800000000021</v>
      </c>
    </row>
    <row r="48" spans="1:15" ht="13.7" customHeight="1">
      <c r="A48" s="73" t="s">
        <v>147</v>
      </c>
      <c r="B48" s="48">
        <v>17287.580000000002</v>
      </c>
      <c r="C48" s="40">
        <v>12885.575000000001</v>
      </c>
      <c r="D48" s="40">
        <f t="shared" si="0"/>
        <v>4402.005000000001</v>
      </c>
      <c r="E48" s="40">
        <v>-36.697000000000003</v>
      </c>
      <c r="F48" s="40">
        <v>44.42</v>
      </c>
      <c r="G48" s="40">
        <v>572.59299999999996</v>
      </c>
      <c r="H48" s="40">
        <v>1892.5009999999997</v>
      </c>
      <c r="I48" s="40">
        <v>-51.237999999999985</v>
      </c>
      <c r="J48" s="40">
        <v>-68.15100000000001</v>
      </c>
      <c r="K48" s="40">
        <v>-409.50499999999988</v>
      </c>
      <c r="L48" s="40">
        <f t="shared" si="1"/>
        <v>5200.7420000000002</v>
      </c>
      <c r="M48" s="40">
        <v>-554.43900000000008</v>
      </c>
      <c r="N48" s="40">
        <v>349.74099999999999</v>
      </c>
      <c r="O48" s="41">
        <f t="shared" si="2"/>
        <v>4296.5619999999999</v>
      </c>
    </row>
    <row r="49" spans="1:15" ht="13.7" customHeight="1">
      <c r="A49" s="73" t="s">
        <v>148</v>
      </c>
      <c r="B49" s="48">
        <v>14359.259999999998</v>
      </c>
      <c r="C49" s="40">
        <v>10874.56</v>
      </c>
      <c r="D49" s="40">
        <f t="shared" si="0"/>
        <v>3484.6999999999989</v>
      </c>
      <c r="E49" s="40">
        <v>-14.178000000000011</v>
      </c>
      <c r="F49" s="40">
        <v>40.488999999999997</v>
      </c>
      <c r="G49" s="40">
        <v>88.988</v>
      </c>
      <c r="H49" s="40">
        <v>1420.8990000000001</v>
      </c>
      <c r="I49" s="40">
        <v>-62.668999999999983</v>
      </c>
      <c r="J49" s="40">
        <v>-73.63600000000001</v>
      </c>
      <c r="K49" s="40">
        <v>340.30700000000013</v>
      </c>
      <c r="L49" s="40">
        <f t="shared" si="1"/>
        <v>5046.9239999999991</v>
      </c>
      <c r="M49" s="40">
        <v>-475.34899999999999</v>
      </c>
      <c r="N49" s="40">
        <v>-5.6000000000000001E-2</v>
      </c>
      <c r="O49" s="41">
        <f t="shared" si="2"/>
        <v>4571.6309999999985</v>
      </c>
    </row>
    <row r="50" spans="1:15" ht="13.7" customHeight="1">
      <c r="A50" s="73" t="s">
        <v>149</v>
      </c>
      <c r="B50" s="48">
        <v>14704.083000000001</v>
      </c>
      <c r="C50" s="40">
        <v>11668.946</v>
      </c>
      <c r="D50" s="40">
        <f t="shared" si="0"/>
        <v>3035.1370000000006</v>
      </c>
      <c r="E50" s="40">
        <v>-12.819000000000003</v>
      </c>
      <c r="F50" s="40">
        <v>40.337000000000003</v>
      </c>
      <c r="G50" s="40">
        <v>347.83600000000001</v>
      </c>
      <c r="H50" s="40">
        <v>2361.3519999999994</v>
      </c>
      <c r="I50" s="40">
        <v>-168.08199999999999</v>
      </c>
      <c r="J50" s="40">
        <v>-78.057999999999993</v>
      </c>
      <c r="K50" s="40">
        <v>-73.533999999999878</v>
      </c>
      <c r="L50" s="40">
        <f t="shared" si="1"/>
        <v>4756.4970000000003</v>
      </c>
      <c r="M50" s="40">
        <v>-650.89300000000003</v>
      </c>
      <c r="N50" s="40">
        <v>-26.678999999999998</v>
      </c>
      <c r="O50" s="41">
        <f t="shared" si="2"/>
        <v>4132.2830000000004</v>
      </c>
    </row>
    <row r="51" spans="1:15" ht="13.7" customHeight="1">
      <c r="A51" s="73" t="s">
        <v>150</v>
      </c>
      <c r="B51" s="48">
        <v>15135.936000000002</v>
      </c>
      <c r="C51" s="40">
        <v>13021.255000000001</v>
      </c>
      <c r="D51" s="40">
        <f t="shared" si="0"/>
        <v>2114.6810000000005</v>
      </c>
      <c r="E51" s="40">
        <v>-7.5400000000000063</v>
      </c>
      <c r="F51" s="40">
        <v>37.192</v>
      </c>
      <c r="G51" s="40">
        <v>315.87399999999997</v>
      </c>
      <c r="H51" s="40">
        <v>1377.91</v>
      </c>
      <c r="I51" s="40">
        <v>-82.74799999999999</v>
      </c>
      <c r="J51" s="40">
        <v>-86.332999999999998</v>
      </c>
      <c r="K51" s="40">
        <v>-129.09100000000012</v>
      </c>
      <c r="L51" s="40">
        <f t="shared" si="1"/>
        <v>2908.1970000000001</v>
      </c>
      <c r="M51" s="40">
        <v>-425.27800000000002</v>
      </c>
      <c r="N51" s="40">
        <v>44.694000000000003</v>
      </c>
      <c r="O51" s="41">
        <f t="shared" si="2"/>
        <v>2438.2249999999999</v>
      </c>
    </row>
    <row r="52" spans="1:15" ht="13.7" customHeight="1">
      <c r="A52" s="73" t="s">
        <v>151</v>
      </c>
      <c r="B52" s="40">
        <v>15791.301000000001</v>
      </c>
      <c r="C52" s="40">
        <v>12312.949000000001</v>
      </c>
      <c r="D52" s="40">
        <f t="shared" si="0"/>
        <v>3478.3520000000008</v>
      </c>
      <c r="E52" s="40">
        <v>-25.051999999999992</v>
      </c>
      <c r="F52" s="40">
        <v>36.575000000000003</v>
      </c>
      <c r="G52" s="40">
        <v>760.88800000000003</v>
      </c>
      <c r="H52" s="40">
        <v>2117.9749999999999</v>
      </c>
      <c r="I52" s="40">
        <v>-194.19800000000004</v>
      </c>
      <c r="J52" s="40">
        <v>-81.421999999999969</v>
      </c>
      <c r="K52" s="40">
        <v>-151.54600000000005</v>
      </c>
      <c r="L52" s="40">
        <f t="shared" si="1"/>
        <v>4419.7960000000003</v>
      </c>
      <c r="M52" s="40">
        <v>-459.34799999999996</v>
      </c>
      <c r="N52" s="40">
        <v>-35.127000000000002</v>
      </c>
      <c r="O52" s="40">
        <f t="shared" si="2"/>
        <v>3995.5750000000003</v>
      </c>
    </row>
    <row r="53" spans="1:15" ht="13.7" customHeight="1" thickBot="1">
      <c r="A53" s="74" t="s">
        <v>152</v>
      </c>
      <c r="B53" s="40">
        <v>15749.923999999999</v>
      </c>
      <c r="C53" s="40">
        <v>12060.63</v>
      </c>
      <c r="D53" s="40">
        <f t="shared" si="0"/>
        <v>3689.2939999999999</v>
      </c>
      <c r="E53" s="40">
        <v>-10.382000000000005</v>
      </c>
      <c r="F53" s="40">
        <v>38.021000000000001</v>
      </c>
      <c r="G53" s="40">
        <v>131.56300000000002</v>
      </c>
      <c r="H53" s="40">
        <v>1200.1839999999997</v>
      </c>
      <c r="I53" s="40">
        <v>-43.286000000000001</v>
      </c>
      <c r="J53" s="40">
        <v>-105.47099999999999</v>
      </c>
      <c r="K53" s="40">
        <v>363.81800000000021</v>
      </c>
      <c r="L53" s="40">
        <f t="shared" si="1"/>
        <v>5000.6150000000007</v>
      </c>
      <c r="M53" s="40">
        <v>-268.94</v>
      </c>
      <c r="N53" s="40">
        <v>-23.027000000000001</v>
      </c>
      <c r="O53" s="40">
        <f t="shared" si="2"/>
        <v>4754.7020000000011</v>
      </c>
    </row>
    <row r="54" spans="1:15" ht="13.7" customHeight="1" thickBot="1">
      <c r="A54" s="75" t="s">
        <v>153</v>
      </c>
      <c r="B54" s="49">
        <v>17615.517</v>
      </c>
      <c r="C54" s="50">
        <v>13454.965</v>
      </c>
      <c r="D54" s="50">
        <f t="shared" si="0"/>
        <v>4160.5519999999997</v>
      </c>
      <c r="E54" s="50">
        <v>-0.18999999999999773</v>
      </c>
      <c r="F54" s="50">
        <v>46.158999999999999</v>
      </c>
      <c r="G54" s="50">
        <v>544.81299999999999</v>
      </c>
      <c r="H54" s="50">
        <v>2748.2900000000009</v>
      </c>
      <c r="I54" s="50">
        <v>-179.19400000000002</v>
      </c>
      <c r="J54" s="50">
        <v>-99.789000000000001</v>
      </c>
      <c r="K54" s="50">
        <v>-161.50400000000002</v>
      </c>
      <c r="L54" s="50">
        <f t="shared" si="1"/>
        <v>5969.5110000000004</v>
      </c>
      <c r="M54" s="50">
        <v>-534.26599999999996</v>
      </c>
      <c r="N54" s="50">
        <v>-9.0120000000000005</v>
      </c>
      <c r="O54" s="51">
        <f t="shared" si="2"/>
        <v>5444.2570000000005</v>
      </c>
    </row>
    <row r="55" spans="1:15" ht="13.7" customHeight="1">
      <c r="A55" s="75" t="s">
        <v>154</v>
      </c>
      <c r="B55" s="48">
        <v>16514.899000000001</v>
      </c>
      <c r="C55" s="40">
        <v>14544.246999999999</v>
      </c>
      <c r="D55" s="40">
        <f t="shared" si="0"/>
        <v>1970.6520000000019</v>
      </c>
      <c r="E55" s="40">
        <v>1.4939999999999998</v>
      </c>
      <c r="F55" s="40">
        <v>49.658999999999999</v>
      </c>
      <c r="G55" s="40">
        <v>392.27299999999997</v>
      </c>
      <c r="H55" s="40">
        <v>2084.5340000000001</v>
      </c>
      <c r="I55" s="40">
        <v>-117.179</v>
      </c>
      <c r="J55" s="40">
        <v>-104.69500000000002</v>
      </c>
      <c r="K55" s="40">
        <v>-186.15000000000009</v>
      </c>
      <c r="L55" s="40">
        <f t="shared" si="1"/>
        <v>3306.0420000000017</v>
      </c>
      <c r="M55" s="40">
        <v>-545.98700000000008</v>
      </c>
      <c r="N55" s="40">
        <v>34.774000000000001</v>
      </c>
      <c r="O55" s="41">
        <f t="shared" si="2"/>
        <v>2725.2810000000018</v>
      </c>
    </row>
    <row r="56" spans="1:15" ht="13.7" customHeight="1">
      <c r="A56" s="76" t="s">
        <v>155</v>
      </c>
      <c r="B56" s="40">
        <v>17858.045999999998</v>
      </c>
      <c r="C56" s="40">
        <v>13947.877</v>
      </c>
      <c r="D56" s="40">
        <f t="shared" si="0"/>
        <v>3910.1689999999981</v>
      </c>
      <c r="E56" s="40">
        <v>-3.688999999999993</v>
      </c>
      <c r="F56" s="40">
        <v>43.51</v>
      </c>
      <c r="G56" s="40">
        <v>762.42399999999998</v>
      </c>
      <c r="H56" s="40">
        <v>1348.2039999999997</v>
      </c>
      <c r="I56" s="40">
        <v>-42.796999999999997</v>
      </c>
      <c r="J56" s="40">
        <v>-108.85299999999998</v>
      </c>
      <c r="K56" s="40">
        <v>-90.682999999999993</v>
      </c>
      <c r="L56" s="40">
        <f t="shared" si="1"/>
        <v>4293.436999999999</v>
      </c>
      <c r="M56" s="40">
        <v>-1103.425</v>
      </c>
      <c r="N56" s="40">
        <v>-16.466000000000001</v>
      </c>
      <c r="O56" s="40">
        <f t="shared" si="2"/>
        <v>3206.4779999999987</v>
      </c>
    </row>
    <row r="57" spans="1:15" ht="13.7" customHeight="1">
      <c r="A57" s="76" t="s">
        <v>156</v>
      </c>
      <c r="B57" s="46">
        <v>17156.879000000001</v>
      </c>
      <c r="C57" s="46">
        <v>13922.095000000001</v>
      </c>
      <c r="D57" s="46">
        <f t="shared" si="0"/>
        <v>3234.7839999999997</v>
      </c>
      <c r="E57" s="46">
        <v>20.513999999999996</v>
      </c>
      <c r="F57" s="46">
        <v>41.875999999999998</v>
      </c>
      <c r="G57" s="46">
        <v>357.04199999999997</v>
      </c>
      <c r="H57" s="46">
        <v>433.5319999999997</v>
      </c>
      <c r="I57" s="46">
        <v>-61.126999999999995</v>
      </c>
      <c r="J57" s="46">
        <v>-80.431000000000012</v>
      </c>
      <c r="K57" s="46">
        <v>165.07600000000002</v>
      </c>
      <c r="L57" s="46">
        <f t="shared" si="1"/>
        <v>3397.1819999999998</v>
      </c>
      <c r="M57" s="46">
        <v>-492.18599999999992</v>
      </c>
      <c r="N57" s="46">
        <v>19.004000000000001</v>
      </c>
      <c r="O57" s="46">
        <f t="shared" si="2"/>
        <v>2885.9920000000002</v>
      </c>
    </row>
    <row r="58" spans="1:15" ht="13.7" customHeight="1">
      <c r="A58" s="76" t="s">
        <v>157</v>
      </c>
      <c r="B58" s="46">
        <v>17773.078000000001</v>
      </c>
      <c r="C58" s="46">
        <v>15321.193000000001</v>
      </c>
      <c r="D58" s="46">
        <f t="shared" si="0"/>
        <v>2451.8850000000002</v>
      </c>
      <c r="E58" s="46">
        <v>18.268000000000001</v>
      </c>
      <c r="F58" s="46">
        <v>40.122</v>
      </c>
      <c r="G58" s="46">
        <v>526.46900000000005</v>
      </c>
      <c r="H58" s="46">
        <v>2262.67</v>
      </c>
      <c r="I58" s="46">
        <v>-214.78299999999999</v>
      </c>
      <c r="J58" s="46">
        <v>-82.99499999999999</v>
      </c>
      <c r="K58" s="46">
        <v>-250.78999999999985</v>
      </c>
      <c r="L58" s="46">
        <f t="shared" si="1"/>
        <v>3697.9080000000008</v>
      </c>
      <c r="M58" s="46">
        <v>-440.03099999999995</v>
      </c>
      <c r="N58" s="46">
        <v>48.048000000000002</v>
      </c>
      <c r="O58" s="46">
        <f t="shared" si="2"/>
        <v>3209.8290000000006</v>
      </c>
    </row>
    <row r="59" spans="1:15" ht="13.7" customHeight="1">
      <c r="A59" s="76" t="s">
        <v>158</v>
      </c>
      <c r="B59" s="46">
        <v>16872.18</v>
      </c>
      <c r="C59" s="46">
        <v>16167.006000000001</v>
      </c>
      <c r="D59" s="46">
        <f t="shared" si="0"/>
        <v>705.17399999999907</v>
      </c>
      <c r="E59" s="46">
        <v>5.0319999999999965</v>
      </c>
      <c r="F59" s="46">
        <v>45.058999999999997</v>
      </c>
      <c r="G59" s="46">
        <v>411.05599999999998</v>
      </c>
      <c r="H59" s="46">
        <v>988.904</v>
      </c>
      <c r="I59" s="46">
        <v>-71.344999999999999</v>
      </c>
      <c r="J59" s="46">
        <v>-60.132999999999981</v>
      </c>
      <c r="K59" s="46">
        <v>-391.98699999999985</v>
      </c>
      <c r="L59" s="46">
        <f t="shared" si="1"/>
        <v>809.64799999999923</v>
      </c>
      <c r="M59" s="46">
        <v>-633.8549999999999</v>
      </c>
      <c r="N59" s="46">
        <v>-10.957000000000001</v>
      </c>
      <c r="O59" s="46">
        <f t="shared" si="2"/>
        <v>186.74999999999932</v>
      </c>
    </row>
    <row r="60" spans="1:15" ht="13.7" customHeight="1">
      <c r="A60" s="76" t="s">
        <v>159</v>
      </c>
      <c r="B60" s="46">
        <v>16249.669</v>
      </c>
      <c r="C60" s="46">
        <v>15263.398000000001</v>
      </c>
      <c r="D60" s="46">
        <f t="shared" si="0"/>
        <v>986.27099999999882</v>
      </c>
      <c r="E60" s="46">
        <v>-0.93000000000000682</v>
      </c>
      <c r="F60" s="46">
        <v>40.591999999999999</v>
      </c>
      <c r="G60" s="46">
        <v>797.43799999999999</v>
      </c>
      <c r="H60" s="46">
        <v>1049.7109999999998</v>
      </c>
      <c r="I60" s="46">
        <v>-71.669000000000011</v>
      </c>
      <c r="J60" s="46">
        <v>-95.283999999999992</v>
      </c>
      <c r="K60" s="46">
        <v>-101.00799999999981</v>
      </c>
      <c r="L60" s="46">
        <f t="shared" si="1"/>
        <v>1010.244999999999</v>
      </c>
      <c r="M60" s="46">
        <v>-872.3660000000001</v>
      </c>
      <c r="N60" s="46">
        <v>79.789000000000001</v>
      </c>
      <c r="O60" s="46">
        <f t="shared" si="2"/>
        <v>58.089999999998881</v>
      </c>
    </row>
    <row r="61" spans="1:15" ht="13.7" customHeight="1">
      <c r="A61" s="76" t="s">
        <v>160</v>
      </c>
      <c r="B61" s="46">
        <v>16415.531999999999</v>
      </c>
      <c r="C61" s="46">
        <v>15158.380999999999</v>
      </c>
      <c r="D61" s="46">
        <f t="shared" si="0"/>
        <v>1257.1509999999998</v>
      </c>
      <c r="E61" s="46">
        <v>-7.7040000000000077</v>
      </c>
      <c r="F61" s="46">
        <v>40.091999999999999</v>
      </c>
      <c r="G61" s="46">
        <v>300.66200000000003</v>
      </c>
      <c r="H61" s="46">
        <v>1416.56</v>
      </c>
      <c r="I61" s="46">
        <v>-35.555999999999997</v>
      </c>
      <c r="J61" s="46">
        <v>-171.95400000000001</v>
      </c>
      <c r="K61" s="46">
        <v>166.47800000000007</v>
      </c>
      <c r="L61" s="46">
        <f t="shared" si="1"/>
        <v>2364.4049999999997</v>
      </c>
      <c r="M61" s="46">
        <v>-807.99400000000003</v>
      </c>
      <c r="N61" s="46">
        <v>18.274000000000001</v>
      </c>
      <c r="O61" s="46">
        <f t="shared" si="2"/>
        <v>1538.1369999999997</v>
      </c>
    </row>
    <row r="62" spans="1:15" ht="13.7" customHeight="1">
      <c r="A62" s="76" t="s">
        <v>161</v>
      </c>
      <c r="B62" s="46">
        <v>16067.906999999999</v>
      </c>
      <c r="C62" s="46">
        <v>16060.407999999999</v>
      </c>
      <c r="D62" s="46">
        <f t="shared" si="0"/>
        <v>7.4989999999997963</v>
      </c>
      <c r="E62" s="46">
        <v>6.4159999999999968</v>
      </c>
      <c r="F62" s="46">
        <v>42.502000000000002</v>
      </c>
      <c r="G62" s="46">
        <v>493.83500000000004</v>
      </c>
      <c r="H62" s="46">
        <v>2205.1149999999998</v>
      </c>
      <c r="I62" s="46">
        <v>-85.36099999999999</v>
      </c>
      <c r="J62" s="46">
        <v>-162.11399999999998</v>
      </c>
      <c r="K62" s="46">
        <v>-231.14400000000001</v>
      </c>
      <c r="L62" s="46">
        <f t="shared" si="1"/>
        <v>1289.0779999999997</v>
      </c>
      <c r="M62" s="46">
        <v>-654.399</v>
      </c>
      <c r="N62" s="46">
        <v>1.8080000000000001</v>
      </c>
      <c r="O62" s="46">
        <f t="shared" si="2"/>
        <v>632.87099999999975</v>
      </c>
    </row>
    <row r="63" spans="1:15" ht="13.7" customHeight="1">
      <c r="A63" s="76" t="s">
        <v>162</v>
      </c>
      <c r="B63" s="46">
        <v>15812.931</v>
      </c>
      <c r="C63" s="46">
        <v>16801.899000000001</v>
      </c>
      <c r="D63" s="46">
        <f t="shared" si="0"/>
        <v>-988.96800000000076</v>
      </c>
      <c r="E63" s="46">
        <v>7.7950000000000017</v>
      </c>
      <c r="F63" s="46">
        <v>39.997999999999998</v>
      </c>
      <c r="G63" s="46">
        <v>396.28800000000001</v>
      </c>
      <c r="H63" s="46">
        <v>1334.3440000000001</v>
      </c>
      <c r="I63" s="46">
        <v>-46.092000000000006</v>
      </c>
      <c r="J63" s="46">
        <v>-193.71199999999996</v>
      </c>
      <c r="K63" s="46">
        <v>-337.16800000000001</v>
      </c>
      <c r="L63" s="46">
        <f t="shared" si="1"/>
        <v>-580.09100000000058</v>
      </c>
      <c r="M63" s="46">
        <v>-722.40600000000006</v>
      </c>
      <c r="N63" s="46">
        <v>98.846000000000004</v>
      </c>
      <c r="O63" s="46">
        <f t="shared" si="2"/>
        <v>-1401.3430000000008</v>
      </c>
    </row>
    <row r="64" spans="1:15" ht="13.7" customHeight="1">
      <c r="A64" s="76" t="s">
        <v>163</v>
      </c>
      <c r="B64" s="46">
        <v>16115.098</v>
      </c>
      <c r="C64" s="46">
        <v>15558.035</v>
      </c>
      <c r="D64" s="46">
        <f t="shared" si="0"/>
        <v>557.0630000000001</v>
      </c>
      <c r="E64" s="46">
        <v>3.1289999999999907</v>
      </c>
      <c r="F64" s="46">
        <v>32.915999999999997</v>
      </c>
      <c r="G64" s="46">
        <v>827.03300000000002</v>
      </c>
      <c r="H64" s="46">
        <v>880.5319999999997</v>
      </c>
      <c r="I64" s="46">
        <v>-17.814000000000007</v>
      </c>
      <c r="J64" s="46">
        <v>-210.87499999999997</v>
      </c>
      <c r="K64" s="46">
        <v>-514.06499999999983</v>
      </c>
      <c r="L64" s="46">
        <f t="shared" si="1"/>
        <v>-96.146999999999935</v>
      </c>
      <c r="M64" s="46">
        <v>-1178.7260000000001</v>
      </c>
      <c r="N64" s="46">
        <v>-46.798999999999999</v>
      </c>
      <c r="O64" s="46">
        <f t="shared" si="2"/>
        <v>-1228.0740000000001</v>
      </c>
    </row>
    <row r="65" spans="1:15" ht="13.7" customHeight="1">
      <c r="A65" s="76" t="s">
        <v>164</v>
      </c>
      <c r="B65" s="46">
        <v>15312.116999999998</v>
      </c>
      <c r="C65" s="46">
        <v>15388.187999999998</v>
      </c>
      <c r="D65" s="46">
        <f t="shared" si="0"/>
        <v>-76.070999999999913</v>
      </c>
      <c r="E65" s="46">
        <v>-5.0820000000000078</v>
      </c>
      <c r="F65" s="46">
        <v>30.704999999999998</v>
      </c>
      <c r="G65" s="46">
        <v>319.08699999999999</v>
      </c>
      <c r="H65" s="46">
        <v>623.23399999999992</v>
      </c>
      <c r="I65" s="46">
        <v>-9.4930000000000021</v>
      </c>
      <c r="J65" s="46">
        <v>-170.22099999999998</v>
      </c>
      <c r="K65" s="46">
        <v>104.15800000000013</v>
      </c>
      <c r="L65" s="46">
        <f t="shared" si="1"/>
        <v>178.14300000000017</v>
      </c>
      <c r="M65" s="46">
        <v>-544.73300000000006</v>
      </c>
      <c r="N65" s="46">
        <v>35.649000000000001</v>
      </c>
      <c r="O65" s="46">
        <f t="shared" si="2"/>
        <v>-402.23899999999992</v>
      </c>
    </row>
    <row r="66" spans="1:15" ht="13.7" customHeight="1">
      <c r="A66" s="76" t="s">
        <v>165</v>
      </c>
      <c r="B66" s="46">
        <v>16528.382000000001</v>
      </c>
      <c r="C66" s="46">
        <v>17090.174999999999</v>
      </c>
      <c r="D66" s="46">
        <f t="shared" si="0"/>
        <v>-561.79299999999785</v>
      </c>
      <c r="E66" s="46">
        <v>5.7060000000000031</v>
      </c>
      <c r="F66" s="46">
        <v>45.256999999999998</v>
      </c>
      <c r="G66" s="46">
        <v>358.28100000000001</v>
      </c>
      <c r="H66" s="46">
        <v>1383.9869999999996</v>
      </c>
      <c r="I66" s="46">
        <v>-45.799000000000007</v>
      </c>
      <c r="J66" s="46">
        <v>-196.33099999999996</v>
      </c>
      <c r="K66" s="46">
        <v>-489.15099999999995</v>
      </c>
      <c r="L66" s="46">
        <f t="shared" si="1"/>
        <v>-216.4049999999981</v>
      </c>
      <c r="M66" s="46">
        <v>-639.5089999999999</v>
      </c>
      <c r="N66" s="46">
        <v>26.532</v>
      </c>
      <c r="O66" s="46">
        <f t="shared" si="2"/>
        <v>-882.44599999999798</v>
      </c>
    </row>
    <row r="67" spans="1:15" ht="13.7" customHeight="1">
      <c r="A67" s="76" t="s">
        <v>166</v>
      </c>
      <c r="B67" s="46">
        <v>16773.202000000001</v>
      </c>
      <c r="C67" s="46">
        <v>18204.545999999998</v>
      </c>
      <c r="D67" s="46">
        <f t="shared" si="0"/>
        <v>-1431.3439999999973</v>
      </c>
      <c r="E67" s="46">
        <v>15.89500000000001</v>
      </c>
      <c r="F67" s="46">
        <v>36.012</v>
      </c>
      <c r="G67" s="46">
        <v>350.19399999999996</v>
      </c>
      <c r="H67" s="46">
        <v>1235.0030000000002</v>
      </c>
      <c r="I67" s="46">
        <v>-36.411999999999999</v>
      </c>
      <c r="J67" s="46">
        <v>-185.38499999999999</v>
      </c>
      <c r="K67" s="46">
        <v>-385.3889999999999</v>
      </c>
      <c r="L67" s="46">
        <f t="shared" si="1"/>
        <v>-1101.8139999999971</v>
      </c>
      <c r="M67" s="46">
        <v>-678.52099999999996</v>
      </c>
      <c r="N67" s="46">
        <v>17.579000000000001</v>
      </c>
      <c r="O67" s="46">
        <f t="shared" si="2"/>
        <v>-1797.913999999997</v>
      </c>
    </row>
    <row r="68" spans="1:15" ht="13.7" customHeight="1">
      <c r="A68" s="76" t="s">
        <v>167</v>
      </c>
      <c r="B68" s="46">
        <v>17039.341</v>
      </c>
      <c r="C68" s="46">
        <v>16843.12</v>
      </c>
      <c r="D68" s="46">
        <f t="shared" si="0"/>
        <v>196.22100000000137</v>
      </c>
      <c r="E68" s="46">
        <v>-2.8680000000000092</v>
      </c>
      <c r="F68" s="46">
        <v>31.805</v>
      </c>
      <c r="G68" s="46">
        <v>868.57600000000002</v>
      </c>
      <c r="H68" s="46">
        <v>775.63600000000042</v>
      </c>
      <c r="I68" s="46">
        <v>-13.687000000000005</v>
      </c>
      <c r="J68" s="46">
        <v>-197.072</v>
      </c>
      <c r="K68" s="46">
        <v>-543.61899999999969</v>
      </c>
      <c r="L68" s="46">
        <f t="shared" si="1"/>
        <v>-622.15999999999792</v>
      </c>
      <c r="M68" s="46">
        <v>-826.096</v>
      </c>
      <c r="N68" s="46">
        <v>-19.975000000000001</v>
      </c>
      <c r="O68" s="46">
        <f t="shared" si="2"/>
        <v>-1428.2809999999981</v>
      </c>
    </row>
    <row r="69" spans="1:15" ht="13.7" customHeight="1">
      <c r="A69" s="76" t="s">
        <v>168</v>
      </c>
      <c r="B69" s="46">
        <v>16423.233</v>
      </c>
      <c r="C69" s="46">
        <v>15865.652999999998</v>
      </c>
      <c r="D69" s="46">
        <f t="shared" si="0"/>
        <v>557.58000000000175</v>
      </c>
      <c r="E69" s="46">
        <v>-21.765000000000001</v>
      </c>
      <c r="F69" s="46">
        <v>35.238</v>
      </c>
      <c r="G69" s="46">
        <v>243.81200000000001</v>
      </c>
      <c r="H69" s="46">
        <v>842.54099999999971</v>
      </c>
      <c r="I69" s="46">
        <v>-23.988</v>
      </c>
      <c r="J69" s="46">
        <v>-189.553</v>
      </c>
      <c r="K69" s="46">
        <v>-237.51099999999974</v>
      </c>
      <c r="L69" s="46">
        <f t="shared" si="1"/>
        <v>718.73000000000172</v>
      </c>
      <c r="M69" s="46">
        <v>-502.53899999999993</v>
      </c>
      <c r="N69" s="46">
        <v>35.048000000000002</v>
      </c>
      <c r="O69" s="46">
        <f t="shared" si="2"/>
        <v>181.14300000000179</v>
      </c>
    </row>
    <row r="70" spans="1:15" ht="13.7" customHeight="1">
      <c r="A70" s="76" t="s">
        <v>169</v>
      </c>
      <c r="B70" s="46">
        <v>17135.067999999999</v>
      </c>
      <c r="C70" s="46">
        <v>17575.356</v>
      </c>
      <c r="D70" s="46">
        <f t="shared" si="0"/>
        <v>-440.28800000000047</v>
      </c>
      <c r="E70" s="46">
        <v>-11.812999999999995</v>
      </c>
      <c r="F70" s="46">
        <v>33.97</v>
      </c>
      <c r="G70" s="46">
        <v>273.04500000000002</v>
      </c>
      <c r="H70" s="46">
        <v>1759.7550000000001</v>
      </c>
      <c r="I70" s="46">
        <v>-85.293000000000006</v>
      </c>
      <c r="J70" s="46">
        <v>-196.64099999999999</v>
      </c>
      <c r="K70" s="46">
        <v>-420.70499999999993</v>
      </c>
      <c r="L70" s="46">
        <f t="shared" si="1"/>
        <v>365.93999999999983</v>
      </c>
      <c r="M70" s="46">
        <v>-551.44899999999996</v>
      </c>
      <c r="N70" s="46">
        <v>8.4990000000000006</v>
      </c>
      <c r="O70" s="46">
        <f t="shared" si="2"/>
        <v>-194.00800000000012</v>
      </c>
    </row>
    <row r="71" spans="1:15" ht="13.7" customHeight="1">
      <c r="A71" s="76" t="s">
        <v>170</v>
      </c>
      <c r="B71" s="46">
        <v>17725.613000000001</v>
      </c>
      <c r="C71" s="46">
        <v>18762.060000000001</v>
      </c>
      <c r="D71" s="46">
        <f t="shared" ref="D71" si="3">+B71-C71</f>
        <v>-1036.4470000000001</v>
      </c>
      <c r="E71" s="46">
        <v>-33.853999999999999</v>
      </c>
      <c r="F71" s="46">
        <v>41.777000000000001</v>
      </c>
      <c r="G71" s="46">
        <v>300.29900000000004</v>
      </c>
      <c r="H71" s="46">
        <v>1248.9090000000001</v>
      </c>
      <c r="I71" s="46">
        <v>-39.276000000000003</v>
      </c>
      <c r="J71" s="46">
        <v>-202.98599999999999</v>
      </c>
      <c r="K71" s="46">
        <v>-617.93999999999994</v>
      </c>
      <c r="L71" s="46">
        <f t="shared" ref="L71" si="4">+D71+E71+F71-G71+H71+I71+J71+K71</f>
        <v>-940.11599999999999</v>
      </c>
      <c r="M71" s="46">
        <v>-615.18000000000006</v>
      </c>
      <c r="N71" s="46">
        <v>71.712999999999994</v>
      </c>
      <c r="O71" s="46">
        <f t="shared" ref="O71" si="5">+L71+M71-N71</f>
        <v>-1627.009</v>
      </c>
    </row>
    <row r="72" spans="1:15" ht="13.7" customHeight="1">
      <c r="A72" s="76" t="s">
        <v>171</v>
      </c>
      <c r="B72" s="46">
        <v>18052.366000000002</v>
      </c>
      <c r="C72" s="46">
        <v>17392.146999999997</v>
      </c>
      <c r="D72" s="46">
        <f t="shared" ref="D72" si="6">+B72-C72</f>
        <v>660.2190000000046</v>
      </c>
      <c r="E72" s="46">
        <v>-16.974000000000004</v>
      </c>
      <c r="F72" s="46">
        <v>37.652000000000001</v>
      </c>
      <c r="G72" s="46">
        <v>809.01800000000003</v>
      </c>
      <c r="H72" s="46">
        <v>1251.2460000000001</v>
      </c>
      <c r="I72" s="46">
        <v>-59.915999999999997</v>
      </c>
      <c r="J72" s="46">
        <v>-235.61999999999995</v>
      </c>
      <c r="K72" s="46">
        <v>-727.46499999999992</v>
      </c>
      <c r="L72" s="46">
        <f t="shared" ref="L72" si="7">+D72+E72+F72-G72+H72+I72+J72+K72</f>
        <v>100.1240000000048</v>
      </c>
      <c r="M72" s="46">
        <v>-493.85900000000004</v>
      </c>
      <c r="N72" s="46">
        <v>-3.9980000000000002</v>
      </c>
      <c r="O72" s="46">
        <f t="shared" ref="O72" si="8">+L72+M72-N72</f>
        <v>-389.73699999999525</v>
      </c>
    </row>
    <row r="73" spans="1:15" ht="13.7" customHeight="1">
      <c r="A73" s="76" t="s">
        <v>172</v>
      </c>
      <c r="B73" s="46">
        <v>16819.946</v>
      </c>
      <c r="C73" s="46">
        <v>16797.82</v>
      </c>
      <c r="D73" s="46">
        <f t="shared" ref="D73" si="9">+B73-C73</f>
        <v>22.126000000000204</v>
      </c>
      <c r="E73" s="46">
        <v>-36.024999999999999</v>
      </c>
      <c r="F73" s="46">
        <v>36.671999999999997</v>
      </c>
      <c r="G73" s="46">
        <v>197.60400000000001</v>
      </c>
      <c r="H73" s="46">
        <v>1236.7760000000001</v>
      </c>
      <c r="I73" s="46">
        <v>-20.038000000000004</v>
      </c>
      <c r="J73" s="46">
        <v>-196.56100000000001</v>
      </c>
      <c r="K73" s="46">
        <v>-438.66399999999976</v>
      </c>
      <c r="L73" s="46">
        <f t="shared" ref="L73" si="10">+D73+E73+F73-G73+H73+I73+J73+K73</f>
        <v>406.68200000000036</v>
      </c>
      <c r="M73" s="46">
        <v>-477.16200000000003</v>
      </c>
      <c r="N73" s="46">
        <v>12.942</v>
      </c>
      <c r="O73" s="46">
        <f t="shared" ref="O73" si="11">+L73+M73-N73</f>
        <v>-83.421999999999684</v>
      </c>
    </row>
    <row r="74" spans="1:15" ht="13.7" customHeight="1">
      <c r="A74" s="76" t="s">
        <v>173</v>
      </c>
      <c r="B74" s="46">
        <v>18809.042999999998</v>
      </c>
      <c r="C74" s="46">
        <v>18623.687000000002</v>
      </c>
      <c r="D74" s="46">
        <f t="shared" ref="D74" si="12">+B74-C74</f>
        <v>185.35599999999613</v>
      </c>
      <c r="E74" s="46">
        <v>-32.948</v>
      </c>
      <c r="F74" s="46">
        <v>37.359000000000002</v>
      </c>
      <c r="G74" s="46">
        <v>129.6</v>
      </c>
      <c r="H74" s="46">
        <v>2256.5840000000003</v>
      </c>
      <c r="I74" s="46">
        <v>-76.72999999999999</v>
      </c>
      <c r="J74" s="46">
        <v>-212.45700000000005</v>
      </c>
      <c r="K74" s="46">
        <v>-406.37700000000018</v>
      </c>
      <c r="L74" s="46">
        <f t="shared" ref="L74" si="13">+D74+E74+F74-G74+H74+I74+J74+K74</f>
        <v>1621.1869999999963</v>
      </c>
      <c r="M74" s="46">
        <v>-579.16899999999998</v>
      </c>
      <c r="N74" s="46">
        <v>28.693999999999999</v>
      </c>
      <c r="O74" s="46">
        <f t="shared" ref="O74" si="14">+L74+M74-N74</f>
        <v>1013.3239999999964</v>
      </c>
    </row>
    <row r="75" spans="1:15" ht="13.7" customHeight="1">
      <c r="A75" s="76" t="s">
        <v>174</v>
      </c>
      <c r="B75" s="46">
        <v>17911.386999999999</v>
      </c>
      <c r="C75" s="46">
        <v>19824.673999999999</v>
      </c>
      <c r="D75" s="46">
        <f t="shared" ref="D75" si="15">+B75-C75</f>
        <v>-1913.2870000000003</v>
      </c>
      <c r="E75" s="46">
        <v>-34.136000000000003</v>
      </c>
      <c r="F75" s="46">
        <v>43.683999999999997</v>
      </c>
      <c r="G75" s="46">
        <v>141.25300000000001</v>
      </c>
      <c r="H75" s="46">
        <v>969.63200000000006</v>
      </c>
      <c r="I75" s="46">
        <v>-9.8519999999999968</v>
      </c>
      <c r="J75" s="46">
        <v>-211.96500000000003</v>
      </c>
      <c r="K75" s="46">
        <v>-700.86</v>
      </c>
      <c r="L75" s="46">
        <f t="shared" ref="L75" si="16">+D75+E75+F75-G75+H75+I75+J75+K75</f>
        <v>-1998.0370000000003</v>
      </c>
      <c r="M75" s="46">
        <v>-415.90800000000002</v>
      </c>
      <c r="N75" s="46">
        <v>28.672999999999998</v>
      </c>
      <c r="O75" s="46">
        <f t="shared" ref="O75" si="17">+L75+M75-N75</f>
        <v>-2442.6179999999999</v>
      </c>
    </row>
    <row r="76" spans="1:15" ht="13.7" customHeight="1">
      <c r="A76" s="76" t="s">
        <v>176</v>
      </c>
      <c r="B76" s="46">
        <v>18121.646999999997</v>
      </c>
      <c r="C76" s="46">
        <v>17744.527000000002</v>
      </c>
      <c r="D76" s="46">
        <f t="shared" ref="D76" si="18">+B76-C76</f>
        <v>377.11999999999534</v>
      </c>
      <c r="E76" s="46">
        <v>-41.974000000000004</v>
      </c>
      <c r="F76" s="46">
        <v>40.398000000000003</v>
      </c>
      <c r="G76" s="46">
        <v>907.27099999999996</v>
      </c>
      <c r="H76" s="46">
        <v>1720.3790000000004</v>
      </c>
      <c r="I76" s="46">
        <v>-56.866</v>
      </c>
      <c r="J76" s="46">
        <v>-242.25099999999998</v>
      </c>
      <c r="K76" s="46">
        <v>-900.56999999999994</v>
      </c>
      <c r="L76" s="46">
        <f t="shared" ref="L76" si="19">+D76+E76+F76-G76+H76+I76+J76+K76</f>
        <v>-11.035000000004175</v>
      </c>
      <c r="M76" s="46">
        <v>-733.36099999999999</v>
      </c>
      <c r="N76" s="46">
        <v>-40.048999999999999</v>
      </c>
      <c r="O76" s="46">
        <f t="shared" ref="O76" si="20">+L76+M76-N76</f>
        <v>-704.34700000000419</v>
      </c>
    </row>
    <row r="77" spans="1:15" ht="13.7" customHeight="1">
      <c r="A77" s="76" t="s">
        <v>177</v>
      </c>
      <c r="B77" s="46">
        <v>16874.588</v>
      </c>
      <c r="C77" s="46">
        <v>16604.851000000002</v>
      </c>
      <c r="D77" s="46">
        <f t="shared" ref="D77" si="21">+B77-C77</f>
        <v>269.73699999999735</v>
      </c>
      <c r="E77" s="46">
        <v>-53.667999999999992</v>
      </c>
      <c r="F77" s="46">
        <v>41.89</v>
      </c>
      <c r="G77" s="46">
        <v>323.04500000000002</v>
      </c>
      <c r="H77" s="46">
        <v>821.28699999999981</v>
      </c>
      <c r="I77" s="46">
        <v>-24.674000000000007</v>
      </c>
      <c r="J77" s="46">
        <v>-247.17900000000003</v>
      </c>
      <c r="K77" s="46">
        <v>-255.03599999999983</v>
      </c>
      <c r="L77" s="46">
        <f t="shared" ref="L77" si="22">+D77+E77+F77-G77+H77+I77+J77+K77</f>
        <v>229.31199999999723</v>
      </c>
      <c r="M77" s="46">
        <v>-306.67200000000003</v>
      </c>
      <c r="N77" s="46">
        <v>-8.61</v>
      </c>
      <c r="O77" s="46">
        <f t="shared" ref="O77" si="23">+L77+M77-N77</f>
        <v>-68.7500000000028</v>
      </c>
    </row>
    <row r="78" spans="1:15" ht="13.7" customHeight="1">
      <c r="A78" s="76" t="s">
        <v>178</v>
      </c>
      <c r="B78" s="46">
        <v>18247.654999999999</v>
      </c>
      <c r="C78" s="46">
        <v>18642.828000000001</v>
      </c>
      <c r="D78" s="46">
        <f t="shared" ref="D78" si="24">+B78-C78</f>
        <v>-395.1730000000025</v>
      </c>
      <c r="E78" s="46">
        <v>-50.983000000000004</v>
      </c>
      <c r="F78" s="46">
        <v>186.53799999999998</v>
      </c>
      <c r="G78" s="46">
        <v>185.392</v>
      </c>
      <c r="H78" s="46">
        <v>2591.4640000000004</v>
      </c>
      <c r="I78" s="46">
        <v>-97.087000000000003</v>
      </c>
      <c r="J78" s="46">
        <v>-259.52300000000002</v>
      </c>
      <c r="K78" s="46">
        <v>-745.21599999999978</v>
      </c>
      <c r="L78" s="46">
        <f t="shared" ref="L78" si="25">+D78+E78+F78-G78+H78+I78+J78+K78</f>
        <v>1044.6279999999979</v>
      </c>
      <c r="M78" s="46">
        <v>-358.31100000000004</v>
      </c>
      <c r="N78" s="46">
        <v>-33.494999999999997</v>
      </c>
      <c r="O78" s="46">
        <f t="shared" ref="O78" si="26">+L78+M78-N78</f>
        <v>719.81199999999785</v>
      </c>
    </row>
    <row r="79" spans="1:15" ht="13.7" customHeight="1">
      <c r="A79" s="76" t="s">
        <v>183</v>
      </c>
      <c r="B79" s="46">
        <v>18256.719000000001</v>
      </c>
      <c r="C79" s="46">
        <v>20804.083999999999</v>
      </c>
      <c r="D79" s="46">
        <f t="shared" ref="D79" si="27">+B79-C79</f>
        <v>-2547.364999999998</v>
      </c>
      <c r="E79" s="46">
        <v>-57.979000000000006</v>
      </c>
      <c r="F79" s="46">
        <v>47.784999999999997</v>
      </c>
      <c r="G79" s="46">
        <v>191.92200000000003</v>
      </c>
      <c r="H79" s="46">
        <v>1337.4589999999998</v>
      </c>
      <c r="I79" s="46">
        <v>-45.701000000000008</v>
      </c>
      <c r="J79" s="46">
        <v>-272.65999999999997</v>
      </c>
      <c r="K79" s="46">
        <v>-584.84900000000016</v>
      </c>
      <c r="L79" s="46">
        <f t="shared" ref="L79" si="28">+D79+E79+F79-G79+H79+I79+J79+K79</f>
        <v>-2315.2319999999982</v>
      </c>
      <c r="M79" s="46">
        <v>-464.3839999999999</v>
      </c>
      <c r="N79" s="46">
        <v>50.750999999999998</v>
      </c>
      <c r="O79" s="46">
        <f t="shared" ref="O79" si="29">+L79+M79-N79</f>
        <v>-2830.3669999999984</v>
      </c>
    </row>
    <row r="80" spans="1:15" ht="13.7" customHeight="1">
      <c r="A80" s="76" t="s">
        <v>184</v>
      </c>
      <c r="B80" s="46">
        <v>19470.309000000001</v>
      </c>
      <c r="C80" s="46">
        <v>18937.326000000001</v>
      </c>
      <c r="D80" s="46">
        <f t="shared" ref="D80" si="30">+B80-C80</f>
        <v>532.98300000000017</v>
      </c>
      <c r="E80" s="46">
        <v>-46.406999999999996</v>
      </c>
      <c r="F80" s="46">
        <v>42.353000000000002</v>
      </c>
      <c r="G80" s="46">
        <v>1122.49</v>
      </c>
      <c r="H80" s="46">
        <v>1493.3340000000003</v>
      </c>
      <c r="I80" s="46">
        <v>-53.474000000000004</v>
      </c>
      <c r="J80" s="46">
        <v>-307.517</v>
      </c>
      <c r="K80" s="46">
        <v>-696.02600000000007</v>
      </c>
      <c r="L80" s="46">
        <f t="shared" ref="L80" si="31">+D80+E80+F80-G80+H80+I80+J80+K80</f>
        <v>-157.24399999999969</v>
      </c>
      <c r="M80" s="46">
        <v>-580.21799999999996</v>
      </c>
      <c r="N80" s="46">
        <v>-30.905000000000001</v>
      </c>
      <c r="O80" s="46">
        <f t="shared" ref="O80" si="32">+L80+M80-N80</f>
        <v>-706.55699999999968</v>
      </c>
    </row>
    <row r="81" spans="1:15" ht="13.7" customHeight="1">
      <c r="A81" s="76" t="s">
        <v>185</v>
      </c>
      <c r="B81" s="46">
        <v>19589.409</v>
      </c>
      <c r="C81" s="46">
        <v>19353.035</v>
      </c>
      <c r="D81" s="46">
        <f t="shared" ref="D81" si="33">+B81-C81</f>
        <v>236.3739999999998</v>
      </c>
      <c r="E81" s="46">
        <v>-65.090999999999994</v>
      </c>
      <c r="F81" s="46">
        <v>43.408000000000001</v>
      </c>
      <c r="G81" s="46">
        <v>172.089</v>
      </c>
      <c r="H81" s="46">
        <v>707.14100000000008</v>
      </c>
      <c r="I81" s="46">
        <v>-11.132999999999996</v>
      </c>
      <c r="J81" s="46">
        <v>-300.12799999999999</v>
      </c>
      <c r="K81" s="46">
        <v>-771.72300000000007</v>
      </c>
      <c r="L81" s="46">
        <f t="shared" ref="L81" si="34">+D81+E81+F81-G81+H81+I81+J81+K81</f>
        <v>-333.24100000000016</v>
      </c>
      <c r="M81" s="46">
        <v>-368.75899999999996</v>
      </c>
      <c r="N81" s="46">
        <v>16.529</v>
      </c>
      <c r="O81" s="46">
        <f t="shared" ref="O81" si="35">+L81+M81-N81</f>
        <v>-718.52900000000011</v>
      </c>
    </row>
    <row r="82" spans="1:15" ht="13.7" customHeight="1">
      <c r="A82" s="76" t="s">
        <v>186</v>
      </c>
      <c r="B82" s="46">
        <v>20547.545999999998</v>
      </c>
      <c r="C82" s="46">
        <v>20698.88</v>
      </c>
      <c r="D82" s="46">
        <f t="shared" ref="D82" si="36">+B82-C82</f>
        <v>-151.33400000000256</v>
      </c>
      <c r="E82" s="46">
        <v>-60.863</v>
      </c>
      <c r="F82" s="46">
        <v>174.94899999999998</v>
      </c>
      <c r="G82" s="46">
        <v>136.06899999999999</v>
      </c>
      <c r="H82" s="46">
        <v>2775.5430000000006</v>
      </c>
      <c r="I82" s="46">
        <v>-86.776999999999987</v>
      </c>
      <c r="J82" s="46">
        <v>-315.08600000000001</v>
      </c>
      <c r="K82" s="46">
        <v>-613.87799999999993</v>
      </c>
      <c r="L82" s="46">
        <f t="shared" ref="L82" si="37">+D82+E82+F82-G82+H82+I82+J82+K82</f>
        <v>1586.4849999999976</v>
      </c>
      <c r="M82" s="46">
        <v>-310.25099999999998</v>
      </c>
      <c r="N82" s="46">
        <v>4.2089999999999996</v>
      </c>
      <c r="O82" s="46">
        <f t="shared" ref="O82" si="38">+L82+M82-N82</f>
        <v>1272.0249999999976</v>
      </c>
    </row>
    <row r="83" spans="1:15" ht="13.7" customHeight="1">
      <c r="A83" s="76" t="s">
        <v>187</v>
      </c>
      <c r="B83" s="46">
        <v>20261.337</v>
      </c>
      <c r="C83" s="46">
        <v>22929.171000000002</v>
      </c>
      <c r="D83" s="46">
        <f t="shared" ref="D83" si="39">+B83-C83</f>
        <v>-2667.8340000000026</v>
      </c>
      <c r="E83" s="46">
        <v>-55.713999999999999</v>
      </c>
      <c r="F83" s="46">
        <v>47.966000000000001</v>
      </c>
      <c r="G83" s="46">
        <v>122.851</v>
      </c>
      <c r="H83" s="46">
        <v>1235.8689999999999</v>
      </c>
      <c r="I83" s="46">
        <v>-26.113</v>
      </c>
      <c r="J83" s="46">
        <v>-328.63099999999997</v>
      </c>
      <c r="K83" s="46">
        <v>-848.0930000000003</v>
      </c>
      <c r="L83" s="46">
        <f t="shared" ref="L83" si="40">+D83+E83+F83-G83+H83+I83+J83+K83</f>
        <v>-2765.401000000003</v>
      </c>
      <c r="M83" s="46">
        <v>-366.767</v>
      </c>
      <c r="N83" s="46">
        <v>110.05800000000001</v>
      </c>
      <c r="O83" s="46">
        <f t="shared" ref="O83" si="41">+L83+M83-N83</f>
        <v>-3242.2260000000028</v>
      </c>
    </row>
    <row r="84" spans="1:15" ht="13.7" customHeight="1">
      <c r="A84" s="76" t="s">
        <v>188</v>
      </c>
      <c r="B84" s="46">
        <v>21340.84</v>
      </c>
      <c r="C84" s="46">
        <v>20735.922999999999</v>
      </c>
      <c r="D84" s="46">
        <f t="shared" ref="D84" si="42">+B84-C84</f>
        <v>604.91700000000128</v>
      </c>
      <c r="E84" s="46">
        <v>-61.656000000000006</v>
      </c>
      <c r="F84" s="46">
        <v>50.747</v>
      </c>
      <c r="G84" s="46">
        <v>1026.1489999999999</v>
      </c>
      <c r="H84" s="46">
        <v>1264.4259999999999</v>
      </c>
      <c r="I84" s="46">
        <v>-30.253999999999991</v>
      </c>
      <c r="J84" s="46">
        <v>-357.65600000000001</v>
      </c>
      <c r="K84" s="46">
        <v>-894.23399999999992</v>
      </c>
      <c r="L84" s="46">
        <f t="shared" ref="L84" si="43">+D84+E84+F84-G84+H84+I84+J84+K84</f>
        <v>-449.85899999999862</v>
      </c>
      <c r="M84" s="46">
        <v>-502.10199999999992</v>
      </c>
      <c r="N84" s="46">
        <v>-39.610999999999997</v>
      </c>
      <c r="O84" s="46">
        <f t="shared" ref="O84" si="44">+L84+M84-N84</f>
        <v>-912.34999999999854</v>
      </c>
    </row>
    <row r="85" spans="1:15" ht="13.7" customHeight="1">
      <c r="A85" s="76" t="s">
        <v>189</v>
      </c>
      <c r="B85" s="46">
        <v>20765.202000000001</v>
      </c>
      <c r="C85" s="46">
        <v>20289.039000000001</v>
      </c>
      <c r="D85" s="46">
        <f t="shared" ref="D85" si="45">+B85-C85</f>
        <v>476.16300000000047</v>
      </c>
      <c r="E85" s="46">
        <v>-66.777000000000001</v>
      </c>
      <c r="F85" s="46">
        <v>55.968000000000004</v>
      </c>
      <c r="G85" s="46">
        <v>229.91499999999999</v>
      </c>
      <c r="H85" s="46">
        <v>249.702</v>
      </c>
      <c r="I85" s="46">
        <v>13.802999999999997</v>
      </c>
      <c r="J85" s="46">
        <v>-367.33699999999999</v>
      </c>
      <c r="K85" s="46">
        <v>-575.36300000000006</v>
      </c>
      <c r="L85" s="46">
        <f t="shared" ref="L85" si="46">+D85+E85+F85-G85+H85+I85+J85+K85</f>
        <v>-443.75599999999952</v>
      </c>
      <c r="M85" s="46">
        <v>-321.49</v>
      </c>
      <c r="N85" s="46">
        <v>-9.9359999999999999</v>
      </c>
      <c r="O85" s="46">
        <f t="shared" ref="O85" si="47">+L85+M85-N85</f>
        <v>-755.30999999999949</v>
      </c>
    </row>
    <row r="86" spans="1:15" ht="13.7" customHeight="1">
      <c r="A86" s="76" t="s">
        <v>190</v>
      </c>
      <c r="B86" s="46">
        <v>22675.195</v>
      </c>
      <c r="C86" s="46">
        <v>22866.857</v>
      </c>
      <c r="D86" s="46">
        <f t="shared" ref="D86" si="48">+B86-C86</f>
        <v>-191.66200000000026</v>
      </c>
      <c r="E86" s="46">
        <v>-71.597999999999985</v>
      </c>
      <c r="F86" s="46">
        <v>184.48699999999999</v>
      </c>
      <c r="G86" s="46">
        <v>214.06900000000002</v>
      </c>
      <c r="H86" s="46">
        <v>3330.0990000000002</v>
      </c>
      <c r="I86" s="46">
        <v>-110.23700000000002</v>
      </c>
      <c r="J86" s="46">
        <v>-377.15600000000001</v>
      </c>
      <c r="K86" s="46">
        <v>-662.49199999999985</v>
      </c>
      <c r="L86" s="46">
        <f t="shared" ref="L86" si="49">+D86+E86+F86-G86+H86+I86+J86+K86</f>
        <v>1887.3720000000003</v>
      </c>
      <c r="M86" s="46">
        <v>-399.80800000000005</v>
      </c>
      <c r="N86" s="46">
        <v>-9.1489999999999991</v>
      </c>
      <c r="O86" s="46">
        <f t="shared" ref="O86" si="50">+L86+M86-N86</f>
        <v>1496.7130000000002</v>
      </c>
    </row>
    <row r="87" spans="1:15" ht="13.7" customHeight="1">
      <c r="A87" s="76" t="s">
        <v>191</v>
      </c>
      <c r="B87" s="46">
        <v>21901.517</v>
      </c>
      <c r="C87" s="46">
        <v>24481.23</v>
      </c>
      <c r="D87" s="46">
        <f t="shared" ref="D87" si="51">+B87-C87</f>
        <v>-2579.7129999999997</v>
      </c>
      <c r="E87" s="46">
        <v>-84.438000000000002</v>
      </c>
      <c r="F87" s="46">
        <v>56.667999999999999</v>
      </c>
      <c r="G87" s="46">
        <v>129.898</v>
      </c>
      <c r="H87" s="46">
        <v>1379.643</v>
      </c>
      <c r="I87" s="46">
        <v>-27.666000000000011</v>
      </c>
      <c r="J87" s="46">
        <v>-402.07</v>
      </c>
      <c r="K87" s="46">
        <v>-834.18499999999995</v>
      </c>
      <c r="L87" s="46">
        <f t="shared" ref="L87" si="52">+D87+E87+F87-G87+H87+I87+J87+K87</f>
        <v>-2621.6589999999997</v>
      </c>
      <c r="M87" s="46">
        <v>-394.15999999999997</v>
      </c>
      <c r="N87" s="46">
        <v>245.733</v>
      </c>
      <c r="O87" s="46">
        <f t="shared" ref="O87" si="53">+L87+M87-N87</f>
        <v>-3261.5519999999997</v>
      </c>
    </row>
    <row r="88" spans="1:15" ht="13.7" customHeight="1">
      <c r="A88" s="76" t="s">
        <v>192</v>
      </c>
      <c r="B88" s="46">
        <v>22852.464</v>
      </c>
      <c r="C88" s="46">
        <v>21506.593000000001</v>
      </c>
      <c r="D88" s="46">
        <f t="shared" ref="D88" si="54">+B88-C88</f>
        <v>1345.8709999999992</v>
      </c>
      <c r="E88" s="46">
        <v>-85.393999999999991</v>
      </c>
      <c r="F88" s="46">
        <v>59.015000000000001</v>
      </c>
      <c r="G88" s="46">
        <v>1019.962</v>
      </c>
      <c r="H88" s="46">
        <v>1597.422</v>
      </c>
      <c r="I88" s="46">
        <v>-36.992000000000004</v>
      </c>
      <c r="J88" s="46">
        <v>-426.85200000000009</v>
      </c>
      <c r="K88" s="46">
        <v>-772.1880000000001</v>
      </c>
      <c r="L88" s="46">
        <f t="shared" ref="L88" si="55">+D88+E88+F88-G88+H88+I88+J88+K88</f>
        <v>660.91999999999916</v>
      </c>
      <c r="M88" s="46">
        <v>-623.24000000000012</v>
      </c>
      <c r="N88" s="46">
        <v>80.557000000000002</v>
      </c>
      <c r="O88" s="46">
        <f t="shared" ref="O88" si="56">+L88+M88-N88</f>
        <v>-42.877000000000962</v>
      </c>
    </row>
    <row r="89" spans="1:15" ht="13.7" customHeight="1">
      <c r="A89" s="76" t="s">
        <v>193</v>
      </c>
      <c r="B89" s="46">
        <v>22240.596999999998</v>
      </c>
      <c r="C89" s="46">
        <v>21418.376</v>
      </c>
      <c r="D89" s="46">
        <f t="shared" ref="D89:D90" si="57">+B89-C89</f>
        <v>822.22099999999773</v>
      </c>
      <c r="E89" s="46">
        <v>-91.134999999999991</v>
      </c>
      <c r="F89" s="46">
        <v>57.796999999999997</v>
      </c>
      <c r="G89" s="46">
        <v>220.005</v>
      </c>
      <c r="H89" s="46">
        <v>993.0799999999997</v>
      </c>
      <c r="I89" s="46">
        <v>10.603000000000002</v>
      </c>
      <c r="J89" s="46">
        <v>-423.61600000000004</v>
      </c>
      <c r="K89" s="46">
        <v>-457.37200000000007</v>
      </c>
      <c r="L89" s="46">
        <f t="shared" ref="L89:L90" si="58">+D89+E89+F89-G89+H89+I89+J89+K89</f>
        <v>691.57299999999736</v>
      </c>
      <c r="M89" s="46">
        <v>-409.20499999999998</v>
      </c>
      <c r="N89" s="46">
        <v>-55.527999999999999</v>
      </c>
      <c r="O89" s="46">
        <f t="shared" ref="O89:O90" si="59">+L89+M89-N89</f>
        <v>337.8959999999974</v>
      </c>
    </row>
    <row r="90" spans="1:15" ht="13.7" customHeight="1">
      <c r="A90" s="76" t="s">
        <v>194</v>
      </c>
      <c r="B90" s="46">
        <v>23451.241999999998</v>
      </c>
      <c r="C90" s="46">
        <v>23430.272000000001</v>
      </c>
      <c r="D90" s="46">
        <f t="shared" si="57"/>
        <v>20.969999999997526</v>
      </c>
      <c r="E90" s="46">
        <v>-96.492999999999995</v>
      </c>
      <c r="F90" s="46">
        <v>180.74299999999999</v>
      </c>
      <c r="G90" s="46">
        <v>200.77800000000002</v>
      </c>
      <c r="H90" s="46">
        <v>2634.723</v>
      </c>
      <c r="I90" s="46">
        <v>-47.625</v>
      </c>
      <c r="J90" s="46">
        <v>-437.88900000000007</v>
      </c>
      <c r="K90" s="46">
        <v>-773.92899999999975</v>
      </c>
      <c r="L90" s="46">
        <f t="shared" si="58"/>
        <v>1279.7219999999975</v>
      </c>
      <c r="M90" s="46">
        <v>-332.62799999999999</v>
      </c>
      <c r="N90" s="46">
        <v>-93.197999999999993</v>
      </c>
      <c r="O90" s="46">
        <f t="shared" si="59"/>
        <v>1040.2919999999976</v>
      </c>
    </row>
    <row r="91" spans="1:15" ht="13.7" customHeight="1">
      <c r="A91" s="76" t="s">
        <v>195</v>
      </c>
      <c r="B91" s="46">
        <v>23027.903999999999</v>
      </c>
      <c r="C91" s="46">
        <v>25371.703999999998</v>
      </c>
      <c r="D91" s="46">
        <f t="shared" ref="D91" si="60">+B91-C91</f>
        <v>-2343.7999999999993</v>
      </c>
      <c r="E91" s="46">
        <v>-103.1</v>
      </c>
      <c r="F91" s="46">
        <v>58.305999999999997</v>
      </c>
      <c r="G91" s="46">
        <v>132.81399999999999</v>
      </c>
      <c r="H91" s="46">
        <v>1615.922</v>
      </c>
      <c r="I91" s="46">
        <v>-3.036999999999999</v>
      </c>
      <c r="J91" s="46">
        <v>-468.65800000000002</v>
      </c>
      <c r="K91" s="46">
        <v>-815.62999999999988</v>
      </c>
      <c r="L91" s="46">
        <f t="shared" ref="L91" si="61">+D91+E91+F91-G91+H91+I91+J91+K91</f>
        <v>-2192.8109999999988</v>
      </c>
      <c r="M91" s="46">
        <v>-402.50099999999998</v>
      </c>
      <c r="N91" s="46">
        <v>225.09399999999999</v>
      </c>
      <c r="O91" s="46">
        <f t="shared" ref="O91" si="62">+L91+M91-N91</f>
        <v>-2820.405999999999</v>
      </c>
    </row>
    <row r="92" spans="1:15" ht="13.7" customHeight="1">
      <c r="A92" s="76" t="s">
        <v>196</v>
      </c>
      <c r="B92" s="46">
        <v>23582.027999999998</v>
      </c>
      <c r="C92" s="46">
        <v>23050.662</v>
      </c>
      <c r="D92" s="46">
        <f t="shared" ref="D92" si="63">+B92-C92</f>
        <v>531.36599999999817</v>
      </c>
      <c r="E92" s="46">
        <v>-114.866</v>
      </c>
      <c r="F92" s="46">
        <v>56.186999999999998</v>
      </c>
      <c r="G92" s="46">
        <v>1036.366</v>
      </c>
      <c r="H92" s="46">
        <v>1967.5290000000005</v>
      </c>
      <c r="I92" s="46">
        <v>-18.456000000000003</v>
      </c>
      <c r="J92" s="46">
        <v>-462.87699999999995</v>
      </c>
      <c r="K92" s="46">
        <v>-984.42100000000005</v>
      </c>
      <c r="L92" s="46">
        <f t="shared" ref="L92" si="64">+D92+E92+F92-G92+H92+I92+J92+K92</f>
        <v>-61.904000000001361</v>
      </c>
      <c r="M92" s="46">
        <v>-610.80899999999997</v>
      </c>
      <c r="N92" s="46">
        <v>30.962</v>
      </c>
      <c r="O92" s="46">
        <f t="shared" ref="O92" si="65">+L92+M92-N92</f>
        <v>-703.67500000000132</v>
      </c>
    </row>
    <row r="93" spans="1:15" ht="13.7" customHeight="1">
      <c r="A93" s="76" t="s">
        <v>197</v>
      </c>
      <c r="B93" s="46">
        <v>22261.692000000003</v>
      </c>
      <c r="C93" s="46">
        <v>20872.264999999999</v>
      </c>
      <c r="D93" s="46">
        <f t="shared" ref="D93" si="66">+B93-C93</f>
        <v>1389.4270000000033</v>
      </c>
      <c r="E93" s="46">
        <v>-107.13</v>
      </c>
      <c r="F93" s="46">
        <v>52.335999999999999</v>
      </c>
      <c r="G93" s="46">
        <v>245.55199999999999</v>
      </c>
      <c r="H93" s="46">
        <v>834.60299999999984</v>
      </c>
      <c r="I93" s="46">
        <v>9.8140000000000001</v>
      </c>
      <c r="J93" s="46">
        <v>-500.226</v>
      </c>
      <c r="K93" s="46">
        <v>-706.08399999999983</v>
      </c>
      <c r="L93" s="46">
        <f t="shared" ref="L93" si="67">+D93+E93+F93-G93+H93+I93+J93+K93</f>
        <v>727.18800000000329</v>
      </c>
      <c r="M93" s="46">
        <v>-598.78500000000008</v>
      </c>
      <c r="N93" s="46">
        <v>7.6639999999999997</v>
      </c>
      <c r="O93" s="46">
        <f t="shared" ref="O93" si="68">+L93+M93-N93</f>
        <v>120.7390000000032</v>
      </c>
    </row>
    <row r="94" spans="1:15" ht="13.7" customHeight="1">
      <c r="A94" s="76" t="s">
        <v>198</v>
      </c>
      <c r="B94" s="46">
        <v>15728.22</v>
      </c>
      <c r="C94" s="46">
        <v>14150.883999999998</v>
      </c>
      <c r="D94" s="46">
        <f t="shared" ref="D94" si="69">+B94-C94</f>
        <v>1577.3360000000011</v>
      </c>
      <c r="E94" s="46">
        <v>-110.42199999999998</v>
      </c>
      <c r="F94" s="46">
        <v>179.52600000000001</v>
      </c>
      <c r="G94" s="46">
        <v>245.76400000000001</v>
      </c>
      <c r="H94" s="46">
        <v>1466.8229999999996</v>
      </c>
      <c r="I94" s="46">
        <v>-10.722999999999999</v>
      </c>
      <c r="J94" s="46">
        <v>-512.048</v>
      </c>
      <c r="K94" s="46">
        <v>-651.24</v>
      </c>
      <c r="L94" s="46">
        <f t="shared" ref="L94" si="70">+D94+E94+F94-G94+H94+I94+J94+K94</f>
        <v>1693.488000000001</v>
      </c>
      <c r="M94" s="46">
        <v>-522.55700000000002</v>
      </c>
      <c r="N94" s="46">
        <v>34.024000000000001</v>
      </c>
      <c r="O94" s="46">
        <f t="shared" ref="O94" si="71">+L94+M94-N94</f>
        <v>1136.9070000000011</v>
      </c>
    </row>
    <row r="95" spans="1:15" ht="13.7" customHeight="1">
      <c r="A95" s="76" t="s">
        <v>199</v>
      </c>
      <c r="B95" s="46">
        <v>19578.565999999999</v>
      </c>
      <c r="C95" s="46">
        <v>19535.53</v>
      </c>
      <c r="D95" s="46">
        <f t="shared" ref="D95" si="72">+B95-C95</f>
        <v>43.036000000000058</v>
      </c>
      <c r="E95" s="46">
        <v>-115.43799999999999</v>
      </c>
      <c r="F95" s="46">
        <v>48.29</v>
      </c>
      <c r="G95" s="46">
        <v>228.858</v>
      </c>
      <c r="H95" s="46">
        <v>1096.0659999999998</v>
      </c>
      <c r="I95" s="46">
        <v>0.7050000000000054</v>
      </c>
      <c r="J95" s="46">
        <v>-548.91099999999994</v>
      </c>
      <c r="K95" s="46">
        <v>-757.0859999999999</v>
      </c>
      <c r="L95" s="46">
        <f t="shared" ref="L95" si="73">+D95+E95+F95-G95+H95+I95+J95+K95</f>
        <v>-462.19599999999991</v>
      </c>
      <c r="M95" s="46">
        <v>-331.40299999999996</v>
      </c>
      <c r="N95" s="46">
        <v>26.632000000000001</v>
      </c>
      <c r="O95" s="46">
        <f t="shared" ref="O95" si="74">+L95+M95-N95</f>
        <v>-820.23099999999988</v>
      </c>
    </row>
    <row r="96" spans="1:15" ht="13.7" customHeight="1">
      <c r="A96" s="76" t="s">
        <v>200</v>
      </c>
      <c r="B96" s="46">
        <v>21016.293999999998</v>
      </c>
      <c r="C96" s="46">
        <v>19727.091</v>
      </c>
      <c r="D96" s="46">
        <f t="shared" ref="D96" si="75">+B96-C96</f>
        <v>1289.2029999999977</v>
      </c>
      <c r="E96" s="46">
        <v>-130.40700000000001</v>
      </c>
      <c r="F96" s="46">
        <v>51.436</v>
      </c>
      <c r="G96" s="46">
        <v>989.61</v>
      </c>
      <c r="H96" s="46">
        <v>1564.7280000000001</v>
      </c>
      <c r="I96" s="46">
        <v>-19.917000000000002</v>
      </c>
      <c r="J96" s="46">
        <v>-546.51</v>
      </c>
      <c r="K96" s="46">
        <v>-805.91600000000017</v>
      </c>
      <c r="L96" s="46">
        <f t="shared" ref="L96" si="76">+D96+E96+F96-G96+H96+I96+J96+K96</f>
        <v>413.00699999999756</v>
      </c>
      <c r="M96" s="46">
        <v>-505.28100000000006</v>
      </c>
      <c r="N96" s="46">
        <v>-70.138000000000005</v>
      </c>
      <c r="O96" s="46">
        <f t="shared" ref="O96" si="77">+L96+M96-N96</f>
        <v>-22.136000000002497</v>
      </c>
    </row>
    <row r="97" spans="1:15" ht="13.7" customHeight="1">
      <c r="A97" s="76" t="s">
        <v>201</v>
      </c>
      <c r="B97" s="46">
        <v>20853.758000000002</v>
      </c>
      <c r="C97" s="46">
        <v>19700.423999999999</v>
      </c>
      <c r="D97" s="46">
        <f t="shared" ref="D97" si="78">+B97-C97</f>
        <v>1153.3340000000026</v>
      </c>
      <c r="E97" s="46">
        <v>-163.191</v>
      </c>
      <c r="F97" s="46">
        <v>47.665999999999997</v>
      </c>
      <c r="G97" s="46">
        <v>255.90600000000001</v>
      </c>
      <c r="H97" s="46">
        <v>587.4670000000001</v>
      </c>
      <c r="I97" s="46">
        <v>31.716999999999999</v>
      </c>
      <c r="J97" s="46">
        <v>-584.01800000000003</v>
      </c>
      <c r="K97" s="46">
        <v>-967.59000000000015</v>
      </c>
      <c r="L97" s="46">
        <f t="shared" ref="L97" si="79">+D97+E97+F97-G97+H97+I97+J97+K97</f>
        <v>-150.52099999999746</v>
      </c>
      <c r="M97" s="46">
        <v>-469.64699999999999</v>
      </c>
      <c r="N97" s="46">
        <v>17.488</v>
      </c>
      <c r="O97" s="46">
        <f t="shared" ref="O97" si="80">+L97+M97-N97</f>
        <v>-637.65599999999745</v>
      </c>
    </row>
    <row r="98" spans="1:15" ht="13.7" customHeight="1">
      <c r="A98" s="76" t="s">
        <v>202</v>
      </c>
      <c r="B98" s="46">
        <v>23202.145</v>
      </c>
      <c r="C98" s="46">
        <v>21021.862000000001</v>
      </c>
      <c r="D98" s="46">
        <f t="shared" ref="D98" si="81">+B98-C98</f>
        <v>2180.2829999999994</v>
      </c>
      <c r="E98" s="46">
        <v>-168.18</v>
      </c>
      <c r="F98" s="46">
        <v>187.41</v>
      </c>
      <c r="G98" s="46">
        <v>273.31799999999998</v>
      </c>
      <c r="H98" s="46">
        <v>1536.0570000000002</v>
      </c>
      <c r="I98" s="46">
        <v>6.01400000000001</v>
      </c>
      <c r="J98" s="46">
        <v>-612.81699999999989</v>
      </c>
      <c r="K98" s="46">
        <v>-1131.191</v>
      </c>
      <c r="L98" s="46">
        <f t="shared" ref="L98" si="82">+D98+E98+F98-G98+H98+I98+J98+K98</f>
        <v>1724.2579999999996</v>
      </c>
      <c r="M98" s="46">
        <v>-623.62099999999998</v>
      </c>
      <c r="N98" s="46">
        <v>-27.702000000000002</v>
      </c>
      <c r="O98" s="46">
        <f t="shared" ref="O98" si="83">+L98+M98-N98</f>
        <v>1128.3389999999997</v>
      </c>
    </row>
    <row r="99" spans="1:15" ht="13.7" customHeight="1">
      <c r="A99" s="76" t="s">
        <v>203</v>
      </c>
      <c r="B99" s="46">
        <v>24402.773999999998</v>
      </c>
      <c r="C99" s="46">
        <v>24091.71</v>
      </c>
      <c r="D99" s="46">
        <f t="shared" ref="D99" si="84">+B99-C99</f>
        <v>311.06399999999849</v>
      </c>
      <c r="E99" s="46">
        <v>-188.405</v>
      </c>
      <c r="F99" s="46">
        <v>59.965000000000003</v>
      </c>
      <c r="G99" s="46">
        <v>182.10599999999999</v>
      </c>
      <c r="H99" s="46">
        <v>1157.8269999999998</v>
      </c>
      <c r="I99" s="46">
        <v>21.368999999999993</v>
      </c>
      <c r="J99" s="46">
        <v>-644.60299999999995</v>
      </c>
      <c r="K99" s="46">
        <v>-942.89999999999986</v>
      </c>
      <c r="L99" s="46">
        <f t="shared" ref="L99" si="85">+D99+E99+F99-G99+H99+I99+J99+K99</f>
        <v>-407.78900000000169</v>
      </c>
      <c r="M99" s="46">
        <v>-1555.085</v>
      </c>
      <c r="N99" s="46">
        <v>-4.1680000000000001</v>
      </c>
      <c r="O99" s="46">
        <f t="shared" ref="O99" si="86">+L99+M99-N99</f>
        <v>-1958.7060000000017</v>
      </c>
    </row>
    <row r="100" spans="1:15" ht="13.7" customHeight="1">
      <c r="A100" s="76" t="s">
        <v>204</v>
      </c>
      <c r="B100" s="46">
        <v>27089.111000000001</v>
      </c>
      <c r="C100" s="46">
        <v>24635.737000000001</v>
      </c>
      <c r="D100" s="46">
        <f t="shared" ref="D100" si="87">+B100-C100</f>
        <v>2453.3739999999998</v>
      </c>
      <c r="E100" s="46">
        <v>-198.29999999999998</v>
      </c>
      <c r="F100" s="46">
        <v>76.361000000000004</v>
      </c>
      <c r="G100" s="46">
        <v>1277.0700000000002</v>
      </c>
      <c r="H100" s="46">
        <v>1214.6869999999994</v>
      </c>
      <c r="I100" s="46">
        <v>14.829000000000001</v>
      </c>
      <c r="J100" s="46">
        <v>-669.13800000000003</v>
      </c>
      <c r="K100" s="46">
        <v>-641.51499999999987</v>
      </c>
      <c r="L100" s="46">
        <f t="shared" ref="L100" si="88">+D100+E100+F100-G100+H100+I100+J100+K100</f>
        <v>973.22799999999916</v>
      </c>
      <c r="M100" s="46">
        <v>-715.66700000000003</v>
      </c>
      <c r="N100" s="46">
        <v>144.03399999999999</v>
      </c>
      <c r="O100" s="46">
        <f t="shared" ref="O100" si="89">+L100+M100-N100</f>
        <v>113.52699999999913</v>
      </c>
    </row>
    <row r="101" spans="1:15" ht="13.7" customHeight="1">
      <c r="A101" s="76" t="s">
        <v>205</v>
      </c>
      <c r="B101" s="46">
        <v>28068.93</v>
      </c>
      <c r="C101" s="46">
        <v>25591.273999999998</v>
      </c>
      <c r="D101" s="46">
        <f t="shared" ref="D101" si="90">+B101-C101</f>
        <v>2477.6560000000027</v>
      </c>
      <c r="E101" s="46">
        <v>-176.12900000000002</v>
      </c>
      <c r="F101" s="46">
        <v>87.504999999999995</v>
      </c>
      <c r="G101" s="46">
        <v>262.20999999999998</v>
      </c>
      <c r="H101" s="46">
        <v>1014.6769999999999</v>
      </c>
      <c r="I101" s="46">
        <v>14.642000000000003</v>
      </c>
      <c r="J101" s="46">
        <v>-699.83999999999992</v>
      </c>
      <c r="K101" s="46">
        <v>-646.74800000000005</v>
      </c>
      <c r="L101" s="46">
        <f t="shared" ref="L101" si="91">+D101+E101+F101-G101+H101+I101+J101+K101</f>
        <v>1809.5530000000022</v>
      </c>
      <c r="M101" s="46">
        <v>-343.327</v>
      </c>
      <c r="N101" s="46">
        <v>-112.917</v>
      </c>
      <c r="O101" s="46">
        <f t="shared" ref="O101" si="92">+L101+M101-N101</f>
        <v>1579.1430000000021</v>
      </c>
    </row>
    <row r="102" spans="1:15" ht="13.7" customHeight="1">
      <c r="A102" s="76" t="s">
        <v>206</v>
      </c>
      <c r="B102" s="46">
        <v>32544.296000000002</v>
      </c>
      <c r="C102" s="46">
        <v>30723.048000000003</v>
      </c>
      <c r="D102" s="46">
        <f t="shared" ref="D102" si="93">+B102-C102</f>
        <v>1821.2479999999996</v>
      </c>
      <c r="E102" s="46">
        <v>-173.83199999999999</v>
      </c>
      <c r="F102" s="46">
        <v>88.158000000000001</v>
      </c>
      <c r="G102" s="46">
        <v>243.51499999999999</v>
      </c>
      <c r="H102" s="46">
        <v>1734.1579999999999</v>
      </c>
      <c r="I102" s="46">
        <v>5.4840000000000089</v>
      </c>
      <c r="J102" s="46">
        <v>-727.02200000000005</v>
      </c>
      <c r="K102" s="46">
        <v>-557.27099999999996</v>
      </c>
      <c r="L102" s="46">
        <f t="shared" ref="L102" si="94">+D102+E102+F102-G102+H102+I102+J102+K102</f>
        <v>1947.4079999999997</v>
      </c>
      <c r="M102" s="46">
        <v>-595.32199999999989</v>
      </c>
      <c r="N102" s="46">
        <v>-27.109000000000002</v>
      </c>
      <c r="O102" s="46">
        <f t="shared" ref="O102" si="95">+L102+M102-N102</f>
        <v>1379.1949999999997</v>
      </c>
    </row>
    <row r="103" spans="1:15" ht="13.7" customHeight="1">
      <c r="A103" s="76" t="s">
        <v>207</v>
      </c>
      <c r="B103" s="46">
        <v>33264.741999999998</v>
      </c>
      <c r="C103" s="46">
        <v>34014.831999999995</v>
      </c>
      <c r="D103" s="46">
        <f t="shared" ref="D103" si="96">+B103-C103</f>
        <v>-750.08999999999651</v>
      </c>
      <c r="E103" s="46">
        <v>-186.464</v>
      </c>
      <c r="F103" s="46">
        <v>256.42700000000002</v>
      </c>
      <c r="G103" s="46">
        <v>235.96600000000001</v>
      </c>
      <c r="H103" s="46">
        <v>1977.7189999999998</v>
      </c>
      <c r="I103" s="46">
        <v>-4.6209999999999951</v>
      </c>
      <c r="J103" s="46">
        <v>-781.85200000000009</v>
      </c>
      <c r="K103" s="46">
        <v>-908.0809999999999</v>
      </c>
      <c r="L103" s="46">
        <f t="shared" ref="L103" si="97">+D103+E103+F103-G103+H103+I103+J103+K103</f>
        <v>-632.9279999999967</v>
      </c>
      <c r="M103" s="46">
        <v>-513.255</v>
      </c>
      <c r="N103" s="46">
        <v>2.194</v>
      </c>
      <c r="O103" s="46">
        <f t="shared" ref="O103" si="98">+L103+M103-N103</f>
        <v>-1148.3769999999968</v>
      </c>
    </row>
    <row r="104" spans="1:15" ht="13.7" customHeight="1">
      <c r="A104" s="76" t="s">
        <v>208</v>
      </c>
      <c r="B104" s="46">
        <v>32154.232</v>
      </c>
      <c r="C104" s="46">
        <v>29869.39</v>
      </c>
      <c r="D104" s="46">
        <f t="shared" ref="D104" si="99">+B104-C104</f>
        <v>2284.8420000000006</v>
      </c>
      <c r="E104" s="46">
        <v>-199.727</v>
      </c>
      <c r="F104" s="46">
        <v>90.966999999999999</v>
      </c>
      <c r="G104" s="46">
        <v>1316.8509999999999</v>
      </c>
      <c r="H104" s="46">
        <v>873.4670000000001</v>
      </c>
      <c r="I104" s="46">
        <v>43.666999999999994</v>
      </c>
      <c r="J104" s="46">
        <v>-799.73500000000001</v>
      </c>
      <c r="K104" s="46">
        <v>-894.40100000000007</v>
      </c>
      <c r="L104" s="46">
        <f t="shared" ref="L104" si="100">+D104+E104+F104-G104+H104+I104+J104+K104</f>
        <v>82.229000000000838</v>
      </c>
      <c r="M104" s="46">
        <v>-1020.069</v>
      </c>
      <c r="N104" s="46">
        <v>-109.027</v>
      </c>
      <c r="O104" s="46">
        <f t="shared" ref="O104" si="101">+L104+M104-N104</f>
        <v>-828.81299999999908</v>
      </c>
    </row>
    <row r="105" spans="1:15" ht="13.7" customHeight="1">
      <c r="A105" s="76" t="s">
        <v>209</v>
      </c>
      <c r="B105" s="46">
        <v>30541.115000000002</v>
      </c>
      <c r="C105" s="46">
        <v>30080.21</v>
      </c>
      <c r="D105" s="46">
        <f t="shared" ref="D105" si="102">+B105-C105</f>
        <v>460.90500000000247</v>
      </c>
      <c r="E105" s="46">
        <v>-240.87199999999999</v>
      </c>
      <c r="F105" s="46">
        <v>73.177000000000007</v>
      </c>
      <c r="G105" s="46">
        <v>319.702</v>
      </c>
      <c r="H105" s="46">
        <v>1451.855</v>
      </c>
      <c r="I105" s="46">
        <v>18.272999999999996</v>
      </c>
      <c r="J105" s="46">
        <v>-823.1450000000001</v>
      </c>
      <c r="K105" s="46">
        <v>-702.61999999999989</v>
      </c>
      <c r="L105" s="46">
        <f t="shared" ref="L105" si="103">+D105+E105+F105-G105+H105+I105+J105+K105</f>
        <v>-82.128999999997518</v>
      </c>
      <c r="M105" s="46">
        <v>-465.06700000000001</v>
      </c>
      <c r="N105" s="46">
        <v>141.55799999999999</v>
      </c>
      <c r="O105" s="46">
        <f t="shared" ref="O105" si="104">+L105+M105-N105</f>
        <v>-688.75399999999752</v>
      </c>
    </row>
    <row r="106" spans="1:15" ht="13.7" customHeight="1">
      <c r="A106" s="76" t="s">
        <v>210</v>
      </c>
      <c r="B106" s="46">
        <v>31321.957999999999</v>
      </c>
      <c r="C106" s="46">
        <v>32135.847999999998</v>
      </c>
      <c r="D106" s="46">
        <f t="shared" ref="D106" si="105">+B106-C106</f>
        <v>-813.88999999999942</v>
      </c>
      <c r="E106" s="46">
        <v>-244.20400000000001</v>
      </c>
      <c r="F106" s="46">
        <v>196.72300000000001</v>
      </c>
      <c r="G106" s="46">
        <v>273.94599999999997</v>
      </c>
      <c r="H106" s="46">
        <v>2047.973</v>
      </c>
      <c r="I106" s="46">
        <v>29.620000000000005</v>
      </c>
      <c r="J106" s="46">
        <v>-857.41</v>
      </c>
      <c r="K106" s="46">
        <v>-744.7679999999998</v>
      </c>
      <c r="L106" s="46">
        <f t="shared" ref="L106" si="106">+D106+E106+F106-G106+H106+I106+J106+K106</f>
        <v>-659.90199999999913</v>
      </c>
      <c r="M106" s="46">
        <v>-862.423</v>
      </c>
      <c r="N106" s="46">
        <v>15.199</v>
      </c>
      <c r="O106" s="46">
        <f t="shared" ref="O106" si="107">+L106+M106-N106</f>
        <v>-1537.5239999999992</v>
      </c>
    </row>
    <row r="107" spans="1:15" ht="13.7" customHeight="1">
      <c r="A107" s="76" t="s">
        <v>211</v>
      </c>
      <c r="B107" s="46">
        <v>30652.852999999999</v>
      </c>
      <c r="C107" s="46">
        <v>33538.074999999997</v>
      </c>
      <c r="D107" s="46">
        <f t="shared" ref="D107" si="108">+B107-C107</f>
        <v>-2885.2219999999979</v>
      </c>
      <c r="E107" s="46">
        <v>-263.06599999999997</v>
      </c>
      <c r="F107" s="46">
        <v>77.156999999999996</v>
      </c>
      <c r="G107" s="46">
        <v>210.55699999999999</v>
      </c>
      <c r="H107" s="46">
        <v>1959.9559999999997</v>
      </c>
      <c r="I107" s="46">
        <v>25.066999999999993</v>
      </c>
      <c r="J107" s="46">
        <v>-832.06400000000008</v>
      </c>
      <c r="K107" s="46">
        <v>-857.65499999999997</v>
      </c>
      <c r="L107" s="46">
        <f t="shared" ref="L107" si="109">+D107+E107+F107-G107+H107+I107+J107+K107</f>
        <v>-2986.3839999999973</v>
      </c>
      <c r="M107" s="46">
        <v>-747.91600000000005</v>
      </c>
      <c r="N107" s="46">
        <v>-23.116</v>
      </c>
      <c r="O107" s="46">
        <f t="shared" ref="O107" si="110">+L107+M107-N107</f>
        <v>-3711.1839999999975</v>
      </c>
    </row>
    <row r="108" spans="1:15" ht="13.7" customHeight="1" thickBot="1">
      <c r="A108" s="77" t="s">
        <v>213</v>
      </c>
      <c r="B108" s="67">
        <v>31232.567999999999</v>
      </c>
      <c r="C108" s="67">
        <v>30204.278000000002</v>
      </c>
      <c r="D108" s="67">
        <f t="shared" ref="D108" si="111">+B108-C108</f>
        <v>1028.2899999999972</v>
      </c>
      <c r="E108" s="67">
        <v>-262.42099999999999</v>
      </c>
      <c r="F108" s="67">
        <v>76.081999999999994</v>
      </c>
      <c r="G108" s="67">
        <v>712.73700000000008</v>
      </c>
      <c r="H108" s="67">
        <v>1593.4519999999998</v>
      </c>
      <c r="I108" s="67">
        <v>43.07</v>
      </c>
      <c r="J108" s="67">
        <v>-867.25600000000009</v>
      </c>
      <c r="K108" s="67">
        <v>-623.8090000000002</v>
      </c>
      <c r="L108" s="67">
        <f t="shared" ref="L108" si="112">+D108+E108+F108-G108+H108+I108+J108+K108</f>
        <v>274.67099999999664</v>
      </c>
      <c r="M108" s="67">
        <v>-1379.9659999999999</v>
      </c>
      <c r="N108" s="67">
        <v>-37.697000000000003</v>
      </c>
      <c r="O108" s="67">
        <f t="shared" ref="O108" si="113">+L108+M108-N108</f>
        <v>-1067.5980000000031</v>
      </c>
    </row>
    <row r="109" spans="1:15" ht="13.7" customHeight="1" thickTop="1"/>
    <row r="110" spans="1:15" ht="13.7" customHeight="1"/>
    <row r="111" spans="1:15" ht="13.7" customHeight="1"/>
    <row r="112" spans="1:15" ht="13.7" customHeight="1"/>
    <row r="113" ht="13.7" customHeight="1"/>
    <row r="114" ht="13.7" customHeight="1"/>
    <row r="115" ht="13.7" customHeight="1"/>
    <row r="116" ht="13.7" customHeight="1"/>
    <row r="117" ht="13.7" customHeight="1"/>
    <row r="118" ht="13.7" customHeight="1"/>
    <row r="119" ht="13.7" customHeight="1"/>
    <row r="120" ht="13.7" customHeight="1"/>
    <row r="121" ht="13.7" customHeight="1"/>
    <row r="122" ht="13.7" customHeight="1"/>
    <row r="123" ht="13.7" customHeight="1"/>
    <row r="124" ht="13.7" customHeight="1"/>
    <row r="125" ht="13.7" customHeight="1"/>
    <row r="126" ht="13.7" customHeight="1"/>
    <row r="127" ht="13.7" customHeight="1"/>
    <row r="128" ht="13.7" customHeight="1"/>
    <row r="129" ht="13.7" customHeight="1"/>
    <row r="130" ht="13.7" customHeight="1"/>
    <row r="131" ht="13.7" customHeight="1"/>
    <row r="132" ht="13.7" customHeight="1"/>
    <row r="133" ht="13.7" customHeight="1"/>
    <row r="134" ht="13.7" customHeight="1"/>
    <row r="135" ht="13.7" customHeight="1"/>
    <row r="136" ht="13.7" customHeight="1"/>
    <row r="137" ht="13.7" customHeight="1"/>
    <row r="138" ht="13.7" customHeight="1"/>
    <row r="139" ht="13.7" customHeight="1"/>
    <row r="140" ht="13.7" customHeight="1"/>
    <row r="141" ht="13.7" customHeight="1"/>
    <row r="142" ht="13.7" customHeight="1"/>
    <row r="143" ht="13.7" customHeight="1"/>
    <row r="144" ht="13.7" customHeight="1"/>
    <row r="145" ht="13.7" customHeight="1"/>
    <row r="146" ht="13.7" customHeight="1"/>
    <row r="147" ht="13.7" customHeight="1"/>
    <row r="148" ht="13.7" customHeight="1"/>
    <row r="149" ht="13.7" customHeight="1"/>
    <row r="150" ht="13.7" customHeight="1"/>
    <row r="151" ht="13.7" customHeight="1"/>
    <row r="152" ht="13.7" customHeight="1"/>
    <row r="153" ht="13.7" customHeight="1"/>
    <row r="154" ht="13.7" customHeight="1"/>
    <row r="155" ht="13.7" customHeight="1"/>
    <row r="156" ht="13.7" customHeight="1"/>
    <row r="157" ht="13.7" customHeight="1"/>
    <row r="158" ht="13.7" customHeight="1"/>
    <row r="159" ht="13.7" customHeight="1"/>
    <row r="160" ht="13.7" customHeight="1"/>
    <row r="161" ht="13.7" customHeight="1"/>
    <row r="162" ht="13.7" customHeight="1"/>
    <row r="163" ht="13.7" customHeight="1"/>
    <row r="164" ht="13.7" customHeight="1"/>
    <row r="165" ht="13.7" customHeight="1"/>
    <row r="166" ht="13.7" customHeight="1"/>
    <row r="167" ht="13.7" customHeight="1"/>
    <row r="168" ht="13.7" customHeight="1"/>
    <row r="169" ht="13.7" customHeight="1"/>
    <row r="170" ht="13.7" customHeight="1"/>
    <row r="171" ht="13.7" customHeight="1"/>
    <row r="172" ht="13.7" customHeight="1"/>
    <row r="173" ht="13.7" customHeight="1"/>
    <row r="174" ht="13.7" customHeight="1"/>
    <row r="175" ht="13.7" customHeight="1"/>
    <row r="176" ht="13.7" customHeight="1"/>
    <row r="177" ht="13.7" customHeight="1"/>
    <row r="178" ht="13.7" customHeight="1"/>
    <row r="179" ht="13.7" customHeight="1"/>
    <row r="180" ht="13.7" customHeight="1"/>
    <row r="181" ht="13.7" customHeight="1"/>
    <row r="182" ht="13.7" customHeight="1"/>
    <row r="183" ht="13.7" customHeight="1"/>
    <row r="184" ht="13.7" customHeight="1"/>
    <row r="185" ht="13.7" customHeight="1"/>
    <row r="186" ht="13.7" customHeight="1"/>
    <row r="187" ht="13.7" customHeight="1"/>
  </sheetData>
  <phoneticPr fontId="5" type="noConversion"/>
  <pageMargins left="0.75" right="0.75" top="1" bottom="1" header="0.5" footer="0.5"/>
  <pageSetup paperSize="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S220"/>
  <sheetViews>
    <sheetView showGridLines="0" workbookViewId="0">
      <pane xSplit="1" ySplit="8" topLeftCell="B94" activePane="bottomRight" state="frozen"/>
      <selection pane="topRight" activeCell="B1" sqref="B1"/>
      <selection pane="bottomLeft" activeCell="A9" sqref="A9"/>
      <selection pane="bottomRight" activeCell="A108" sqref="A108"/>
    </sheetView>
  </sheetViews>
  <sheetFormatPr defaultColWidth="9.140625" defaultRowHeight="11.25"/>
  <cols>
    <col min="1" max="1" width="9.140625" style="1"/>
    <col min="2" max="2" width="11.5703125" style="1" customWidth="1"/>
    <col min="3" max="3" width="13.140625" style="1" customWidth="1"/>
    <col min="4" max="4" width="10.140625" style="1" customWidth="1"/>
    <col min="5" max="5" width="9.140625" style="1"/>
    <col min="6" max="7" width="11.28515625" style="1" customWidth="1"/>
    <col min="8" max="8" width="9.85546875" style="1" customWidth="1"/>
    <col min="9" max="9" width="12.140625" style="1" customWidth="1"/>
    <col min="10" max="10" width="11.7109375" style="1" customWidth="1"/>
    <col min="11" max="12" width="10.85546875" style="1" customWidth="1"/>
    <col min="13" max="13" width="9.85546875" style="1" customWidth="1"/>
    <col min="14" max="14" width="10.5703125" style="1" customWidth="1"/>
    <col min="15" max="15" width="9.140625" style="1"/>
    <col min="16" max="16" width="10.85546875" style="1" customWidth="1"/>
    <col min="17" max="17" width="9.85546875" style="1" customWidth="1"/>
    <col min="18" max="18" width="10.5703125" style="1" customWidth="1"/>
    <col min="19" max="19" width="13.42578125" style="1" customWidth="1"/>
    <col min="20" max="16384" width="9.140625" style="1"/>
  </cols>
  <sheetData>
    <row r="1" spans="1:19" ht="12.75">
      <c r="A1" s="7" t="s">
        <v>34</v>
      </c>
      <c r="B1" s="3"/>
    </row>
    <row r="2" spans="1:19" ht="9.75" customHeight="1">
      <c r="A2" s="11"/>
      <c r="B2" s="3"/>
    </row>
    <row r="3" spans="1:19" ht="12.75">
      <c r="A3" s="7" t="s">
        <v>35</v>
      </c>
      <c r="B3" s="3"/>
    </row>
    <row r="4" spans="1:19" ht="12.75">
      <c r="A4" s="72" t="s">
        <v>50</v>
      </c>
      <c r="B4" s="3"/>
    </row>
    <row r="5" spans="1:19" ht="14.25">
      <c r="A5" s="7" t="s">
        <v>37</v>
      </c>
      <c r="B5" s="3"/>
    </row>
    <row r="6" spans="1:19" ht="12" thickBot="1"/>
    <row r="7" spans="1:19" s="4" customFormat="1">
      <c r="A7" s="69"/>
      <c r="B7" s="18" t="s">
        <v>11</v>
      </c>
      <c r="C7" s="12" t="s">
        <v>12</v>
      </c>
      <c r="D7" s="12" t="s">
        <v>13</v>
      </c>
      <c r="E7" s="12" t="s">
        <v>14</v>
      </c>
      <c r="F7" s="12" t="s">
        <v>25</v>
      </c>
      <c r="G7" s="12" t="s">
        <v>12</v>
      </c>
      <c r="H7" s="12" t="s">
        <v>16</v>
      </c>
      <c r="I7" s="12" t="s">
        <v>3</v>
      </c>
      <c r="J7" s="12" t="s">
        <v>17</v>
      </c>
      <c r="K7" s="12" t="s">
        <v>18</v>
      </c>
      <c r="L7" s="12" t="s">
        <v>19</v>
      </c>
      <c r="M7" s="12" t="s">
        <v>5</v>
      </c>
      <c r="N7" s="12" t="s">
        <v>6</v>
      </c>
      <c r="O7" s="12" t="s">
        <v>7</v>
      </c>
      <c r="P7" s="12" t="s">
        <v>8</v>
      </c>
      <c r="Q7" s="12" t="s">
        <v>9</v>
      </c>
      <c r="R7" s="23" t="s">
        <v>32</v>
      </c>
      <c r="S7" s="19" t="s">
        <v>10</v>
      </c>
    </row>
    <row r="8" spans="1:19" s="4" customFormat="1" ht="158.25" thickBot="1">
      <c r="A8" s="71" t="s">
        <v>175</v>
      </c>
      <c r="B8" s="70" t="s">
        <v>33</v>
      </c>
      <c r="C8" s="15" t="s">
        <v>89</v>
      </c>
      <c r="D8" s="15" t="s">
        <v>65</v>
      </c>
      <c r="E8" s="15" t="s">
        <v>66</v>
      </c>
      <c r="F8" s="26" t="s">
        <v>82</v>
      </c>
      <c r="G8" s="15" t="s">
        <v>90</v>
      </c>
      <c r="H8" s="15" t="s">
        <v>68</v>
      </c>
      <c r="I8" s="15" t="s">
        <v>69</v>
      </c>
      <c r="J8" s="15" t="s">
        <v>70</v>
      </c>
      <c r="K8" s="15" t="s">
        <v>71</v>
      </c>
      <c r="L8" s="15" t="s">
        <v>72</v>
      </c>
      <c r="M8" s="15" t="s">
        <v>63</v>
      </c>
      <c r="N8" s="15" t="s">
        <v>57</v>
      </c>
      <c r="O8" s="15" t="s">
        <v>73</v>
      </c>
      <c r="P8" s="15" t="s">
        <v>75</v>
      </c>
      <c r="Q8" s="15" t="s">
        <v>179</v>
      </c>
      <c r="R8" s="15" t="s">
        <v>76</v>
      </c>
      <c r="S8" s="21" t="s">
        <v>181</v>
      </c>
    </row>
    <row r="9" spans="1:19" ht="13.7" customHeight="1">
      <c r="A9" s="73" t="s">
        <v>108</v>
      </c>
      <c r="B9" s="55">
        <f>+'S11'!B9+'S12'!B9+S1M!B9</f>
        <v>20428.118999999999</v>
      </c>
      <c r="C9" s="56">
        <f>+'S11'!C9+'S12'!C9+S1M!C9</f>
        <v>9204.4830000000002</v>
      </c>
      <c r="D9" s="56">
        <f>+'S11'!D9+'S12'!D9+S1M!D9</f>
        <v>180.47699999999998</v>
      </c>
      <c r="E9" s="56">
        <f>+'S11'!E9+'S12'!E9+S1M!E9</f>
        <v>294.15100000000001</v>
      </c>
      <c r="F9" s="56">
        <f>+B9-C9-D9+E9</f>
        <v>11337.309999999998</v>
      </c>
      <c r="G9" s="56">
        <f>+S1M!G9</f>
        <v>12744.976000000001</v>
      </c>
      <c r="H9" s="56">
        <f>+'S11'!G9+'S12'!G9+S1M!H9</f>
        <v>528.04700000000025</v>
      </c>
      <c r="I9" s="56">
        <f>+F9+G9+H9</f>
        <v>24610.332999999999</v>
      </c>
      <c r="J9" s="56">
        <f>+'S11'!I9+'S12'!I9+S1M!J9</f>
        <v>2043.194</v>
      </c>
      <c r="K9" s="56">
        <f>+'S11'!J9+'S12'!J9+S1M!K9</f>
        <v>2735.308</v>
      </c>
      <c r="L9" s="56">
        <f>+'S11'!K9+'S12'!K9+S1M!L9</f>
        <v>803.32000000000016</v>
      </c>
      <c r="M9" s="56">
        <f>+I9-J9+K9+L9-S1M!N9</f>
        <v>23408.042999999998</v>
      </c>
      <c r="N9" s="56">
        <f>+S1M!Q9</f>
        <v>18208.973000000002</v>
      </c>
      <c r="O9" s="56">
        <f>+M9-N9</f>
        <v>5199.0699999999961</v>
      </c>
      <c r="P9" s="56">
        <f>+'S11'!M9+'S12'!O9+S1M!S9</f>
        <v>354.67399999999998</v>
      </c>
      <c r="Q9" s="56">
        <f>+'S11'!N9+'S12'!P9+S1M!T9</f>
        <v>7555.2550000000001</v>
      </c>
      <c r="R9" s="56">
        <f>+'S11'!O9+'S12'!Q9+S1M!U9</f>
        <v>-15.605000000000004</v>
      </c>
      <c r="S9" s="57">
        <f>+O9+P9-Q9-R9</f>
        <v>-1985.906000000004</v>
      </c>
    </row>
    <row r="10" spans="1:19" ht="13.7" customHeight="1">
      <c r="A10" s="73" t="s">
        <v>109</v>
      </c>
      <c r="B10" s="48">
        <f>+'S11'!B10+'S12'!B10+S1M!B10</f>
        <v>21215.561000000002</v>
      </c>
      <c r="C10" s="40">
        <f>+'S11'!C10+'S12'!C10+S1M!C10</f>
        <v>9949.014000000001</v>
      </c>
      <c r="D10" s="40">
        <f>+'S11'!D10+'S12'!D10+S1M!D10</f>
        <v>200.12700000000001</v>
      </c>
      <c r="E10" s="40">
        <f>+'S11'!E10+'S12'!E10+S1M!E10</f>
        <v>504.22800000000007</v>
      </c>
      <c r="F10" s="40">
        <f t="shared" ref="F10:F47" si="0">+B10-C10-D10+E10</f>
        <v>11570.648000000001</v>
      </c>
      <c r="G10" s="40">
        <f>+S1M!G10</f>
        <v>14137.143</v>
      </c>
      <c r="H10" s="40">
        <f>+'S11'!G10+'S12'!G10+S1M!H10</f>
        <v>-56.322999999999411</v>
      </c>
      <c r="I10" s="40">
        <f t="shared" ref="I10:I47" si="1">+F10+G10+H10</f>
        <v>25651.468000000001</v>
      </c>
      <c r="J10" s="40">
        <f>+'S11'!I10+'S12'!I10+S1M!J10</f>
        <v>3093.875</v>
      </c>
      <c r="K10" s="40">
        <f>+'S11'!J10+'S12'!J10+S1M!K10</f>
        <v>3276.2730000000001</v>
      </c>
      <c r="L10" s="40">
        <f>+'S11'!K10+'S12'!K10+S1M!L10</f>
        <v>866.32799999999997</v>
      </c>
      <c r="M10" s="40">
        <f>+I10-J10+K10+L10-S1M!N10</f>
        <v>23467.093000000004</v>
      </c>
      <c r="N10" s="40">
        <f>+S1M!Q10</f>
        <v>18550.524000000001</v>
      </c>
      <c r="O10" s="40">
        <f t="shared" ref="O10:O47" si="2">+M10-N10</f>
        <v>4916.5690000000031</v>
      </c>
      <c r="P10" s="40">
        <f>+'S11'!M10+'S12'!O10+S1M!S10</f>
        <v>527.80899999999997</v>
      </c>
      <c r="Q10" s="40">
        <f>+'S11'!N10+'S12'!P10+S1M!T10</f>
        <v>7504.2609999999995</v>
      </c>
      <c r="R10" s="40">
        <f>+'S11'!O10+'S12'!Q10+S1M!U10</f>
        <v>-26.776999999999987</v>
      </c>
      <c r="S10" s="41">
        <f t="shared" ref="S10:S47" si="3">+O10+P10-Q10-R10</f>
        <v>-2033.1059999999961</v>
      </c>
    </row>
    <row r="11" spans="1:19" ht="13.7" customHeight="1">
      <c r="A11" s="73" t="s">
        <v>110</v>
      </c>
      <c r="B11" s="48">
        <f>+'S11'!B11+'S12'!B11+S1M!B11</f>
        <v>21770.477999999999</v>
      </c>
      <c r="C11" s="40">
        <f>+'S11'!C11+'S12'!C11+S1M!C11</f>
        <v>10347.776</v>
      </c>
      <c r="D11" s="40">
        <f>+'S11'!D11+'S12'!D11+S1M!D11</f>
        <v>180.66</v>
      </c>
      <c r="E11" s="40">
        <f>+'S11'!E11+'S12'!E11+S1M!E11</f>
        <v>347.77600000000001</v>
      </c>
      <c r="F11" s="40">
        <f t="shared" si="0"/>
        <v>11589.817999999999</v>
      </c>
      <c r="G11" s="40">
        <f>+S1M!G11</f>
        <v>13963.07</v>
      </c>
      <c r="H11" s="40">
        <f>+'S11'!G11+'S12'!G11+S1M!H11</f>
        <v>415.09600000000046</v>
      </c>
      <c r="I11" s="40">
        <f t="shared" si="1"/>
        <v>25967.984</v>
      </c>
      <c r="J11" s="40">
        <f>+'S11'!I11+'S12'!I11+S1M!J11</f>
        <v>2657.4539999999997</v>
      </c>
      <c r="K11" s="40">
        <f>+'S11'!J11+'S12'!J11+S1M!K11</f>
        <v>3213.9330000000004</v>
      </c>
      <c r="L11" s="40">
        <f>+'S11'!K11+'S12'!K11+S1M!L11</f>
        <v>1160.7730000000001</v>
      </c>
      <c r="M11" s="40">
        <f>+I11-J11+K11+L11-S1M!N11</f>
        <v>24728.923000000003</v>
      </c>
      <c r="N11" s="40">
        <f>+S1M!Q11</f>
        <v>18971.572</v>
      </c>
      <c r="O11" s="40">
        <f t="shared" si="2"/>
        <v>5757.3510000000024</v>
      </c>
      <c r="P11" s="40">
        <f>+'S11'!M11+'S12'!O11+S1M!S11</f>
        <v>604.50900000000001</v>
      </c>
      <c r="Q11" s="40">
        <f>+'S11'!N11+'S12'!P11+S1M!T11</f>
        <v>7147.6710000000003</v>
      </c>
      <c r="R11" s="40">
        <f>+'S11'!O11+'S12'!Q11+S1M!U11</f>
        <v>-21.064999999999998</v>
      </c>
      <c r="S11" s="41">
        <f t="shared" si="3"/>
        <v>-764.74599999999782</v>
      </c>
    </row>
    <row r="12" spans="1:19" ht="13.7" customHeight="1">
      <c r="A12" s="73" t="s">
        <v>111</v>
      </c>
      <c r="B12" s="48">
        <f>+'S11'!B12+'S12'!B12+S1M!B12</f>
        <v>22472.468000000001</v>
      </c>
      <c r="C12" s="40">
        <f>+'S11'!C12+'S12'!C12+S1M!C12</f>
        <v>11681.323999999999</v>
      </c>
      <c r="D12" s="40">
        <f>+'S11'!D12+'S12'!D12+S1M!D12</f>
        <v>208.87700000000001</v>
      </c>
      <c r="E12" s="40">
        <f>+'S11'!E12+'S12'!E12+S1M!E12</f>
        <v>574.48099999999999</v>
      </c>
      <c r="F12" s="40">
        <f t="shared" si="0"/>
        <v>11156.748000000001</v>
      </c>
      <c r="G12" s="40">
        <f>+S1M!G12</f>
        <v>16277.144</v>
      </c>
      <c r="H12" s="40">
        <f>+'S11'!G12+'S12'!G12+S1M!H12</f>
        <v>143.07200000000012</v>
      </c>
      <c r="I12" s="40">
        <f t="shared" si="1"/>
        <v>27576.964</v>
      </c>
      <c r="J12" s="40">
        <f>+'S11'!I12+'S12'!I12+S1M!J12</f>
        <v>2858.1880000000001</v>
      </c>
      <c r="K12" s="40">
        <f>+'S11'!J12+'S12'!J12+S1M!K12</f>
        <v>4454.13</v>
      </c>
      <c r="L12" s="40">
        <f>+'S11'!K12+'S12'!K12+S1M!L12</f>
        <v>869.73099999999999</v>
      </c>
      <c r="M12" s="40">
        <f>+I12-J12+K12+L12-S1M!N12</f>
        <v>26153.079999999998</v>
      </c>
      <c r="N12" s="40">
        <f>+S1M!Q12</f>
        <v>19970.464</v>
      </c>
      <c r="O12" s="40">
        <f t="shared" si="2"/>
        <v>6182.6159999999982</v>
      </c>
      <c r="P12" s="40">
        <f>+'S11'!M12+'S12'!O12+S1M!S12</f>
        <v>907.90599999999995</v>
      </c>
      <c r="Q12" s="40">
        <f>+'S11'!N12+'S12'!P12+S1M!T12</f>
        <v>6603.277</v>
      </c>
      <c r="R12" s="40">
        <f>+'S11'!O12+'S12'!Q12+S1M!U12</f>
        <v>23.687000000000012</v>
      </c>
      <c r="S12" s="41">
        <f t="shared" si="3"/>
        <v>463.55799999999806</v>
      </c>
    </row>
    <row r="13" spans="1:19" ht="13.7" customHeight="1">
      <c r="A13" s="73" t="s">
        <v>112</v>
      </c>
      <c r="B13" s="48">
        <f>+'S11'!B13+'S12'!B13+S1M!B13</f>
        <v>22140.272000000001</v>
      </c>
      <c r="C13" s="40">
        <f>+'S11'!C13+'S12'!C13+S1M!C13</f>
        <v>9863.4290000000001</v>
      </c>
      <c r="D13" s="40">
        <f>+'S11'!D13+'S12'!D13+S1M!D13</f>
        <v>203.90899999999999</v>
      </c>
      <c r="E13" s="40">
        <f>+'S11'!E13+'S12'!E13+S1M!E13</f>
        <v>210.583</v>
      </c>
      <c r="F13" s="40">
        <f t="shared" si="0"/>
        <v>12283.517000000002</v>
      </c>
      <c r="G13" s="40">
        <f>+S1M!G13</f>
        <v>13691.341</v>
      </c>
      <c r="H13" s="40">
        <f>+'S11'!G13+'S12'!G13+S1M!H13</f>
        <v>227.72399999999925</v>
      </c>
      <c r="I13" s="40">
        <f t="shared" si="1"/>
        <v>26202.581999999999</v>
      </c>
      <c r="J13" s="40">
        <f>+'S11'!I13+'S12'!I13+S1M!J13</f>
        <v>2199.4549999999999</v>
      </c>
      <c r="K13" s="40">
        <f>+'S11'!J13+'S12'!J13+S1M!K13</f>
        <v>2944.4690000000001</v>
      </c>
      <c r="L13" s="40">
        <f>+'S11'!K13+'S12'!K13+S1M!L13</f>
        <v>634.25800000000004</v>
      </c>
      <c r="M13" s="40">
        <f>+I13-J13+K13+L13-S1M!N13</f>
        <v>24654.448000000004</v>
      </c>
      <c r="N13" s="40">
        <f>+S1M!Q13</f>
        <v>19671.655999999999</v>
      </c>
      <c r="O13" s="40">
        <f t="shared" si="2"/>
        <v>4982.7920000000049</v>
      </c>
      <c r="P13" s="40">
        <f>+'S11'!M13+'S12'!O13+S1M!S13</f>
        <v>181.56700000000001</v>
      </c>
      <c r="Q13" s="40">
        <f>+'S11'!N13+'S12'!P13+S1M!T13</f>
        <v>8406.4510000000009</v>
      </c>
      <c r="R13" s="40">
        <f>+'S11'!O13+'S12'!Q13+S1M!U13</f>
        <v>-17.850999999999999</v>
      </c>
      <c r="S13" s="41">
        <f t="shared" si="3"/>
        <v>-3224.2409999999959</v>
      </c>
    </row>
    <row r="14" spans="1:19" ht="13.7" customHeight="1">
      <c r="A14" s="73" t="s">
        <v>113</v>
      </c>
      <c r="B14" s="48">
        <f>+'S11'!B14+'S12'!B14+S1M!B14</f>
        <v>22688.85</v>
      </c>
      <c r="C14" s="40">
        <f>+'S11'!C14+'S12'!C14+S1M!C14</f>
        <v>10586.104000000001</v>
      </c>
      <c r="D14" s="40">
        <f>+'S11'!D14+'S12'!D14+S1M!D14</f>
        <v>231.23000000000002</v>
      </c>
      <c r="E14" s="40">
        <f>+'S11'!E14+'S12'!E14+S1M!E14</f>
        <v>370.29599999999999</v>
      </c>
      <c r="F14" s="40">
        <f t="shared" si="0"/>
        <v>12241.811999999998</v>
      </c>
      <c r="G14" s="40">
        <f>+S1M!G14</f>
        <v>15178.407000000003</v>
      </c>
      <c r="H14" s="40">
        <f>+'S11'!G14+'S12'!G14+S1M!H14</f>
        <v>-594.52900000000045</v>
      </c>
      <c r="I14" s="40">
        <f t="shared" si="1"/>
        <v>26825.690000000002</v>
      </c>
      <c r="J14" s="40">
        <f>+'S11'!I14+'S12'!I14+S1M!J14</f>
        <v>3223.7330000000002</v>
      </c>
      <c r="K14" s="40">
        <f>+'S11'!J14+'S12'!J14+S1M!K14</f>
        <v>3621.3749999999991</v>
      </c>
      <c r="L14" s="40">
        <f>+'S11'!K14+'S12'!K14+S1M!L14</f>
        <v>1178.5780000000002</v>
      </c>
      <c r="M14" s="40">
        <f>+I14-J14+K14+L14-S1M!N14</f>
        <v>24807.479000000003</v>
      </c>
      <c r="N14" s="40">
        <f>+S1M!Q14</f>
        <v>19961.714</v>
      </c>
      <c r="O14" s="40">
        <f t="shared" si="2"/>
        <v>4845.7650000000031</v>
      </c>
      <c r="P14" s="40">
        <f>+'S11'!M14+'S12'!O14+S1M!S14</f>
        <v>152.89400000000001</v>
      </c>
      <c r="Q14" s="40">
        <f>+'S11'!N14+'S12'!P14+S1M!T14</f>
        <v>8450.9619999999995</v>
      </c>
      <c r="R14" s="40">
        <f>+'S11'!O14+'S12'!Q14+S1M!U14</f>
        <v>-41.609000000000009</v>
      </c>
      <c r="S14" s="41">
        <f t="shared" si="3"/>
        <v>-3410.6939999999963</v>
      </c>
    </row>
    <row r="15" spans="1:19" ht="13.7" customHeight="1">
      <c r="A15" s="73" t="s">
        <v>114</v>
      </c>
      <c r="B15" s="48">
        <f>+'S11'!B15+'S12'!B15+S1M!B15</f>
        <v>23305.567999999999</v>
      </c>
      <c r="C15" s="40">
        <f>+'S11'!C15+'S12'!C15+S1M!C15</f>
        <v>11210.605</v>
      </c>
      <c r="D15" s="40">
        <f>+'S11'!D15+'S12'!D15+S1M!D15</f>
        <v>207.36700000000002</v>
      </c>
      <c r="E15" s="40">
        <f>+'S11'!E15+'S12'!E15+S1M!E15</f>
        <v>415.12</v>
      </c>
      <c r="F15" s="40">
        <f t="shared" si="0"/>
        <v>12302.716</v>
      </c>
      <c r="G15" s="40">
        <f>+S1M!G15</f>
        <v>15366.103000000001</v>
      </c>
      <c r="H15" s="40">
        <f>+'S11'!G15+'S12'!G15+S1M!H15</f>
        <v>252.00399999999991</v>
      </c>
      <c r="I15" s="40">
        <f t="shared" si="1"/>
        <v>27920.823000000004</v>
      </c>
      <c r="J15" s="40">
        <f>+'S11'!I15+'S12'!I15+S1M!J15</f>
        <v>3300.2730000000001</v>
      </c>
      <c r="K15" s="40">
        <f>+'S11'!J15+'S12'!J15+S1M!K15</f>
        <v>3628.9280000000003</v>
      </c>
      <c r="L15" s="40">
        <f>+'S11'!K15+'S12'!K15+S1M!L15</f>
        <v>1165.0579999999998</v>
      </c>
      <c r="M15" s="40">
        <f>+I15-J15+K15+L15-S1M!N15</f>
        <v>26117.817000000003</v>
      </c>
      <c r="N15" s="40">
        <f>+S1M!Q15</f>
        <v>20403.807000000001</v>
      </c>
      <c r="O15" s="40">
        <f t="shared" si="2"/>
        <v>5714.010000000002</v>
      </c>
      <c r="P15" s="40">
        <f>+'S11'!M15+'S12'!O15+S1M!S15</f>
        <v>513.51099999999997</v>
      </c>
      <c r="Q15" s="40">
        <f>+'S11'!N15+'S12'!P15+S1M!T15</f>
        <v>7331.0070000000005</v>
      </c>
      <c r="R15" s="40">
        <f>+'S11'!O15+'S12'!Q15+S1M!U15</f>
        <v>-47.719000000000023</v>
      </c>
      <c r="S15" s="41">
        <f t="shared" si="3"/>
        <v>-1055.766999999998</v>
      </c>
    </row>
    <row r="16" spans="1:19" ht="13.7" customHeight="1">
      <c r="A16" s="73" t="s">
        <v>115</v>
      </c>
      <c r="B16" s="48">
        <f>+'S11'!B16+'S12'!B16+S1M!B16</f>
        <v>23878.080000000002</v>
      </c>
      <c r="C16" s="40">
        <f>+'S11'!C16+'S12'!C16+S1M!C16</f>
        <v>12532.417000000001</v>
      </c>
      <c r="D16" s="40">
        <f>+'S11'!D16+'S12'!D16+S1M!D16</f>
        <v>232.065</v>
      </c>
      <c r="E16" s="40">
        <f>+'S11'!E16+'S12'!E16+S1M!E16</f>
        <v>478.43599999999998</v>
      </c>
      <c r="F16" s="40">
        <f t="shared" si="0"/>
        <v>11592.034</v>
      </c>
      <c r="G16" s="40">
        <f>+S1M!G16</f>
        <v>17644.800000000003</v>
      </c>
      <c r="H16" s="40">
        <f>+'S11'!G16+'S12'!G16+S1M!H16</f>
        <v>46.464999999999236</v>
      </c>
      <c r="I16" s="40">
        <f t="shared" si="1"/>
        <v>29283.299000000003</v>
      </c>
      <c r="J16" s="40">
        <f>+'S11'!I16+'S12'!I16+S1M!J16</f>
        <v>3240.8559999999998</v>
      </c>
      <c r="K16" s="40">
        <f>+'S11'!J16+'S12'!J16+S1M!K16</f>
        <v>4957.9789999999994</v>
      </c>
      <c r="L16" s="40">
        <f>+'S11'!K16+'S12'!K16+S1M!L16</f>
        <v>1014.0379999999996</v>
      </c>
      <c r="M16" s="40">
        <f>+I16-J16+K16+L16-S1M!N16</f>
        <v>27694.477000000003</v>
      </c>
      <c r="N16" s="40">
        <f>+S1M!Q16</f>
        <v>21379.017</v>
      </c>
      <c r="O16" s="40">
        <f t="shared" si="2"/>
        <v>6315.4600000000028</v>
      </c>
      <c r="P16" s="40">
        <f>+'S11'!M16+'S12'!O16+S1M!S16</f>
        <v>541.971</v>
      </c>
      <c r="Q16" s="40">
        <f>+'S11'!N16+'S12'!P16+S1M!T16</f>
        <v>6843.8150000000005</v>
      </c>
      <c r="R16" s="40">
        <f>+'S11'!O16+'S12'!Q16+S1M!U16</f>
        <v>327.40800000000002</v>
      </c>
      <c r="S16" s="41">
        <f t="shared" si="3"/>
        <v>-313.79199999999821</v>
      </c>
    </row>
    <row r="17" spans="1:19" ht="13.7" customHeight="1">
      <c r="A17" s="73" t="s">
        <v>116</v>
      </c>
      <c r="B17" s="48">
        <f>+'S11'!B17+'S12'!B17+S1M!B17</f>
        <v>23292.995999999999</v>
      </c>
      <c r="C17" s="40">
        <f>+'S11'!C17+'S12'!C17+S1M!C17</f>
        <v>10554.038999999999</v>
      </c>
      <c r="D17" s="40">
        <f>+'S11'!D17+'S12'!D17+S1M!D17</f>
        <v>214.74200000000002</v>
      </c>
      <c r="E17" s="40">
        <f>+'S11'!E17+'S12'!E17+S1M!E17</f>
        <v>399.68400000000003</v>
      </c>
      <c r="F17" s="40">
        <f t="shared" si="0"/>
        <v>12923.898999999999</v>
      </c>
      <c r="G17" s="40">
        <f>+S1M!G17</f>
        <v>14551.440999999999</v>
      </c>
      <c r="H17" s="40">
        <f>+'S11'!G17+'S12'!G17+S1M!H17</f>
        <v>252.00199999999995</v>
      </c>
      <c r="I17" s="40">
        <f t="shared" si="1"/>
        <v>27727.341999999997</v>
      </c>
      <c r="J17" s="40">
        <f>+'S11'!I17+'S12'!I17+S1M!J17</f>
        <v>2422.2259999999997</v>
      </c>
      <c r="K17" s="40">
        <f>+'S11'!J17+'S12'!J17+S1M!K17</f>
        <v>3265.64</v>
      </c>
      <c r="L17" s="40">
        <f>+'S11'!K17+'S12'!K17+S1M!L17</f>
        <v>957.33799999999997</v>
      </c>
      <c r="M17" s="40">
        <f>+I17-J17+K17+L17-S1M!N17</f>
        <v>26308.460999999996</v>
      </c>
      <c r="N17" s="40">
        <f>+S1M!Q17</f>
        <v>20754.074000000001</v>
      </c>
      <c r="O17" s="40">
        <f t="shared" si="2"/>
        <v>5554.3869999999952</v>
      </c>
      <c r="P17" s="40">
        <f>+'S11'!M17+'S12'!O17+S1M!S17</f>
        <v>225.15800000000002</v>
      </c>
      <c r="Q17" s="40">
        <f>+'S11'!N17+'S12'!P17+S1M!T17</f>
        <v>8432.7749999999996</v>
      </c>
      <c r="R17" s="40">
        <f>+'S11'!O17+'S12'!Q17+S1M!U17</f>
        <v>-11.929999999999993</v>
      </c>
      <c r="S17" s="41">
        <f t="shared" si="3"/>
        <v>-2641.3000000000043</v>
      </c>
    </row>
    <row r="18" spans="1:19" ht="13.7" customHeight="1">
      <c r="A18" s="73" t="s">
        <v>117</v>
      </c>
      <c r="B18" s="48">
        <f>+'S11'!B18+'S12'!B18+S1M!B18</f>
        <v>24233.395</v>
      </c>
      <c r="C18" s="40">
        <f>+'S11'!C18+'S12'!C18+S1M!C18</f>
        <v>11354.268</v>
      </c>
      <c r="D18" s="40">
        <f>+'S11'!D18+'S12'!D18+S1M!D18</f>
        <v>249.798</v>
      </c>
      <c r="E18" s="40">
        <f>+'S11'!E18+'S12'!E18+S1M!E18</f>
        <v>354.4</v>
      </c>
      <c r="F18" s="40">
        <f t="shared" si="0"/>
        <v>12983.728999999999</v>
      </c>
      <c r="G18" s="40">
        <f>+S1M!G18</f>
        <v>16368.731000000002</v>
      </c>
      <c r="H18" s="40">
        <f>+'S11'!G18+'S12'!G18+S1M!H18</f>
        <v>-604.88900000000012</v>
      </c>
      <c r="I18" s="40">
        <f t="shared" si="1"/>
        <v>28747.571</v>
      </c>
      <c r="J18" s="40">
        <f>+'S11'!I18+'S12'!I18+S1M!J18</f>
        <v>3404.1990000000001</v>
      </c>
      <c r="K18" s="40">
        <f>+'S11'!J18+'S12'!J18+S1M!K18</f>
        <v>4048.8869999999997</v>
      </c>
      <c r="L18" s="40">
        <f>+'S11'!K18+'S12'!K18+S1M!L18</f>
        <v>1027.7060000000004</v>
      </c>
      <c r="M18" s="40">
        <f>+I18-J18+K18+L18-S1M!N18</f>
        <v>26449.4</v>
      </c>
      <c r="N18" s="40">
        <f>+S1M!Q18</f>
        <v>21117.271000000001</v>
      </c>
      <c r="O18" s="40">
        <f t="shared" si="2"/>
        <v>5332.1290000000008</v>
      </c>
      <c r="P18" s="40">
        <f>+'S11'!M18+'S12'!O18+S1M!S18</f>
        <v>245.72799999999995</v>
      </c>
      <c r="Q18" s="40">
        <f>+'S11'!N18+'S12'!P18+S1M!T18</f>
        <v>8514.9599999999991</v>
      </c>
      <c r="R18" s="40">
        <f>+'S11'!O18+'S12'!Q18+S1M!U18</f>
        <v>-44.46599999999998</v>
      </c>
      <c r="S18" s="41">
        <f t="shared" si="3"/>
        <v>-2892.6369999999984</v>
      </c>
    </row>
    <row r="19" spans="1:19" ht="13.7" customHeight="1">
      <c r="A19" s="73" t="s">
        <v>118</v>
      </c>
      <c r="B19" s="48">
        <f>+'S11'!B19+'S12'!B19+S1M!B19</f>
        <v>24546.506000000001</v>
      </c>
      <c r="C19" s="40">
        <f>+'S11'!C19+'S12'!C19+S1M!C19</f>
        <v>11776.433000000001</v>
      </c>
      <c r="D19" s="40">
        <f>+'S11'!D19+'S12'!D19+S1M!D19</f>
        <v>217.64000000000001</v>
      </c>
      <c r="E19" s="40">
        <f>+'S11'!E19+'S12'!E19+S1M!E19</f>
        <v>405.86900000000003</v>
      </c>
      <c r="F19" s="40">
        <f t="shared" si="0"/>
        <v>12958.302000000001</v>
      </c>
      <c r="G19" s="40">
        <f>+S1M!G19</f>
        <v>16180.164000000001</v>
      </c>
      <c r="H19" s="40">
        <f>+'S11'!G19+'S12'!G19+S1M!H19</f>
        <v>-17.086000000000467</v>
      </c>
      <c r="I19" s="40">
        <f t="shared" si="1"/>
        <v>29121.38</v>
      </c>
      <c r="J19" s="40">
        <f>+'S11'!I19+'S12'!I19+S1M!J19</f>
        <v>2833.4260000000004</v>
      </c>
      <c r="K19" s="40">
        <f>+'S11'!J19+'S12'!J19+S1M!K19</f>
        <v>4043.4609999999998</v>
      </c>
      <c r="L19" s="40">
        <f>+'S11'!K19+'S12'!K19+S1M!L19</f>
        <v>1237.748</v>
      </c>
      <c r="M19" s="40">
        <f>+I19-J19+K19+L19-S1M!N19</f>
        <v>27978.57</v>
      </c>
      <c r="N19" s="40">
        <f>+S1M!Q19</f>
        <v>21145.651999999998</v>
      </c>
      <c r="O19" s="40">
        <f t="shared" si="2"/>
        <v>6832.9180000000015</v>
      </c>
      <c r="P19" s="40">
        <f>+'S11'!M19+'S12'!O19+S1M!S19</f>
        <v>543.86799999999994</v>
      </c>
      <c r="Q19" s="40">
        <f>+'S11'!N19+'S12'!P19+S1M!T19</f>
        <v>7870.2470000000003</v>
      </c>
      <c r="R19" s="40">
        <f>+'S11'!O19+'S12'!Q19+S1M!U19</f>
        <v>-43.983000000000004</v>
      </c>
      <c r="S19" s="41">
        <f t="shared" si="3"/>
        <v>-449.47799999999842</v>
      </c>
    </row>
    <row r="20" spans="1:19" ht="13.7" customHeight="1">
      <c r="A20" s="73" t="s">
        <v>119</v>
      </c>
      <c r="B20" s="48">
        <f>+'S11'!B20+'S12'!B20+S1M!B20</f>
        <v>25173.596000000001</v>
      </c>
      <c r="C20" s="40">
        <f>+'S11'!C20+'S12'!C20+S1M!C20</f>
        <v>12903.764000000001</v>
      </c>
      <c r="D20" s="40">
        <f>+'S11'!D20+'S12'!D20+S1M!D20</f>
        <v>319.79300000000001</v>
      </c>
      <c r="E20" s="40">
        <f>+'S11'!E20+'S12'!E20+S1M!E20</f>
        <v>525.70100000000002</v>
      </c>
      <c r="F20" s="40">
        <f t="shared" si="0"/>
        <v>12475.740000000002</v>
      </c>
      <c r="G20" s="40">
        <f>+S1M!G20</f>
        <v>18397.985999999997</v>
      </c>
      <c r="H20" s="40">
        <f>+'S11'!G20+'S12'!G20+S1M!H20</f>
        <v>63.758000000000948</v>
      </c>
      <c r="I20" s="40">
        <f t="shared" si="1"/>
        <v>30937.484</v>
      </c>
      <c r="J20" s="40">
        <f>+'S11'!I20+'S12'!I20+S1M!J20</f>
        <v>3387.8549999999996</v>
      </c>
      <c r="K20" s="40">
        <f>+'S11'!J20+'S12'!J20+S1M!K20</f>
        <v>5323.5139999999992</v>
      </c>
      <c r="L20" s="40">
        <f>+'S11'!K20+'S12'!K20+S1M!L20</f>
        <v>1038.5149999999999</v>
      </c>
      <c r="M20" s="40">
        <f>+I20-J20+K20+L20-S1M!N20</f>
        <v>29319.070999999996</v>
      </c>
      <c r="N20" s="40">
        <f>+S1M!Q20</f>
        <v>22263.476999999999</v>
      </c>
      <c r="O20" s="40">
        <f t="shared" si="2"/>
        <v>7055.5939999999973</v>
      </c>
      <c r="P20" s="40">
        <f>+'S11'!M20+'S12'!O20+S1M!S20</f>
        <v>491.43199999999996</v>
      </c>
      <c r="Q20" s="40">
        <f>+'S11'!N20+'S12'!P20+S1M!T20</f>
        <v>6574.5910000000003</v>
      </c>
      <c r="R20" s="40">
        <f>+'S11'!O20+'S12'!Q20+S1M!U20</f>
        <v>112.44499999999999</v>
      </c>
      <c r="S20" s="41">
        <f t="shared" si="3"/>
        <v>859.98999999999683</v>
      </c>
    </row>
    <row r="21" spans="1:19" ht="13.7" customHeight="1">
      <c r="A21" s="73" t="s">
        <v>120</v>
      </c>
      <c r="B21" s="48">
        <f>+'S11'!B21+'S12'!B21+S1M!B21</f>
        <v>24571.748</v>
      </c>
      <c r="C21" s="40">
        <f>+'S11'!C21+'S12'!C21+S1M!C21</f>
        <v>10968.694</v>
      </c>
      <c r="D21" s="40">
        <f>+'S11'!D21+'S12'!D21+S1M!D21</f>
        <v>253.81700000000001</v>
      </c>
      <c r="E21" s="40">
        <f>+'S11'!E21+'S12'!E21+S1M!E21</f>
        <v>361.43200000000002</v>
      </c>
      <c r="F21" s="40">
        <f t="shared" si="0"/>
        <v>13710.669000000002</v>
      </c>
      <c r="G21" s="40">
        <f>+S1M!G21</f>
        <v>15531.424999999999</v>
      </c>
      <c r="H21" s="40">
        <f>+'S11'!G21+'S12'!G21+S1M!H21</f>
        <v>119.53500000000008</v>
      </c>
      <c r="I21" s="40">
        <f t="shared" si="1"/>
        <v>29361.629000000001</v>
      </c>
      <c r="J21" s="40">
        <f>+'S11'!I21+'S12'!I21+S1M!J21</f>
        <v>2531.3989999999999</v>
      </c>
      <c r="K21" s="40">
        <f>+'S11'!J21+'S12'!J21+S1M!K21</f>
        <v>3589.8719999999998</v>
      </c>
      <c r="L21" s="40">
        <f>+'S11'!K21+'S12'!K21+S1M!L21</f>
        <v>686.42700000000002</v>
      </c>
      <c r="M21" s="40">
        <f>+I21-J21+K21+L21-S1M!N21</f>
        <v>27650.535</v>
      </c>
      <c r="N21" s="40">
        <f>+S1M!Q21</f>
        <v>21681.383999999998</v>
      </c>
      <c r="O21" s="40">
        <f t="shared" si="2"/>
        <v>5969.1510000000017</v>
      </c>
      <c r="P21" s="40">
        <f>+'S11'!M21+'S12'!O21+S1M!S21</f>
        <v>335.733</v>
      </c>
      <c r="Q21" s="40">
        <f>+'S11'!N21+'S12'!P21+S1M!T21</f>
        <v>8368.6859999999997</v>
      </c>
      <c r="R21" s="40">
        <f>+'S11'!O21+'S12'!Q21+S1M!U21</f>
        <v>-0.68299999999993588</v>
      </c>
      <c r="S21" s="41">
        <f t="shared" si="3"/>
        <v>-2063.1189999999979</v>
      </c>
    </row>
    <row r="22" spans="1:19" ht="13.7" customHeight="1">
      <c r="A22" s="73" t="s">
        <v>121</v>
      </c>
      <c r="B22" s="48">
        <f>+'S11'!B22+'S12'!B22+S1M!B22</f>
        <v>25359.609</v>
      </c>
      <c r="C22" s="40">
        <f>+'S11'!C22+'S12'!C22+S1M!C22</f>
        <v>11760.025000000001</v>
      </c>
      <c r="D22" s="40">
        <f>+'S11'!D22+'S12'!D22+S1M!D22</f>
        <v>294.76600000000002</v>
      </c>
      <c r="E22" s="40">
        <f>+'S11'!E22+'S12'!E22+S1M!E22</f>
        <v>304.53499999999997</v>
      </c>
      <c r="F22" s="40">
        <f t="shared" si="0"/>
        <v>13609.352999999999</v>
      </c>
      <c r="G22" s="40">
        <f>+S1M!G22</f>
        <v>17111.424999999999</v>
      </c>
      <c r="H22" s="40">
        <f>+'S11'!G22+'S12'!G22+S1M!H22</f>
        <v>-551.33699999999953</v>
      </c>
      <c r="I22" s="40">
        <f t="shared" si="1"/>
        <v>30169.440999999999</v>
      </c>
      <c r="J22" s="40">
        <f>+'S11'!I22+'S12'!I22+S1M!J22</f>
        <v>3468.3469999999998</v>
      </c>
      <c r="K22" s="40">
        <f>+'S11'!J22+'S12'!J22+S1M!K22</f>
        <v>4488.6149999999989</v>
      </c>
      <c r="L22" s="40">
        <f>+'S11'!K22+'S12'!K22+S1M!L22</f>
        <v>774.97800000000007</v>
      </c>
      <c r="M22" s="40">
        <f>+I22-J22+K22+L22-S1M!N22</f>
        <v>27763.196999999993</v>
      </c>
      <c r="N22" s="40">
        <f>+S1M!Q22</f>
        <v>22175.245999999999</v>
      </c>
      <c r="O22" s="40">
        <f t="shared" si="2"/>
        <v>5587.9509999999937</v>
      </c>
      <c r="P22" s="40">
        <f>+'S11'!M22+'S12'!O22+S1M!S22</f>
        <v>418.64699999999999</v>
      </c>
      <c r="Q22" s="40">
        <f>+'S11'!N22+'S12'!P22+S1M!T22</f>
        <v>8148.9449999999997</v>
      </c>
      <c r="R22" s="40">
        <f>+'S11'!O22+'S12'!Q22+S1M!U22</f>
        <v>143.96199999999999</v>
      </c>
      <c r="S22" s="41">
        <f t="shared" si="3"/>
        <v>-2286.3090000000061</v>
      </c>
    </row>
    <row r="23" spans="1:19" ht="13.7" customHeight="1">
      <c r="A23" s="73" t="s">
        <v>122</v>
      </c>
      <c r="B23" s="48">
        <f>+'S11'!B23+'S12'!B23+S1M!B23</f>
        <v>25658.093000000001</v>
      </c>
      <c r="C23" s="40">
        <f>+'S11'!C23+'S12'!C23+S1M!C23</f>
        <v>12150.253000000001</v>
      </c>
      <c r="D23" s="40">
        <f>+'S11'!D23+'S12'!D23+S1M!D23</f>
        <v>276.892</v>
      </c>
      <c r="E23" s="40">
        <f>+'S11'!E23+'S12'!E23+S1M!E23</f>
        <v>425.101</v>
      </c>
      <c r="F23" s="40">
        <f t="shared" si="0"/>
        <v>13656.049000000001</v>
      </c>
      <c r="G23" s="40">
        <f>+S1M!G23</f>
        <v>16878.411</v>
      </c>
      <c r="H23" s="40">
        <f>+'S11'!G23+'S12'!G23+S1M!H23</f>
        <v>-55.249999999999773</v>
      </c>
      <c r="I23" s="40">
        <f t="shared" si="1"/>
        <v>30479.21</v>
      </c>
      <c r="J23" s="40">
        <f>+'S11'!I23+'S12'!I23+S1M!J23</f>
        <v>2641.7709999999997</v>
      </c>
      <c r="K23" s="40">
        <f>+'S11'!J23+'S12'!J23+S1M!K23</f>
        <v>4457.1749999999993</v>
      </c>
      <c r="L23" s="40">
        <f>+'S11'!K23+'S12'!K23+S1M!L23</f>
        <v>979.08199999999988</v>
      </c>
      <c r="M23" s="40">
        <f>+I23-J23+K23+L23-S1M!N23</f>
        <v>29366.741999999995</v>
      </c>
      <c r="N23" s="40">
        <f>+S1M!Q23</f>
        <v>22313.31</v>
      </c>
      <c r="O23" s="40">
        <f t="shared" si="2"/>
        <v>7053.4319999999934</v>
      </c>
      <c r="P23" s="40">
        <f>+'S11'!M23+'S12'!O23+S1M!S23</f>
        <v>256.93400000000003</v>
      </c>
      <c r="Q23" s="40">
        <f>+'S11'!N23+'S12'!P23+S1M!T23</f>
        <v>6488.6190000000006</v>
      </c>
      <c r="R23" s="40">
        <f>+'S11'!O23+'S12'!Q23+S1M!U23</f>
        <v>52.084000000000003</v>
      </c>
      <c r="S23" s="41">
        <f t="shared" si="3"/>
        <v>769.66299999999296</v>
      </c>
    </row>
    <row r="24" spans="1:19" ht="13.7" customHeight="1">
      <c r="A24" s="73" t="s">
        <v>123</v>
      </c>
      <c r="B24" s="48">
        <f>+'S11'!B24+'S12'!B24+S1M!B24</f>
        <v>25794.736000000004</v>
      </c>
      <c r="C24" s="40">
        <f>+'S11'!C24+'S12'!C24+S1M!C24</f>
        <v>13382.825999999999</v>
      </c>
      <c r="D24" s="40">
        <f>+'S11'!D24+'S12'!D24+S1M!D24</f>
        <v>585.66300000000001</v>
      </c>
      <c r="E24" s="40">
        <f>+'S11'!E24+'S12'!E24+S1M!E24</f>
        <v>630.54999999999995</v>
      </c>
      <c r="F24" s="40">
        <f t="shared" si="0"/>
        <v>12456.797000000004</v>
      </c>
      <c r="G24" s="40">
        <f>+S1M!G24</f>
        <v>18954.638999999999</v>
      </c>
      <c r="H24" s="40">
        <f>+'S11'!G24+'S12'!G24+S1M!H24</f>
        <v>-2.0489999999999782</v>
      </c>
      <c r="I24" s="40">
        <f t="shared" si="1"/>
        <v>31409.387000000002</v>
      </c>
      <c r="J24" s="40">
        <f>+'S11'!I24+'S12'!I24+S1M!J24</f>
        <v>3855.7619999999997</v>
      </c>
      <c r="K24" s="40">
        <f>+'S11'!J24+'S12'!J24+S1M!K24</f>
        <v>5581.7279999999992</v>
      </c>
      <c r="L24" s="40">
        <f>+'S11'!K24+'S12'!K24+S1M!L24</f>
        <v>959.2180000000003</v>
      </c>
      <c r="M24" s="40">
        <f>+I24-J24+K24+L24-S1M!N24</f>
        <v>29219.420000000006</v>
      </c>
      <c r="N24" s="40">
        <f>+S1M!Q24</f>
        <v>23218.868999999999</v>
      </c>
      <c r="O24" s="40">
        <f t="shared" si="2"/>
        <v>6000.5510000000068</v>
      </c>
      <c r="P24" s="40">
        <f>+'S11'!M24+'S12'!O24+S1M!S24</f>
        <v>574.78399999999988</v>
      </c>
      <c r="Q24" s="40">
        <f>+'S11'!N24+'S12'!P24+S1M!T24</f>
        <v>7348.8810000000003</v>
      </c>
      <c r="R24" s="40">
        <f>+'S11'!O24+'S12'!Q24+S1M!U24</f>
        <v>444.70100000000002</v>
      </c>
      <c r="S24" s="41">
        <f t="shared" si="3"/>
        <v>-1218.2469999999939</v>
      </c>
    </row>
    <row r="25" spans="1:19" ht="13.7" customHeight="1">
      <c r="A25" s="73" t="s">
        <v>124</v>
      </c>
      <c r="B25" s="48">
        <f>+'S11'!B25+'S12'!B25+S1M!B25</f>
        <v>25030.97</v>
      </c>
      <c r="C25" s="40">
        <f>+'S11'!C25+'S12'!C25+S1M!C25</f>
        <v>10977.117</v>
      </c>
      <c r="D25" s="40">
        <f>+'S11'!D25+'S12'!D25+S1M!D25</f>
        <v>204.31200000000001</v>
      </c>
      <c r="E25" s="40">
        <f>+'S11'!E25+'S12'!E25+S1M!E25</f>
        <v>312.15199999999999</v>
      </c>
      <c r="F25" s="40">
        <f t="shared" si="0"/>
        <v>14161.693000000001</v>
      </c>
      <c r="G25" s="40">
        <f>+S1M!G25</f>
        <v>15627.22</v>
      </c>
      <c r="H25" s="40">
        <f>+'S11'!G25+'S12'!G25+S1M!H25</f>
        <v>364.85000000000014</v>
      </c>
      <c r="I25" s="40">
        <f t="shared" si="1"/>
        <v>30153.762999999999</v>
      </c>
      <c r="J25" s="40">
        <f>+'S11'!I25+'S12'!I25+S1M!J25</f>
        <v>2311.3490000000002</v>
      </c>
      <c r="K25" s="40">
        <f>+'S11'!J25+'S12'!J25+S1M!K25</f>
        <v>4025.8319999999994</v>
      </c>
      <c r="L25" s="40">
        <f>+'S11'!K25+'S12'!K25+S1M!L25</f>
        <v>698.33400000000029</v>
      </c>
      <c r="M25" s="40">
        <f>+I25-J25+K25+L25-S1M!N25</f>
        <v>28865.332999999995</v>
      </c>
      <c r="N25" s="40">
        <f>+S1M!Q25</f>
        <v>22365.911</v>
      </c>
      <c r="O25" s="40">
        <f t="shared" si="2"/>
        <v>6499.421999999995</v>
      </c>
      <c r="P25" s="40">
        <f>+'S11'!M25+'S12'!O25+S1M!S25</f>
        <v>648.92900000000009</v>
      </c>
      <c r="Q25" s="40">
        <f>+'S11'!N25+'S12'!P25+S1M!T25</f>
        <v>6887.1759999999995</v>
      </c>
      <c r="R25" s="40">
        <f>+'S11'!O25+'S12'!Q25+S1M!U25</f>
        <v>-67.713000000000022</v>
      </c>
      <c r="S25" s="41">
        <f t="shared" si="3"/>
        <v>328.88799999999566</v>
      </c>
    </row>
    <row r="26" spans="1:19" ht="13.7" customHeight="1">
      <c r="A26" s="73" t="s">
        <v>125</v>
      </c>
      <c r="B26" s="48">
        <f>+'S11'!B26+'S12'!B26+S1M!B26</f>
        <v>25468.433000000001</v>
      </c>
      <c r="C26" s="40">
        <f>+'S11'!C26+'S12'!C26+S1M!C26</f>
        <v>11935.326999999999</v>
      </c>
      <c r="D26" s="40">
        <f>+'S11'!D26+'S12'!D26+S1M!D26</f>
        <v>168.745</v>
      </c>
      <c r="E26" s="40">
        <f>+'S11'!E26+'S12'!E26+S1M!E26</f>
        <v>358.87099999999998</v>
      </c>
      <c r="F26" s="40">
        <f t="shared" si="0"/>
        <v>13723.232</v>
      </c>
      <c r="G26" s="40">
        <f>+S1M!G26</f>
        <v>17431.041000000001</v>
      </c>
      <c r="H26" s="40">
        <f>+'S11'!G26+'S12'!G26+S1M!H26</f>
        <v>-390.59400000000051</v>
      </c>
      <c r="I26" s="40">
        <f t="shared" si="1"/>
        <v>30763.679</v>
      </c>
      <c r="J26" s="40">
        <f>+'S11'!I26+'S12'!I26+S1M!J26</f>
        <v>3106.3029999999999</v>
      </c>
      <c r="K26" s="40">
        <f>+'S11'!J26+'S12'!J26+S1M!K26</f>
        <v>5064.5859999999993</v>
      </c>
      <c r="L26" s="40">
        <f>+'S11'!K26+'S12'!K26+S1M!L26</f>
        <v>661.8779999999997</v>
      </c>
      <c r="M26" s="40">
        <f>+I26-J26+K26+L26-S1M!N26</f>
        <v>29002.131999999998</v>
      </c>
      <c r="N26" s="40">
        <f>+S1M!Q26</f>
        <v>22802.016</v>
      </c>
      <c r="O26" s="40">
        <f t="shared" si="2"/>
        <v>6200.1159999999982</v>
      </c>
      <c r="P26" s="40">
        <f>+'S11'!M26+'S12'!O26+S1M!S26</f>
        <v>448.60499999999996</v>
      </c>
      <c r="Q26" s="40">
        <f>+'S11'!N26+'S12'!P26+S1M!T26</f>
        <v>6504.848</v>
      </c>
      <c r="R26" s="40">
        <f>+'S11'!O26+'S12'!Q26+S1M!U26</f>
        <v>-35.334000000000003</v>
      </c>
      <c r="S26" s="41">
        <f t="shared" si="3"/>
        <v>179.20699999999778</v>
      </c>
    </row>
    <row r="27" spans="1:19" ht="13.7" customHeight="1">
      <c r="A27" s="73" t="s">
        <v>126</v>
      </c>
      <c r="B27" s="48">
        <f>+'S11'!B27+'S12'!B27+S1M!B27</f>
        <v>26317.957000000002</v>
      </c>
      <c r="C27" s="40">
        <f>+'S11'!C27+'S12'!C27+S1M!C27</f>
        <v>12355.804</v>
      </c>
      <c r="D27" s="40">
        <f>+'S11'!D27+'S12'!D27+S1M!D27</f>
        <v>146.74900000000002</v>
      </c>
      <c r="E27" s="40">
        <f>+'S11'!E27+'S12'!E27+S1M!E27</f>
        <v>600.01</v>
      </c>
      <c r="F27" s="40">
        <f t="shared" si="0"/>
        <v>14415.414000000002</v>
      </c>
      <c r="G27" s="40">
        <f>+S1M!G27</f>
        <v>17266.746999999999</v>
      </c>
      <c r="H27" s="40">
        <f>+'S11'!G27+'S12'!G27+S1M!H27</f>
        <v>44.652999999999793</v>
      </c>
      <c r="I27" s="40">
        <f t="shared" si="1"/>
        <v>31726.813999999998</v>
      </c>
      <c r="J27" s="40">
        <f>+'S11'!I27+'S12'!I27+S1M!J27</f>
        <v>1843.2329999999999</v>
      </c>
      <c r="K27" s="40">
        <f>+'S11'!J27+'S12'!J27+S1M!K27</f>
        <v>5022.9990000000007</v>
      </c>
      <c r="L27" s="40">
        <f>+'S11'!K27+'S12'!K27+S1M!L27</f>
        <v>788.00300000000016</v>
      </c>
      <c r="M27" s="40">
        <f>+I27-J27+K27+L27-S1M!N27</f>
        <v>31495.803999999996</v>
      </c>
      <c r="N27" s="40">
        <f>+S1M!Q27</f>
        <v>23037.859</v>
      </c>
      <c r="O27" s="40">
        <f t="shared" si="2"/>
        <v>8457.9449999999961</v>
      </c>
      <c r="P27" s="40">
        <f>+'S11'!M27+'S12'!O27+S1M!S27</f>
        <v>402.83599999999996</v>
      </c>
      <c r="Q27" s="40">
        <f>+'S11'!N27+'S12'!P27+S1M!T27</f>
        <v>7059.5460000000003</v>
      </c>
      <c r="R27" s="40">
        <f>+'S11'!O27+'S12'!Q27+S1M!U27</f>
        <v>-7.7539999999999907</v>
      </c>
      <c r="S27" s="41">
        <f t="shared" si="3"/>
        <v>1808.988999999995</v>
      </c>
    </row>
    <row r="28" spans="1:19" ht="13.7" customHeight="1">
      <c r="A28" s="73" t="s">
        <v>127</v>
      </c>
      <c r="B28" s="48">
        <f>+'S11'!B28+'S12'!B28+S1M!B28</f>
        <v>26653.595000000001</v>
      </c>
      <c r="C28" s="40">
        <f>+'S11'!C28+'S12'!C28+S1M!C28</f>
        <v>13667.566999999999</v>
      </c>
      <c r="D28" s="40">
        <f>+'S11'!D28+'S12'!D28+S1M!D28</f>
        <v>754.05199999999991</v>
      </c>
      <c r="E28" s="40">
        <f>+'S11'!E28+'S12'!E28+S1M!E28</f>
        <v>588.04999999999995</v>
      </c>
      <c r="F28" s="40">
        <f t="shared" si="0"/>
        <v>12820.026000000002</v>
      </c>
      <c r="G28" s="40">
        <f>+S1M!G28</f>
        <v>19617.359</v>
      </c>
      <c r="H28" s="40">
        <f>+'S11'!G28+'S12'!G28+S1M!H28</f>
        <v>20.09900000000016</v>
      </c>
      <c r="I28" s="40">
        <f t="shared" si="1"/>
        <v>32457.484000000004</v>
      </c>
      <c r="J28" s="40">
        <f>+'S11'!I28+'S12'!I28+S1M!J28</f>
        <v>4123.5869999999995</v>
      </c>
      <c r="K28" s="40">
        <f>+'S11'!J28+'S12'!J28+S1M!K28</f>
        <v>6242.0030000000006</v>
      </c>
      <c r="L28" s="40">
        <f>+'S11'!K28+'S12'!K28+S1M!L28</f>
        <v>542.49400000000003</v>
      </c>
      <c r="M28" s="40">
        <f>+I28-J28+K28+L28-S1M!N28</f>
        <v>30079.105000000007</v>
      </c>
      <c r="N28" s="40">
        <f>+S1M!Q28</f>
        <v>24084.945</v>
      </c>
      <c r="O28" s="40">
        <f t="shared" si="2"/>
        <v>5994.1600000000071</v>
      </c>
      <c r="P28" s="40">
        <f>+'S11'!M28+'S12'!O28+S1M!S28</f>
        <v>406.79899999999986</v>
      </c>
      <c r="Q28" s="40">
        <f>+'S11'!N28+'S12'!P28+S1M!T28</f>
        <v>6910.357</v>
      </c>
      <c r="R28" s="40">
        <f>+'S11'!O28+'S12'!Q28+S1M!U28</f>
        <v>47.442000000000007</v>
      </c>
      <c r="S28" s="41">
        <f t="shared" si="3"/>
        <v>-556.83999999999287</v>
      </c>
    </row>
    <row r="29" spans="1:19" ht="13.7" customHeight="1">
      <c r="A29" s="73" t="s">
        <v>128</v>
      </c>
      <c r="B29" s="48">
        <f>+'S11'!B29+'S12'!B29+S1M!B29</f>
        <v>26398.705000000002</v>
      </c>
      <c r="C29" s="40">
        <f>+'S11'!C29+'S12'!C29+S1M!C29</f>
        <v>11314.621000000001</v>
      </c>
      <c r="D29" s="40">
        <f>+'S11'!D29+'S12'!D29+S1M!D29</f>
        <v>303.63099999999997</v>
      </c>
      <c r="E29" s="40">
        <f>+'S11'!E29+'S12'!E29+S1M!E29</f>
        <v>287.447</v>
      </c>
      <c r="F29" s="40">
        <f t="shared" si="0"/>
        <v>15067.900000000001</v>
      </c>
      <c r="G29" s="40">
        <f>+S1M!G29</f>
        <v>16058.626</v>
      </c>
      <c r="H29" s="40">
        <f>+'S11'!G29+'S12'!G29+S1M!H29</f>
        <v>217.62100000000009</v>
      </c>
      <c r="I29" s="40">
        <f t="shared" si="1"/>
        <v>31344.147000000001</v>
      </c>
      <c r="J29" s="40">
        <f>+'S11'!I29+'S12'!I29+S1M!J29</f>
        <v>2609.741</v>
      </c>
      <c r="K29" s="40">
        <f>+'S11'!J29+'S12'!J29+S1M!K29</f>
        <v>4550.5580000000009</v>
      </c>
      <c r="L29" s="40">
        <f>+'S11'!K29+'S12'!K29+S1M!L29</f>
        <v>568.279</v>
      </c>
      <c r="M29" s="40">
        <f>+I29-J29+K29+L29-S1M!N29</f>
        <v>29962.938000000009</v>
      </c>
      <c r="N29" s="40">
        <f>+S1M!Q29</f>
        <v>23421.293000000001</v>
      </c>
      <c r="O29" s="40">
        <f t="shared" si="2"/>
        <v>6541.6450000000077</v>
      </c>
      <c r="P29" s="40">
        <f>+'S11'!M29+'S12'!O29+S1M!S29</f>
        <v>810.05899999999997</v>
      </c>
      <c r="Q29" s="40">
        <f>+'S11'!N29+'S12'!P29+S1M!T29</f>
        <v>7602.6809999999996</v>
      </c>
      <c r="R29" s="40">
        <f>+'S11'!O29+'S12'!Q29+S1M!U29</f>
        <v>-11.828999999999979</v>
      </c>
      <c r="S29" s="41">
        <f t="shared" si="3"/>
        <v>-239.1479999999917</v>
      </c>
    </row>
    <row r="30" spans="1:19" ht="13.7" customHeight="1">
      <c r="A30" s="73" t="s">
        <v>129</v>
      </c>
      <c r="B30" s="48">
        <f>+'S11'!B30+'S12'!B30+S1M!B30</f>
        <v>26690.821</v>
      </c>
      <c r="C30" s="40">
        <f>+'S11'!C30+'S12'!C30+S1M!C30</f>
        <v>12384.156999999999</v>
      </c>
      <c r="D30" s="40">
        <f>+'S11'!D30+'S12'!D30+S1M!D30</f>
        <v>298.471</v>
      </c>
      <c r="E30" s="40">
        <f>+'S11'!E30+'S12'!E30+S1M!E30</f>
        <v>411.55600000000004</v>
      </c>
      <c r="F30" s="40">
        <f t="shared" si="0"/>
        <v>14419.749000000002</v>
      </c>
      <c r="G30" s="40">
        <f>+S1M!G30</f>
        <v>18079.863999999998</v>
      </c>
      <c r="H30" s="40">
        <f>+'S11'!G30+'S12'!G30+S1M!H30</f>
        <v>-589.3970000000013</v>
      </c>
      <c r="I30" s="40">
        <f t="shared" si="1"/>
        <v>31910.215999999997</v>
      </c>
      <c r="J30" s="40">
        <f>+'S11'!I30+'S12'!I30+S1M!J30</f>
        <v>3723.0420000000004</v>
      </c>
      <c r="K30" s="40">
        <f>+'S11'!J30+'S12'!J30+S1M!K30</f>
        <v>5366.0520000000015</v>
      </c>
      <c r="L30" s="40">
        <f>+'S11'!K30+'S12'!K30+S1M!L30</f>
        <v>753.81100000000015</v>
      </c>
      <c r="M30" s="40">
        <f>+I30-J30+K30+L30-S1M!N30</f>
        <v>29795.639999999996</v>
      </c>
      <c r="N30" s="40">
        <f>+S1M!Q30</f>
        <v>24019.3</v>
      </c>
      <c r="O30" s="40">
        <f t="shared" si="2"/>
        <v>5776.3399999999965</v>
      </c>
      <c r="P30" s="40">
        <f>+'S11'!M30+'S12'!O30+S1M!S30</f>
        <v>407.726</v>
      </c>
      <c r="Q30" s="40">
        <f>+'S11'!N30+'S12'!P30+S1M!T30</f>
        <v>7386.6179999999995</v>
      </c>
      <c r="R30" s="40">
        <f>+'S11'!O30+'S12'!Q30+S1M!U30</f>
        <v>-153.29699999999997</v>
      </c>
      <c r="S30" s="41">
        <f t="shared" si="3"/>
        <v>-1049.2550000000033</v>
      </c>
    </row>
    <row r="31" spans="1:19" ht="13.7" customHeight="1">
      <c r="A31" s="73" t="s">
        <v>130</v>
      </c>
      <c r="B31" s="48">
        <f>+'S11'!B31+'S12'!B31+S1M!B31</f>
        <v>27323.794999999998</v>
      </c>
      <c r="C31" s="40">
        <f>+'S11'!C31+'S12'!C31+S1M!C31</f>
        <v>12702.388999999999</v>
      </c>
      <c r="D31" s="40">
        <f>+'S11'!D31+'S12'!D31+S1M!D31</f>
        <v>393.54599999999999</v>
      </c>
      <c r="E31" s="40">
        <f>+'S11'!E31+'S12'!E31+S1M!E31</f>
        <v>511.03899999999999</v>
      </c>
      <c r="F31" s="40">
        <f t="shared" si="0"/>
        <v>14738.898999999999</v>
      </c>
      <c r="G31" s="40">
        <f>+S1M!G31</f>
        <v>17733.133000000002</v>
      </c>
      <c r="H31" s="40">
        <f>+'S11'!G31+'S12'!G31+S1M!H31</f>
        <v>-70.860999999999422</v>
      </c>
      <c r="I31" s="40">
        <f t="shared" si="1"/>
        <v>32401.170999999998</v>
      </c>
      <c r="J31" s="40">
        <f>+'S11'!I31+'S12'!I31+S1M!J31</f>
        <v>1998.242</v>
      </c>
      <c r="K31" s="40">
        <f>+'S11'!J31+'S12'!J31+S1M!K31</f>
        <v>5460.0859999999984</v>
      </c>
      <c r="L31" s="40">
        <f>+'S11'!K31+'S12'!K31+S1M!L31</f>
        <v>676.43099999999993</v>
      </c>
      <c r="M31" s="40">
        <f>+I31-J31+K31+L31-S1M!N31</f>
        <v>32107.278999999995</v>
      </c>
      <c r="N31" s="40">
        <f>+S1M!Q31</f>
        <v>24141.282999999999</v>
      </c>
      <c r="O31" s="40">
        <f t="shared" si="2"/>
        <v>7965.9959999999955</v>
      </c>
      <c r="P31" s="40">
        <f>+'S11'!M31+'S12'!O31+S1M!S31</f>
        <v>340.28300000000002</v>
      </c>
      <c r="Q31" s="40">
        <f>+'S11'!N31+'S12'!P31+S1M!T31</f>
        <v>8044.28</v>
      </c>
      <c r="R31" s="40">
        <f>+'S11'!O31+'S12'!Q31+S1M!U31</f>
        <v>-45.120999999999981</v>
      </c>
      <c r="S31" s="41">
        <f t="shared" si="3"/>
        <v>307.11999999999523</v>
      </c>
    </row>
    <row r="32" spans="1:19" ht="13.7" customHeight="1">
      <c r="A32" s="73" t="s">
        <v>131</v>
      </c>
      <c r="B32" s="48">
        <f>+'S11'!B32+'S12'!B32+S1M!B32</f>
        <v>27397.256000000001</v>
      </c>
      <c r="C32" s="40">
        <f>+'S11'!C32+'S12'!C32+S1M!C32</f>
        <v>14232.036000000002</v>
      </c>
      <c r="D32" s="40">
        <f>+'S11'!D32+'S12'!D32+S1M!D32</f>
        <v>284.589</v>
      </c>
      <c r="E32" s="40">
        <f>+'S11'!E32+'S12'!E32+S1M!E32</f>
        <v>438.892</v>
      </c>
      <c r="F32" s="40">
        <f t="shared" si="0"/>
        <v>13319.522999999999</v>
      </c>
      <c r="G32" s="40">
        <f>+S1M!G32</f>
        <v>20496.486000000004</v>
      </c>
      <c r="H32" s="40">
        <f>+'S11'!G32+'S12'!G32+S1M!H32</f>
        <v>-125.41299999999933</v>
      </c>
      <c r="I32" s="40">
        <f t="shared" si="1"/>
        <v>33690.596000000005</v>
      </c>
      <c r="J32" s="40">
        <f>+'S11'!I32+'S12'!I32+S1M!J32</f>
        <v>3993</v>
      </c>
      <c r="K32" s="40">
        <f>+'S11'!J32+'S12'!J32+S1M!K32</f>
        <v>6622.3590000000013</v>
      </c>
      <c r="L32" s="40">
        <f>+'S11'!K32+'S12'!K32+S1M!L32</f>
        <v>486.73400000000032</v>
      </c>
      <c r="M32" s="40">
        <f>+I32-J32+K32+L32-S1M!N32</f>
        <v>31398.256000000005</v>
      </c>
      <c r="N32" s="40">
        <f>+S1M!Q32</f>
        <v>25282.425999999999</v>
      </c>
      <c r="O32" s="40">
        <f t="shared" si="2"/>
        <v>6115.8300000000054</v>
      </c>
      <c r="P32" s="40">
        <f>+'S11'!M32+'S12'!O32+S1M!S32</f>
        <v>729.49</v>
      </c>
      <c r="Q32" s="40">
        <f>+'S11'!N32+'S12'!P32+S1M!T32</f>
        <v>6474.5339999999997</v>
      </c>
      <c r="R32" s="40">
        <f>+'S11'!O32+'S12'!Q32+S1M!U32</f>
        <v>-145.29700000000003</v>
      </c>
      <c r="S32" s="41">
        <f t="shared" si="3"/>
        <v>516.08300000000554</v>
      </c>
    </row>
    <row r="33" spans="1:19" ht="13.7" customHeight="1">
      <c r="A33" s="73" t="s">
        <v>132</v>
      </c>
      <c r="B33" s="48">
        <f>+'S11'!B33+'S12'!B33+S1M!B33</f>
        <v>27075.099000000002</v>
      </c>
      <c r="C33" s="40">
        <f>+'S11'!C33+'S12'!C33+S1M!C33</f>
        <v>11795.177000000001</v>
      </c>
      <c r="D33" s="40">
        <f>+'S11'!D33+'S12'!D33+S1M!D33</f>
        <v>366.87700000000001</v>
      </c>
      <c r="E33" s="40">
        <f>+'S11'!E33+'S12'!E33+S1M!E33</f>
        <v>385.67499999999995</v>
      </c>
      <c r="F33" s="40">
        <f t="shared" si="0"/>
        <v>15298.72</v>
      </c>
      <c r="G33" s="40">
        <f>+S1M!G33</f>
        <v>16820.273000000001</v>
      </c>
      <c r="H33" s="40">
        <f>+'S11'!G33+'S12'!G33+S1M!H33</f>
        <v>180.35799999999972</v>
      </c>
      <c r="I33" s="40">
        <f t="shared" si="1"/>
        <v>32299.351000000002</v>
      </c>
      <c r="J33" s="40">
        <f>+'S11'!I33+'S12'!I33+S1M!J33</f>
        <v>2541.0789999999997</v>
      </c>
      <c r="K33" s="40">
        <f>+'S11'!J33+'S12'!J33+S1M!K33</f>
        <v>5038.456000000001</v>
      </c>
      <c r="L33" s="40">
        <f>+'S11'!K33+'S12'!K33+S1M!L33</f>
        <v>412.00900000000001</v>
      </c>
      <c r="M33" s="40">
        <f>+I33-J33+K33+L33-S1M!N33</f>
        <v>31015.877</v>
      </c>
      <c r="N33" s="40">
        <f>+S1M!Q33</f>
        <v>24709.780999999999</v>
      </c>
      <c r="O33" s="40">
        <f t="shared" si="2"/>
        <v>6306.0960000000014</v>
      </c>
      <c r="P33" s="40">
        <f>+'S11'!M33+'S12'!O33+S1M!S33</f>
        <v>364.89800000000002</v>
      </c>
      <c r="Q33" s="40">
        <f>+'S11'!N33+'S12'!P33+S1M!T33</f>
        <v>7912.4389999999994</v>
      </c>
      <c r="R33" s="40">
        <f>+'S11'!O33+'S12'!Q33+S1M!U33</f>
        <v>-16.60499999999999</v>
      </c>
      <c r="S33" s="41">
        <f t="shared" si="3"/>
        <v>-1224.8399999999979</v>
      </c>
    </row>
    <row r="34" spans="1:19" ht="13.7" customHeight="1">
      <c r="A34" s="73" t="s">
        <v>133</v>
      </c>
      <c r="B34" s="48">
        <f>+'S11'!B34+'S12'!B34+S1M!B34</f>
        <v>27475.712000000003</v>
      </c>
      <c r="C34" s="40">
        <f>+'S11'!C34+'S12'!C34+S1M!C34</f>
        <v>12895.905000000001</v>
      </c>
      <c r="D34" s="40">
        <f>+'S11'!D34+'S12'!D34+S1M!D34</f>
        <v>322.37900000000002</v>
      </c>
      <c r="E34" s="40">
        <f>+'S11'!E34+'S12'!E34+S1M!E34</f>
        <v>382.71000000000004</v>
      </c>
      <c r="F34" s="40">
        <f t="shared" si="0"/>
        <v>14640.138000000003</v>
      </c>
      <c r="G34" s="40">
        <f>+S1M!G34</f>
        <v>18735.499000000003</v>
      </c>
      <c r="H34" s="40">
        <f>+'S11'!G34+'S12'!G34+S1M!H34</f>
        <v>-529.46900000000005</v>
      </c>
      <c r="I34" s="40">
        <f t="shared" si="1"/>
        <v>32846.168000000005</v>
      </c>
      <c r="J34" s="40">
        <f>+'S11'!I34+'S12'!I34+S1M!J34</f>
        <v>3969.8560000000002</v>
      </c>
      <c r="K34" s="40">
        <f>+'S11'!J34+'S12'!J34+S1M!K34</f>
        <v>5954.527</v>
      </c>
      <c r="L34" s="40">
        <f>+'S11'!K34+'S12'!K34+S1M!L34</f>
        <v>657.69100000000026</v>
      </c>
      <c r="M34" s="40">
        <f>+I34-J34+K34+L34-S1M!N34</f>
        <v>30623.188000000006</v>
      </c>
      <c r="N34" s="40">
        <f>+S1M!Q34</f>
        <v>25521.754000000001</v>
      </c>
      <c r="O34" s="40">
        <f t="shared" si="2"/>
        <v>5101.4340000000047</v>
      </c>
      <c r="P34" s="40">
        <f>+'S11'!M34+'S12'!O34+S1M!S34</f>
        <v>273.71800000000002</v>
      </c>
      <c r="Q34" s="40">
        <f>+'S11'!N34+'S12'!P34+S1M!T34</f>
        <v>8012.2849999999999</v>
      </c>
      <c r="R34" s="40">
        <f>+'S11'!O34+'S12'!Q34+S1M!U34</f>
        <v>-38.367999999999995</v>
      </c>
      <c r="S34" s="41">
        <f t="shared" si="3"/>
        <v>-2598.7649999999953</v>
      </c>
    </row>
    <row r="35" spans="1:19" ht="13.7" customHeight="1">
      <c r="A35" s="73" t="s">
        <v>134</v>
      </c>
      <c r="B35" s="48">
        <f>+'S11'!B35+'S12'!B35+S1M!B35</f>
        <v>27792.559999999998</v>
      </c>
      <c r="C35" s="40">
        <f>+'S11'!C35+'S12'!C35+S1M!C35</f>
        <v>13256.758</v>
      </c>
      <c r="D35" s="40">
        <f>+'S11'!D35+'S12'!D35+S1M!D35</f>
        <v>460.28</v>
      </c>
      <c r="E35" s="40">
        <f>+'S11'!E35+'S12'!E35+S1M!E35</f>
        <v>370.90600000000001</v>
      </c>
      <c r="F35" s="40">
        <f t="shared" si="0"/>
        <v>14446.427999999998</v>
      </c>
      <c r="G35" s="40">
        <f>+S1M!G35</f>
        <v>18712.239999999998</v>
      </c>
      <c r="H35" s="40">
        <f>+'S11'!G35+'S12'!G35+S1M!H35</f>
        <v>62.438000000001011</v>
      </c>
      <c r="I35" s="40">
        <f t="shared" si="1"/>
        <v>33221.106</v>
      </c>
      <c r="J35" s="40">
        <f>+'S11'!I35+'S12'!I35+S1M!J35</f>
        <v>2275.94</v>
      </c>
      <c r="K35" s="40">
        <f>+'S11'!J35+'S12'!J35+S1M!K35</f>
        <v>5609.0410000000002</v>
      </c>
      <c r="L35" s="40">
        <f>+'S11'!K35+'S12'!K35+S1M!L35</f>
        <v>476.84700000000009</v>
      </c>
      <c r="M35" s="40">
        <f>+I35-J35+K35+L35-S1M!N35</f>
        <v>32437.280000000006</v>
      </c>
      <c r="N35" s="40">
        <f>+S1M!Q35</f>
        <v>25269.991999999998</v>
      </c>
      <c r="O35" s="40">
        <f t="shared" si="2"/>
        <v>7167.2880000000077</v>
      </c>
      <c r="P35" s="40">
        <f>+'S11'!M35+'S12'!O35+S1M!S35</f>
        <v>243.785</v>
      </c>
      <c r="Q35" s="40">
        <f>+'S11'!N35+'S12'!P35+S1M!T35</f>
        <v>7419.0259999999998</v>
      </c>
      <c r="R35" s="40">
        <f>+'S11'!O35+'S12'!Q35+S1M!U35</f>
        <v>35.399999999999977</v>
      </c>
      <c r="S35" s="41">
        <f t="shared" si="3"/>
        <v>-43.352999999992221</v>
      </c>
    </row>
    <row r="36" spans="1:19" ht="13.7" customHeight="1">
      <c r="A36" s="73" t="s">
        <v>135</v>
      </c>
      <c r="B36" s="48">
        <f>+'S11'!B36+'S12'!B36+S1M!B36</f>
        <v>28261.279000000002</v>
      </c>
      <c r="C36" s="40">
        <f>+'S11'!C36+'S12'!C36+S1M!C36</f>
        <v>14806.761</v>
      </c>
      <c r="D36" s="40">
        <f>+'S11'!D36+'S12'!D36+S1M!D36</f>
        <v>253.09300000000002</v>
      </c>
      <c r="E36" s="40">
        <f>+'S11'!E36+'S12'!E36+S1M!E36</f>
        <v>694.024</v>
      </c>
      <c r="F36" s="40">
        <f t="shared" si="0"/>
        <v>13895.449000000001</v>
      </c>
      <c r="G36" s="40">
        <f>+S1M!G36</f>
        <v>21475.915999999997</v>
      </c>
      <c r="H36" s="40">
        <f>+'S11'!G36+'S12'!G36+S1M!H36</f>
        <v>20.749999999999545</v>
      </c>
      <c r="I36" s="40">
        <f t="shared" si="1"/>
        <v>35392.114999999998</v>
      </c>
      <c r="J36" s="40">
        <f>+'S11'!I36+'S12'!I36+S1M!J36</f>
        <v>3816.3639999999996</v>
      </c>
      <c r="K36" s="40">
        <f>+'S11'!J36+'S12'!J36+S1M!K36</f>
        <v>7006.869999999999</v>
      </c>
      <c r="L36" s="40">
        <f>+'S11'!K36+'S12'!K36+S1M!L36</f>
        <v>325.45</v>
      </c>
      <c r="M36" s="40">
        <f>+I36-J36+K36+L36-S1M!N36</f>
        <v>33249.337</v>
      </c>
      <c r="N36" s="40">
        <f>+S1M!Q36</f>
        <v>26657.797999999999</v>
      </c>
      <c r="O36" s="40">
        <f t="shared" si="2"/>
        <v>6591.5390000000007</v>
      </c>
      <c r="P36" s="40">
        <f>+'S11'!M36+'S12'!O36+S1M!S36</f>
        <v>886.37599999999998</v>
      </c>
      <c r="Q36" s="40">
        <f>+'S11'!N36+'S12'!P36+S1M!T36</f>
        <v>7216.0550000000003</v>
      </c>
      <c r="R36" s="40">
        <f>+'S11'!O36+'S12'!Q36+S1M!U36</f>
        <v>-58.877999999999986</v>
      </c>
      <c r="S36" s="41">
        <f t="shared" si="3"/>
        <v>320.73800000000057</v>
      </c>
    </row>
    <row r="37" spans="1:19" ht="13.7" customHeight="1">
      <c r="A37" s="73" t="s">
        <v>136</v>
      </c>
      <c r="B37" s="48">
        <f>+'S11'!B37+'S12'!B37+S1M!B37</f>
        <v>28105.773000000001</v>
      </c>
      <c r="C37" s="40">
        <f>+'S11'!C37+'S12'!C37+S1M!C37</f>
        <v>12318.171999999999</v>
      </c>
      <c r="D37" s="40">
        <f>+'S11'!D37+'S12'!D37+S1M!D37</f>
        <v>387.291</v>
      </c>
      <c r="E37" s="40">
        <f>+'S11'!E37+'S12'!E37+S1M!E37</f>
        <v>450.00700000000001</v>
      </c>
      <c r="F37" s="40">
        <f t="shared" si="0"/>
        <v>15850.317000000003</v>
      </c>
      <c r="G37" s="40">
        <f>+S1M!G37</f>
        <v>17340.376000000004</v>
      </c>
      <c r="H37" s="40">
        <f>+'S11'!G37+'S12'!G37+S1M!H37</f>
        <v>-269.78500000000122</v>
      </c>
      <c r="I37" s="40">
        <f t="shared" si="1"/>
        <v>32920.908000000003</v>
      </c>
      <c r="J37" s="40">
        <f>+'S11'!I37+'S12'!I37+S1M!J37</f>
        <v>2773.9569999999999</v>
      </c>
      <c r="K37" s="40">
        <f>+'S11'!J37+'S12'!J37+S1M!K37</f>
        <v>5001.8129999999992</v>
      </c>
      <c r="L37" s="40">
        <f>+'S11'!K37+'S12'!K37+S1M!L37</f>
        <v>500.71899999999971</v>
      </c>
      <c r="M37" s="40">
        <f>+I37-J37+K37+L37-S1M!N37</f>
        <v>31541.748</v>
      </c>
      <c r="N37" s="40">
        <f>+S1M!Q37</f>
        <v>26054.048999999999</v>
      </c>
      <c r="O37" s="40">
        <f t="shared" si="2"/>
        <v>5487.6990000000005</v>
      </c>
      <c r="P37" s="40">
        <f>+'S11'!M37+'S12'!O37+S1M!S37</f>
        <v>635.04700000000003</v>
      </c>
      <c r="Q37" s="40">
        <f>+'S11'!N37+'S12'!P37+S1M!T37</f>
        <v>8964.9239999999991</v>
      </c>
      <c r="R37" s="40">
        <f>+'S11'!O37+'S12'!Q37+S1M!U37</f>
        <v>-86.716000000000008</v>
      </c>
      <c r="S37" s="41">
        <f t="shared" si="3"/>
        <v>-2755.4619999999982</v>
      </c>
    </row>
    <row r="38" spans="1:19" ht="13.7" customHeight="1">
      <c r="A38" s="73" t="s">
        <v>137</v>
      </c>
      <c r="B38" s="48">
        <f>+'S11'!B38+'S12'!B38+S1M!B38</f>
        <v>28990.427000000003</v>
      </c>
      <c r="C38" s="40">
        <f>+'S11'!C38+'S12'!C38+S1M!C38</f>
        <v>13404.665000000001</v>
      </c>
      <c r="D38" s="40">
        <f>+'S11'!D38+'S12'!D38+S1M!D38</f>
        <v>350.52599999999995</v>
      </c>
      <c r="E38" s="40">
        <f>+'S11'!E38+'S12'!E38+S1M!E38</f>
        <v>350.86700000000002</v>
      </c>
      <c r="F38" s="40">
        <f t="shared" si="0"/>
        <v>15586.103000000003</v>
      </c>
      <c r="G38" s="40">
        <f>+S1M!G38</f>
        <v>19618.393999999997</v>
      </c>
      <c r="H38" s="40">
        <f>+'S11'!G38+'S12'!G38+S1M!H38</f>
        <v>-1347.1839999999984</v>
      </c>
      <c r="I38" s="40">
        <f t="shared" si="1"/>
        <v>33857.313000000002</v>
      </c>
      <c r="J38" s="40">
        <f>+'S11'!I38+'S12'!I38+S1M!J38</f>
        <v>3999.49</v>
      </c>
      <c r="K38" s="40">
        <f>+'S11'!J38+'S12'!J38+S1M!K38</f>
        <v>6131.6170000000011</v>
      </c>
      <c r="L38" s="40">
        <f>+'S11'!K38+'S12'!K38+S1M!L38</f>
        <v>694.21699999999987</v>
      </c>
      <c r="M38" s="40">
        <f>+I38-J38+K38+L38-S1M!N38</f>
        <v>31632.596999999998</v>
      </c>
      <c r="N38" s="40">
        <f>+S1M!Q38</f>
        <v>26682.347000000002</v>
      </c>
      <c r="O38" s="40">
        <f t="shared" si="2"/>
        <v>4950.2499999999964</v>
      </c>
      <c r="P38" s="40">
        <f>+'S11'!M38+'S12'!O38+S1M!S38</f>
        <v>150.13900000000001</v>
      </c>
      <c r="Q38" s="40">
        <f>+'S11'!N38+'S12'!P38+S1M!T38</f>
        <v>8739.2139999999999</v>
      </c>
      <c r="R38" s="40">
        <f>+'S11'!O38+'S12'!Q38+S1M!U38</f>
        <v>-63.887000000000057</v>
      </c>
      <c r="S38" s="41">
        <f t="shared" si="3"/>
        <v>-3574.9380000000033</v>
      </c>
    </row>
    <row r="39" spans="1:19" ht="13.7" customHeight="1">
      <c r="A39" s="73" t="s">
        <v>138</v>
      </c>
      <c r="B39" s="48">
        <f>+'S11'!B39+'S12'!B39+S1M!B39</f>
        <v>29145.852999999999</v>
      </c>
      <c r="C39" s="40">
        <f>+'S11'!C39+'S12'!C39+S1M!C39</f>
        <v>13814.891</v>
      </c>
      <c r="D39" s="40">
        <f>+'S11'!D39+'S12'!D39+S1M!D39</f>
        <v>440.51800000000003</v>
      </c>
      <c r="E39" s="40">
        <f>+'S11'!E39+'S12'!E39+S1M!E39</f>
        <v>415.846</v>
      </c>
      <c r="F39" s="40">
        <f t="shared" si="0"/>
        <v>15306.289999999999</v>
      </c>
      <c r="G39" s="40">
        <f>+S1M!G39</f>
        <v>18893.91</v>
      </c>
      <c r="H39" s="40">
        <f>+'S11'!G39+'S12'!G39+S1M!H39</f>
        <v>-643.577</v>
      </c>
      <c r="I39" s="40">
        <f t="shared" si="1"/>
        <v>33556.623</v>
      </c>
      <c r="J39" s="40">
        <f>+'S11'!I39+'S12'!I39+S1M!J39</f>
        <v>3099.9809999999998</v>
      </c>
      <c r="K39" s="40">
        <f>+'S11'!J39+'S12'!J39+S1M!K39</f>
        <v>5631.4129999999996</v>
      </c>
      <c r="L39" s="40">
        <f>+'S11'!K39+'S12'!K39+S1M!L39</f>
        <v>632.99</v>
      </c>
      <c r="M39" s="40">
        <f>+I39-J39+K39+L39-S1M!N39</f>
        <v>32340.977999999999</v>
      </c>
      <c r="N39" s="40">
        <f>+S1M!Q39</f>
        <v>26701.338</v>
      </c>
      <c r="O39" s="40">
        <f t="shared" si="2"/>
        <v>5639.6399999999994</v>
      </c>
      <c r="P39" s="40">
        <f>+'S11'!M39+'S12'!O39+S1M!S39</f>
        <v>441.173</v>
      </c>
      <c r="Q39" s="40">
        <f>+'S11'!N39+'S12'!P39+S1M!T39</f>
        <v>7258.3559999999998</v>
      </c>
      <c r="R39" s="40">
        <f>+'S11'!O39+'S12'!Q39+S1M!U39</f>
        <v>-67.94500000000005</v>
      </c>
      <c r="S39" s="41">
        <f t="shared" si="3"/>
        <v>-1109.5980000000004</v>
      </c>
    </row>
    <row r="40" spans="1:19" ht="13.7" customHeight="1">
      <c r="A40" s="73" t="s">
        <v>139</v>
      </c>
      <c r="B40" s="48">
        <f>+'S11'!B40+'S12'!B40+S1M!B40</f>
        <v>30334.630999999998</v>
      </c>
      <c r="C40" s="40">
        <f>+'S11'!C40+'S12'!C40+S1M!C40</f>
        <v>15460.472000000002</v>
      </c>
      <c r="D40" s="40">
        <f>+'S11'!D40+'S12'!D40+S1M!D40</f>
        <v>344.99</v>
      </c>
      <c r="E40" s="40">
        <f>+'S11'!E40+'S12'!E40+S1M!E40</f>
        <v>538.98399999999992</v>
      </c>
      <c r="F40" s="40">
        <f t="shared" si="0"/>
        <v>15068.152999999997</v>
      </c>
      <c r="G40" s="40">
        <f>+S1M!G40</f>
        <v>22038.620000000003</v>
      </c>
      <c r="H40" s="40">
        <f>+'S11'!G40+'S12'!G40+S1M!H40</f>
        <v>-417.46500000000128</v>
      </c>
      <c r="I40" s="40">
        <f t="shared" si="1"/>
        <v>36689.307999999997</v>
      </c>
      <c r="J40" s="40">
        <f>+'S11'!I40+'S12'!I40+S1M!J40</f>
        <v>3828.4310000000005</v>
      </c>
      <c r="K40" s="40">
        <f>+'S11'!J40+'S12'!J40+S1M!K40</f>
        <v>7378.8400000000011</v>
      </c>
      <c r="L40" s="40">
        <f>+'S11'!K40+'S12'!K40+S1M!L40</f>
        <v>428.74899999999991</v>
      </c>
      <c r="M40" s="40">
        <f>+I40-J40+K40+L40-S1M!N40</f>
        <v>34847.376000000004</v>
      </c>
      <c r="N40" s="40">
        <f>+S1M!Q40</f>
        <v>27942.932000000001</v>
      </c>
      <c r="O40" s="40">
        <f t="shared" si="2"/>
        <v>6904.4440000000031</v>
      </c>
      <c r="P40" s="40">
        <f>+'S11'!M40+'S12'!O40+S1M!S40</f>
        <v>371.40300000000002</v>
      </c>
      <c r="Q40" s="40">
        <f>+'S11'!N40+'S12'!P40+S1M!T40</f>
        <v>7568.3050000000003</v>
      </c>
      <c r="R40" s="40">
        <f>+'S11'!O40+'S12'!Q40+S1M!U40</f>
        <v>61.499999999999943</v>
      </c>
      <c r="S40" s="41">
        <f t="shared" si="3"/>
        <v>-353.95799999999684</v>
      </c>
    </row>
    <row r="41" spans="1:19" ht="13.7" customHeight="1">
      <c r="A41" s="73" t="s">
        <v>140</v>
      </c>
      <c r="B41" s="48">
        <f>+'S11'!B41+'S12'!B41+S1M!B41</f>
        <v>30134.127</v>
      </c>
      <c r="C41" s="40">
        <f>+'S11'!C41+'S12'!C41+S1M!C41</f>
        <v>12996.291000000001</v>
      </c>
      <c r="D41" s="40">
        <f>+'S11'!D41+'S12'!D41+S1M!D41</f>
        <v>393.00900000000001</v>
      </c>
      <c r="E41" s="40">
        <f>+'S11'!E41+'S12'!E41+S1M!E41</f>
        <v>552.822</v>
      </c>
      <c r="F41" s="40">
        <f t="shared" si="0"/>
        <v>17297.648999999998</v>
      </c>
      <c r="G41" s="40">
        <f>+S1M!G41</f>
        <v>18083.490999999998</v>
      </c>
      <c r="H41" s="40">
        <f>+'S11'!G41+'S12'!G41+S1M!H41</f>
        <v>-86.046999999999116</v>
      </c>
      <c r="I41" s="40">
        <f t="shared" si="1"/>
        <v>35295.093000000001</v>
      </c>
      <c r="J41" s="40">
        <f>+'S11'!I41+'S12'!I41+S1M!J41</f>
        <v>2858.1679999999997</v>
      </c>
      <c r="K41" s="40">
        <f>+'S11'!J41+'S12'!J41+S1M!K41</f>
        <v>5296.6679999999997</v>
      </c>
      <c r="L41" s="40">
        <f>+'S11'!K41+'S12'!K41+S1M!L41</f>
        <v>487.00999999999982</v>
      </c>
      <c r="M41" s="40">
        <f>+I41-J41+K41+L41-S1M!N41</f>
        <v>34060.548999999999</v>
      </c>
      <c r="N41" s="40">
        <f>+S1M!Q41</f>
        <v>27349.08</v>
      </c>
      <c r="O41" s="40">
        <f t="shared" si="2"/>
        <v>6711.4689999999973</v>
      </c>
      <c r="P41" s="40">
        <f>+'S11'!M41+'S12'!O41+S1M!S41</f>
        <v>742.58500000000004</v>
      </c>
      <c r="Q41" s="40">
        <f>+'S11'!N41+'S12'!P41+S1M!T41</f>
        <v>9004.2510000000002</v>
      </c>
      <c r="R41" s="40">
        <f>+'S11'!O41+'S12'!Q41+S1M!U41</f>
        <v>1.2599999999999909</v>
      </c>
      <c r="S41" s="41">
        <f t="shared" si="3"/>
        <v>-1551.4570000000028</v>
      </c>
    </row>
    <row r="42" spans="1:19" ht="13.7" customHeight="1">
      <c r="A42" s="73" t="s">
        <v>141</v>
      </c>
      <c r="B42" s="48">
        <f>+'S11'!B42+'S12'!B42+S1M!B42</f>
        <v>31004.519</v>
      </c>
      <c r="C42" s="40">
        <f>+'S11'!C42+'S12'!C42+S1M!C42</f>
        <v>14221.764999999999</v>
      </c>
      <c r="D42" s="40">
        <f>+'S11'!D42+'S12'!D42+S1M!D42</f>
        <v>407.96400000000006</v>
      </c>
      <c r="E42" s="40">
        <f>+'S11'!E42+'S12'!E42+S1M!E42</f>
        <v>284.18799999999999</v>
      </c>
      <c r="F42" s="40">
        <f t="shared" si="0"/>
        <v>16658.977999999999</v>
      </c>
      <c r="G42" s="40">
        <f>+S1M!G42</f>
        <v>20621.772000000001</v>
      </c>
      <c r="H42" s="40">
        <f>+'S11'!G42+'S12'!G42+S1M!H42</f>
        <v>-1455.9939999999997</v>
      </c>
      <c r="I42" s="40">
        <f t="shared" si="1"/>
        <v>35824.756000000001</v>
      </c>
      <c r="J42" s="40">
        <f>+'S11'!I42+'S12'!I42+S1M!J42</f>
        <v>4688.0959999999995</v>
      </c>
      <c r="K42" s="40">
        <f>+'S11'!J42+'S12'!J42+S1M!K42</f>
        <v>6360.6990000000014</v>
      </c>
      <c r="L42" s="40">
        <f>+'S11'!K42+'S12'!K42+S1M!L42</f>
        <v>637.20499999999993</v>
      </c>
      <c r="M42" s="40">
        <f>+I42-J42+K42+L42-S1M!N42</f>
        <v>33024.015000000007</v>
      </c>
      <c r="N42" s="40">
        <f>+S1M!Q42</f>
        <v>28288.617999999999</v>
      </c>
      <c r="O42" s="40">
        <f t="shared" si="2"/>
        <v>4735.3970000000081</v>
      </c>
      <c r="P42" s="40">
        <f>+'S11'!M42+'S12'!O42+S1M!S42</f>
        <v>124.45200000000001</v>
      </c>
      <c r="Q42" s="40">
        <f>+'S11'!N42+'S12'!P42+S1M!T42</f>
        <v>8895.5709999999999</v>
      </c>
      <c r="R42" s="40">
        <f>+'S11'!O42+'S12'!Q42+S1M!U42</f>
        <v>-81.855999999999938</v>
      </c>
      <c r="S42" s="41">
        <f t="shared" si="3"/>
        <v>-3953.8659999999918</v>
      </c>
    </row>
    <row r="43" spans="1:19" ht="13.7" customHeight="1">
      <c r="A43" s="73" t="s">
        <v>142</v>
      </c>
      <c r="B43" s="48">
        <f>+'S11'!B43+'S12'!B43+S1M!B43</f>
        <v>31531.124000000003</v>
      </c>
      <c r="C43" s="40">
        <f>+'S11'!C43+'S12'!C43+S1M!C43</f>
        <v>14605.544999999998</v>
      </c>
      <c r="D43" s="40">
        <f>+'S11'!D43+'S12'!D43+S1M!D43</f>
        <v>455.36400000000003</v>
      </c>
      <c r="E43" s="40">
        <f>+'S11'!E43+'S12'!E43+S1M!E43</f>
        <v>323.37</v>
      </c>
      <c r="F43" s="40">
        <f t="shared" si="0"/>
        <v>16793.585000000003</v>
      </c>
      <c r="G43" s="40">
        <f>+S1M!G43</f>
        <v>19677.608999999997</v>
      </c>
      <c r="H43" s="40">
        <f>+'S11'!G43+'S12'!G43+S1M!H43</f>
        <v>-502.22600000000057</v>
      </c>
      <c r="I43" s="40">
        <f t="shared" si="1"/>
        <v>35968.968000000001</v>
      </c>
      <c r="J43" s="40">
        <f>+'S11'!I43+'S12'!I43+S1M!J43</f>
        <v>3836.973</v>
      </c>
      <c r="K43" s="40">
        <f>+'S11'!J43+'S12'!J43+S1M!K43</f>
        <v>5810.7520000000004</v>
      </c>
      <c r="L43" s="40">
        <f>+'S11'!K43+'S12'!K43+S1M!L43</f>
        <v>718.07800000000009</v>
      </c>
      <c r="M43" s="40">
        <f>+I43-J43+K43+L43-S1M!N43</f>
        <v>34269.196000000004</v>
      </c>
      <c r="N43" s="40">
        <f>+S1M!Q43</f>
        <v>28174.342000000001</v>
      </c>
      <c r="O43" s="40">
        <f t="shared" si="2"/>
        <v>6094.854000000003</v>
      </c>
      <c r="P43" s="40">
        <f>+'S11'!M43+'S12'!O43+S1M!S43</f>
        <v>348.57700000000006</v>
      </c>
      <c r="Q43" s="40">
        <f>+'S11'!N43+'S12'!P43+S1M!T43</f>
        <v>8737.4619999999995</v>
      </c>
      <c r="R43" s="40">
        <f>+'S11'!O43+'S12'!Q43+S1M!U43</f>
        <v>-99.772999999999968</v>
      </c>
      <c r="S43" s="41">
        <f t="shared" si="3"/>
        <v>-2194.2579999999962</v>
      </c>
    </row>
    <row r="44" spans="1:19" ht="13.7" customHeight="1">
      <c r="A44" s="73" t="s">
        <v>143</v>
      </c>
      <c r="B44" s="48">
        <f>+'S11'!B44+'S12'!B44+S1M!B44</f>
        <v>32215.866999999998</v>
      </c>
      <c r="C44" s="40">
        <f>+'S11'!C44+'S12'!C44+S1M!C44</f>
        <v>16265.724</v>
      </c>
      <c r="D44" s="40">
        <f>+'S11'!D44+'S12'!D44+S1M!D44</f>
        <v>383.98799999999994</v>
      </c>
      <c r="E44" s="40">
        <f>+'S11'!E44+'S12'!E44+S1M!E44</f>
        <v>673.18799999999987</v>
      </c>
      <c r="F44" s="40">
        <f t="shared" si="0"/>
        <v>16239.342999999999</v>
      </c>
      <c r="G44" s="40">
        <f>+S1M!G44</f>
        <v>22874.096000000001</v>
      </c>
      <c r="H44" s="40">
        <f>+'S11'!G44+'S12'!G44+S1M!H44</f>
        <v>-709.66200000000003</v>
      </c>
      <c r="I44" s="40">
        <f t="shared" si="1"/>
        <v>38403.777000000002</v>
      </c>
      <c r="J44" s="40">
        <f>+'S11'!I44+'S12'!I44+S1M!J44</f>
        <v>4440.3559999999998</v>
      </c>
      <c r="K44" s="40">
        <f>+'S11'!J44+'S12'!J44+S1M!K44</f>
        <v>7105.4780000000001</v>
      </c>
      <c r="L44" s="40">
        <f>+'S11'!K44+'S12'!K44+S1M!L44</f>
        <v>366.60600000000011</v>
      </c>
      <c r="M44" s="40">
        <f>+I44-J44+K44+L44-S1M!N44</f>
        <v>35878.727000000006</v>
      </c>
      <c r="N44" s="40">
        <f>+S1M!Q44</f>
        <v>29990.686000000002</v>
      </c>
      <c r="O44" s="40">
        <f t="shared" si="2"/>
        <v>5888.0410000000047</v>
      </c>
      <c r="P44" s="40">
        <f>+'S11'!M44+'S12'!O44+S1M!S44</f>
        <v>219.75799999999998</v>
      </c>
      <c r="Q44" s="40">
        <f>+'S11'!N44+'S12'!P44+S1M!T44</f>
        <v>8247.6650000000009</v>
      </c>
      <c r="R44" s="40">
        <f>+'S11'!O44+'S12'!Q44+S1M!U44</f>
        <v>137.46899999999999</v>
      </c>
      <c r="S44" s="41">
        <f t="shared" si="3"/>
        <v>-2277.3349999999964</v>
      </c>
    </row>
    <row r="45" spans="1:19" ht="13.7" customHeight="1">
      <c r="A45" s="73" t="s">
        <v>144</v>
      </c>
      <c r="B45" s="48">
        <f>+'S11'!B45+'S12'!B45+S1M!B45</f>
        <v>31298.754000000001</v>
      </c>
      <c r="C45" s="40">
        <f>+'S11'!C45+'S12'!C45+S1M!C45</f>
        <v>13713.698999999999</v>
      </c>
      <c r="D45" s="40">
        <f>+'S11'!D45+'S12'!D45+S1M!D45</f>
        <v>427.91899999999998</v>
      </c>
      <c r="E45" s="40">
        <f>+'S11'!E45+'S12'!E45+S1M!E45</f>
        <v>466.58199999999999</v>
      </c>
      <c r="F45" s="40">
        <f t="shared" si="0"/>
        <v>17623.717999999997</v>
      </c>
      <c r="G45" s="40">
        <f>+S1M!G45</f>
        <v>18894.671000000002</v>
      </c>
      <c r="H45" s="40">
        <f>+'S11'!G45+'S12'!G45+S1M!H45</f>
        <v>-299.16200000000117</v>
      </c>
      <c r="I45" s="40">
        <f t="shared" si="1"/>
        <v>36219.226999999992</v>
      </c>
      <c r="J45" s="40">
        <f>+'S11'!I45+'S12'!I45+S1M!J45</f>
        <v>4103.9979999999996</v>
      </c>
      <c r="K45" s="40">
        <f>+'S11'!J45+'S12'!J45+S1M!K45</f>
        <v>5480.1099999999988</v>
      </c>
      <c r="L45" s="40">
        <f>+'S11'!K45+'S12'!K45+S1M!L45</f>
        <v>485.17600000000016</v>
      </c>
      <c r="M45" s="40">
        <f>+I45-J45+K45+L45-S1M!N45</f>
        <v>33783.601999999992</v>
      </c>
      <c r="N45" s="40">
        <f>+S1M!Q45</f>
        <v>29182.738000000001</v>
      </c>
      <c r="O45" s="40">
        <f t="shared" si="2"/>
        <v>4600.8639999999905</v>
      </c>
      <c r="P45" s="40">
        <f>+'S11'!M45+'S12'!O45+S1M!S45</f>
        <v>729.63799999999992</v>
      </c>
      <c r="Q45" s="40">
        <f>+'S11'!N45+'S12'!P45+S1M!T45</f>
        <v>9426.8679999999986</v>
      </c>
      <c r="R45" s="40">
        <f>+'S11'!O45+'S12'!Q45+S1M!U45</f>
        <v>84.640999999999991</v>
      </c>
      <c r="S45" s="41">
        <f t="shared" si="3"/>
        <v>-4181.0070000000078</v>
      </c>
    </row>
    <row r="46" spans="1:19" ht="13.7" customHeight="1">
      <c r="A46" s="73" t="s">
        <v>145</v>
      </c>
      <c r="B46" s="48">
        <f>+'S11'!B46+'S12'!B46+S1M!B46</f>
        <v>32067.277000000002</v>
      </c>
      <c r="C46" s="40">
        <f>+'S11'!C46+'S12'!C46+S1M!C46</f>
        <v>14956.960999999999</v>
      </c>
      <c r="D46" s="40">
        <f>+'S11'!D46+'S12'!D46+S1M!D46</f>
        <v>436.26099999999997</v>
      </c>
      <c r="E46" s="40">
        <f>+'S11'!E46+'S12'!E46+S1M!E46</f>
        <v>262.024</v>
      </c>
      <c r="F46" s="40">
        <f t="shared" si="0"/>
        <v>16936.079000000005</v>
      </c>
      <c r="G46" s="40">
        <f>+S1M!G46</f>
        <v>21309.362000000001</v>
      </c>
      <c r="H46" s="40">
        <f>+'S11'!G46+'S12'!G46+S1M!H46</f>
        <v>-1663.8850000000002</v>
      </c>
      <c r="I46" s="40">
        <f t="shared" si="1"/>
        <v>36581.556000000004</v>
      </c>
      <c r="J46" s="40">
        <f>+'S11'!I46+'S12'!I46+S1M!J46</f>
        <v>4217.8450000000003</v>
      </c>
      <c r="K46" s="40">
        <f>+'S11'!J46+'S12'!J46+S1M!K46</f>
        <v>5799.9409999999989</v>
      </c>
      <c r="L46" s="40">
        <f>+'S11'!K46+'S12'!K46+S1M!L46</f>
        <v>573.12499999999989</v>
      </c>
      <c r="M46" s="40">
        <f>+I46-J46+K46+L46-S1M!N46</f>
        <v>33546.58</v>
      </c>
      <c r="N46" s="40">
        <f>+S1M!Q46</f>
        <v>29680.883999999998</v>
      </c>
      <c r="O46" s="40">
        <f t="shared" si="2"/>
        <v>3865.6960000000036</v>
      </c>
      <c r="P46" s="40">
        <f>+'S11'!M46+'S12'!O46+S1M!S46</f>
        <v>687.14799999999991</v>
      </c>
      <c r="Q46" s="40">
        <f>+'S11'!N46+'S12'!P46+S1M!T46</f>
        <v>9453.77</v>
      </c>
      <c r="R46" s="40">
        <f>+'S11'!O46+'S12'!Q46+S1M!U46</f>
        <v>667.87300000000005</v>
      </c>
      <c r="S46" s="41">
        <f t="shared" si="3"/>
        <v>-5568.7989999999972</v>
      </c>
    </row>
    <row r="47" spans="1:19" ht="13.7" customHeight="1">
      <c r="A47" s="73" t="s">
        <v>146</v>
      </c>
      <c r="B47" s="48">
        <f>+'S11'!B47+'S12'!B47+S1M!B47</f>
        <v>32416.534999999996</v>
      </c>
      <c r="C47" s="40">
        <f>+'S11'!C47+'S12'!C47+S1M!C47</f>
        <v>14986.901999999998</v>
      </c>
      <c r="D47" s="40">
        <f>+'S11'!D47+'S12'!D47+S1M!D47</f>
        <v>425.73</v>
      </c>
      <c r="E47" s="40">
        <f>+'S11'!E47+'S12'!E47+S1M!E47</f>
        <v>259.65200000000004</v>
      </c>
      <c r="F47" s="40">
        <f t="shared" si="0"/>
        <v>17263.555</v>
      </c>
      <c r="G47" s="40">
        <f>+S1M!G47</f>
        <v>20262.342000000001</v>
      </c>
      <c r="H47" s="40">
        <f>+'S11'!G47+'S12'!G47+S1M!H47</f>
        <v>-891.92199999999957</v>
      </c>
      <c r="I47" s="40">
        <f t="shared" si="1"/>
        <v>36633.974999999999</v>
      </c>
      <c r="J47" s="40">
        <f>+'S11'!I47+'S12'!I47+S1M!J47</f>
        <v>2907.4520000000002</v>
      </c>
      <c r="K47" s="40">
        <f>+'S11'!J47+'S12'!J47+S1M!K47</f>
        <v>6947.6660000000002</v>
      </c>
      <c r="L47" s="40">
        <f>+'S11'!K47+'S12'!K47+S1M!L47</f>
        <v>631.63499999999999</v>
      </c>
      <c r="M47" s="40">
        <f>+I47-J47+K47+L47-S1M!N47</f>
        <v>36782.224000000002</v>
      </c>
      <c r="N47" s="40">
        <f>+S1M!Q47</f>
        <v>29524.473000000002</v>
      </c>
      <c r="O47" s="40">
        <f t="shared" si="2"/>
        <v>7257.7510000000002</v>
      </c>
      <c r="P47" s="40">
        <f>+'S11'!M47+'S12'!O47+S1M!S47</f>
        <v>260</v>
      </c>
      <c r="Q47" s="40">
        <f>+'S11'!N47+'S12'!P47+S1M!T47</f>
        <v>9221.85</v>
      </c>
      <c r="R47" s="40">
        <f>+'S11'!O47+'S12'!Q47+S1M!U47</f>
        <v>-174.21499999999997</v>
      </c>
      <c r="S47" s="41">
        <f t="shared" si="3"/>
        <v>-1529.8840000000002</v>
      </c>
    </row>
    <row r="48" spans="1:19" ht="13.7" customHeight="1">
      <c r="A48" s="73" t="s">
        <v>147</v>
      </c>
      <c r="B48" s="48">
        <f>+'S11'!B48+'S12'!B48+S1M!B48</f>
        <v>32224.364000000001</v>
      </c>
      <c r="C48" s="40">
        <f>+'S11'!C48+'S12'!C48+S1M!C48</f>
        <v>16560.093000000001</v>
      </c>
      <c r="D48" s="40">
        <f>+'S11'!D48+'S12'!D48+S1M!D48</f>
        <v>438.31700000000001</v>
      </c>
      <c r="E48" s="40">
        <f>+'S11'!E48+'S12'!E48+S1M!E48</f>
        <v>735.15700000000004</v>
      </c>
      <c r="F48" s="40">
        <f t="shared" ref="F48:F53" si="4">+B48-C48-D48+E48</f>
        <v>15961.111000000001</v>
      </c>
      <c r="G48" s="40">
        <f>+S1M!G48</f>
        <v>23382.487000000001</v>
      </c>
      <c r="H48" s="40">
        <f>+'S11'!G48+'S12'!G48+S1M!H48</f>
        <v>-729.971</v>
      </c>
      <c r="I48" s="40">
        <f t="shared" ref="I48:I53" si="5">+F48+G48+H48</f>
        <v>38613.627</v>
      </c>
      <c r="J48" s="40">
        <f>+'S11'!I48+'S12'!I48+S1M!J48</f>
        <v>5060.0910000000003</v>
      </c>
      <c r="K48" s="40">
        <f>+'S11'!J48+'S12'!J48+S1M!K48</f>
        <v>7478.71</v>
      </c>
      <c r="L48" s="40">
        <f>+'S11'!K48+'S12'!K48+S1M!L48</f>
        <v>590.08399999999983</v>
      </c>
      <c r="M48" s="40">
        <f>+I48-J48+K48+L48-S1M!N48</f>
        <v>35855.525000000001</v>
      </c>
      <c r="N48" s="40">
        <f>+S1M!Q48</f>
        <v>30186.973000000002</v>
      </c>
      <c r="O48" s="40">
        <f t="shared" ref="O48:O53" si="6">+M48-N48</f>
        <v>5668.5519999999997</v>
      </c>
      <c r="P48" s="40">
        <f>+'S11'!M48+'S12'!O48+S1M!S48</f>
        <v>578.61900000000003</v>
      </c>
      <c r="Q48" s="40">
        <f>+'S11'!N48+'S12'!P48+S1M!T48</f>
        <v>7468.7919999999995</v>
      </c>
      <c r="R48" s="40">
        <f>+'S11'!O48+'S12'!Q48+S1M!U48</f>
        <v>570.04199999999992</v>
      </c>
      <c r="S48" s="41">
        <f t="shared" ref="S48:S53" si="7">+O48+P48-Q48-R48</f>
        <v>-1791.663</v>
      </c>
    </row>
    <row r="49" spans="1:19" ht="13.7" customHeight="1">
      <c r="A49" s="73" t="s">
        <v>148</v>
      </c>
      <c r="B49" s="48">
        <f>+'S11'!B49+'S12'!B49+S1M!B49</f>
        <v>30671.999000000003</v>
      </c>
      <c r="C49" s="40">
        <f>+'S11'!C49+'S12'!C49+S1M!C49</f>
        <v>13670.451999999999</v>
      </c>
      <c r="D49" s="40">
        <f>+'S11'!D49+'S12'!D49+S1M!D49</f>
        <v>418.57100000000003</v>
      </c>
      <c r="E49" s="40">
        <f>+'S11'!E49+'S12'!E49+S1M!E49</f>
        <v>167.232</v>
      </c>
      <c r="F49" s="40">
        <f t="shared" si="4"/>
        <v>16750.208000000006</v>
      </c>
      <c r="G49" s="40">
        <f>+S1M!G49</f>
        <v>18961.222999999998</v>
      </c>
      <c r="H49" s="40">
        <f>+'S11'!G49+'S12'!G49+S1M!H49</f>
        <v>-263.24400000000105</v>
      </c>
      <c r="I49" s="40">
        <f t="shared" si="5"/>
        <v>35448.187000000005</v>
      </c>
      <c r="J49" s="40">
        <f>+'S11'!I49+'S12'!I49+S1M!J49</f>
        <v>3921.6150000000002</v>
      </c>
      <c r="K49" s="40">
        <f>+'S11'!J49+'S12'!J49+S1M!K49</f>
        <v>6003.6159999999991</v>
      </c>
      <c r="L49" s="40">
        <f>+'S11'!K49+'S12'!K49+S1M!L49</f>
        <v>417.77499999999998</v>
      </c>
      <c r="M49" s="40">
        <f>+I49-J49+K49+L49-S1M!N49</f>
        <v>33560.042000000001</v>
      </c>
      <c r="N49" s="40">
        <f>+S1M!Q49</f>
        <v>27951.406999999999</v>
      </c>
      <c r="O49" s="40">
        <f t="shared" si="6"/>
        <v>5608.635000000002</v>
      </c>
      <c r="P49" s="40">
        <f>+'S11'!M49+'S12'!O49+S1M!S49</f>
        <v>466.97699999999998</v>
      </c>
      <c r="Q49" s="40">
        <f>+'S11'!N49+'S12'!P49+S1M!T49</f>
        <v>7493.2309999999998</v>
      </c>
      <c r="R49" s="40">
        <f>+'S11'!O49+'S12'!Q49+S1M!U49</f>
        <v>-56.207000000000107</v>
      </c>
      <c r="S49" s="41">
        <f t="shared" si="7"/>
        <v>-1361.4119999999978</v>
      </c>
    </row>
    <row r="50" spans="1:19" ht="13.7" customHeight="1">
      <c r="A50" s="73" t="s">
        <v>149</v>
      </c>
      <c r="B50" s="48">
        <f>+'S11'!B50+'S12'!B50+S1M!B50</f>
        <v>31460.972000000002</v>
      </c>
      <c r="C50" s="40">
        <f>+'S11'!C50+'S12'!C50+S1M!C50</f>
        <v>14562.864</v>
      </c>
      <c r="D50" s="40">
        <f>+'S11'!D50+'S12'!D50+S1M!D50</f>
        <v>425.79300000000001</v>
      </c>
      <c r="E50" s="40">
        <f>+'S11'!E50+'S12'!E50+S1M!E50</f>
        <v>379.19899999999996</v>
      </c>
      <c r="F50" s="40">
        <f t="shared" si="4"/>
        <v>16851.513999999999</v>
      </c>
      <c r="G50" s="40">
        <f>+S1M!G50</f>
        <v>21233.231</v>
      </c>
      <c r="H50" s="40">
        <f>+'S11'!G50+'S12'!G50+S1M!H50</f>
        <v>-1928.1439999999984</v>
      </c>
      <c r="I50" s="40">
        <f t="shared" si="5"/>
        <v>36156.600999999995</v>
      </c>
      <c r="J50" s="40">
        <f>+'S11'!I50+'S12'!I50+S1M!J50</f>
        <v>2047.5819999999999</v>
      </c>
      <c r="K50" s="40">
        <f>+'S11'!J50+'S12'!J50+S1M!K50</f>
        <v>6745.1289999999999</v>
      </c>
      <c r="L50" s="40">
        <f>+'S11'!K50+'S12'!K50+S1M!L50</f>
        <v>511.32699999999988</v>
      </c>
      <c r="M50" s="40">
        <f>+I50-J50+K50+L50-S1M!N50</f>
        <v>35903.698999999993</v>
      </c>
      <c r="N50" s="40">
        <f>+S1M!Q50</f>
        <v>28114.987000000001</v>
      </c>
      <c r="O50" s="40">
        <f t="shared" si="6"/>
        <v>7788.7119999999923</v>
      </c>
      <c r="P50" s="40">
        <f>+'S11'!M50+'S12'!O50+S1M!S50</f>
        <v>664.8610000000001</v>
      </c>
      <c r="Q50" s="40">
        <f>+'S11'!N50+'S12'!P50+S1M!T50</f>
        <v>7483.3499999999995</v>
      </c>
      <c r="R50" s="40">
        <f>+'S11'!O50+'S12'!Q50+S1M!U50</f>
        <v>-54.414999999999964</v>
      </c>
      <c r="S50" s="41">
        <f t="shared" si="7"/>
        <v>1024.6379999999936</v>
      </c>
    </row>
    <row r="51" spans="1:19" ht="13.7" customHeight="1">
      <c r="A51" s="73" t="s">
        <v>150</v>
      </c>
      <c r="B51" s="48">
        <f>+'S11'!B51+'S12'!B51+S1M!B51</f>
        <v>32127.282999999999</v>
      </c>
      <c r="C51" s="40">
        <f>+'S11'!C51+'S12'!C51+S1M!C51</f>
        <v>14574.813</v>
      </c>
      <c r="D51" s="40">
        <f>+'S11'!D51+'S12'!D51+S1M!D51</f>
        <v>418.53899999999999</v>
      </c>
      <c r="E51" s="40">
        <f>+'S11'!E51+'S12'!E51+S1M!E51</f>
        <v>453.41399999999999</v>
      </c>
      <c r="F51" s="40">
        <f t="shared" si="4"/>
        <v>17587.345000000001</v>
      </c>
      <c r="G51" s="40">
        <f>+S1M!G51</f>
        <v>20033.678999999996</v>
      </c>
      <c r="H51" s="40">
        <f>+'S11'!G51+'S12'!G51+S1M!H51</f>
        <v>-452.6909999999998</v>
      </c>
      <c r="I51" s="40">
        <f t="shared" si="5"/>
        <v>37168.332999999999</v>
      </c>
      <c r="J51" s="40">
        <f>+'S11'!I51+'S12'!I51+S1M!J51</f>
        <v>4951.07</v>
      </c>
      <c r="K51" s="40">
        <f>+'S11'!J51+'S12'!J51+S1M!K51</f>
        <v>7604.5729999999994</v>
      </c>
      <c r="L51" s="40">
        <f>+'S11'!K51+'S12'!K51+S1M!L51</f>
        <v>545.15099999999984</v>
      </c>
      <c r="M51" s="40">
        <f>+I51-J51+K51+L51-S1M!N51</f>
        <v>35646.743999999992</v>
      </c>
      <c r="N51" s="40">
        <f>+S1M!Q51</f>
        <v>28031.503000000001</v>
      </c>
      <c r="O51" s="40">
        <f t="shared" si="6"/>
        <v>7615.2409999999909</v>
      </c>
      <c r="P51" s="40">
        <f>+'S11'!M51+'S12'!O51+S1M!S51</f>
        <v>392.67999999999995</v>
      </c>
      <c r="Q51" s="40">
        <f>+'S11'!N51+'S12'!P51+S1M!T51</f>
        <v>7920.6659999999993</v>
      </c>
      <c r="R51" s="40">
        <f>+'S11'!O51+'S12'!Q51+S1M!U51</f>
        <v>-91.125</v>
      </c>
      <c r="S51" s="41">
        <f t="shared" si="7"/>
        <v>178.37999999999192</v>
      </c>
    </row>
    <row r="52" spans="1:19" ht="13.7" customHeight="1">
      <c r="A52" s="73" t="s">
        <v>151</v>
      </c>
      <c r="B52" s="48">
        <f>+'S11'!B52+'S12'!B52+S1M!B52</f>
        <v>32139.427000000003</v>
      </c>
      <c r="C52" s="40">
        <f>+'S11'!C52+'S12'!C52+S1M!C52</f>
        <v>16272.661</v>
      </c>
      <c r="D52" s="40">
        <f>+'S11'!D52+'S12'!D52+S1M!D52</f>
        <v>424.15599999999995</v>
      </c>
      <c r="E52" s="40">
        <f>+'S11'!E52+'S12'!E52+S1M!E52</f>
        <v>827.12400000000002</v>
      </c>
      <c r="F52" s="40">
        <f t="shared" si="4"/>
        <v>16269.734000000004</v>
      </c>
      <c r="G52" s="40">
        <f>+S1M!G52</f>
        <v>23486.594000000001</v>
      </c>
      <c r="H52" s="40">
        <f>+'S11'!G52+'S12'!G52+S1M!H52</f>
        <v>-1031.9519999999984</v>
      </c>
      <c r="I52" s="40">
        <f t="shared" si="5"/>
        <v>38724.376000000011</v>
      </c>
      <c r="J52" s="40">
        <f>+'S11'!I52+'S12'!I52+S1M!J52</f>
        <v>3707.348</v>
      </c>
      <c r="K52" s="40">
        <f>+'S11'!J52+'S12'!J52+S1M!K52</f>
        <v>8684.2149999999965</v>
      </c>
      <c r="L52" s="40">
        <f>+'S11'!K52+'S12'!K52+S1M!L52</f>
        <v>455.67900000000009</v>
      </c>
      <c r="M52" s="40">
        <f>+I52-J52+K52+L52-S1M!N52</f>
        <v>37833.068000000007</v>
      </c>
      <c r="N52" s="40">
        <f>+S1M!Q52</f>
        <v>29496.221000000001</v>
      </c>
      <c r="O52" s="40">
        <f t="shared" si="6"/>
        <v>8336.8470000000052</v>
      </c>
      <c r="P52" s="40">
        <f>+'S11'!M52+'S12'!O52+S1M!S52</f>
        <v>433.53800000000001</v>
      </c>
      <c r="Q52" s="40">
        <f>+'S11'!N52+'S12'!P52+S1M!T52</f>
        <v>6446.1869999999999</v>
      </c>
      <c r="R52" s="40">
        <f>+'S11'!O52+'S12'!Q52+S1M!U52</f>
        <v>-14.58199999999988</v>
      </c>
      <c r="S52" s="41">
        <f t="shared" si="7"/>
        <v>2338.7800000000057</v>
      </c>
    </row>
    <row r="53" spans="1:19" ht="13.7" customHeight="1" thickBot="1">
      <c r="A53" s="74" t="s">
        <v>152</v>
      </c>
      <c r="B53" s="40">
        <f>+'S11'!B53+'S12'!B53+S1M!B53</f>
        <v>31165.605</v>
      </c>
      <c r="C53" s="40">
        <f>+'S11'!C53+'S12'!C53+S1M!C53</f>
        <v>13721.76</v>
      </c>
      <c r="D53" s="40">
        <f>+'S11'!D53+'S12'!D53+S1M!D53</f>
        <v>388.66200000000003</v>
      </c>
      <c r="E53" s="40">
        <f>+'S11'!E53+'S12'!E53+S1M!E53</f>
        <v>244.60499999999999</v>
      </c>
      <c r="F53" s="40">
        <f t="shared" si="4"/>
        <v>17299.788</v>
      </c>
      <c r="G53" s="40">
        <f>+S1M!G53</f>
        <v>19174.481</v>
      </c>
      <c r="H53" s="40">
        <f>+'S11'!G53+'S12'!G53+S1M!H53</f>
        <v>-113.01899999999978</v>
      </c>
      <c r="I53" s="40">
        <f t="shared" si="5"/>
        <v>36361.25</v>
      </c>
      <c r="J53" s="40">
        <f>+'S11'!I53+'S12'!I53+S1M!J53</f>
        <v>2722.1309999999999</v>
      </c>
      <c r="K53" s="40">
        <f>+'S11'!J53+'S12'!J53+S1M!K53</f>
        <v>6361.57</v>
      </c>
      <c r="L53" s="40">
        <f>+'S11'!K53+'S12'!K53+S1M!L53</f>
        <v>373.02099999999996</v>
      </c>
      <c r="M53" s="40">
        <f>+I53-J53+K53+L53-S1M!N53</f>
        <v>35883.839</v>
      </c>
      <c r="N53" s="40">
        <f>+S1M!Q53</f>
        <v>28853.143</v>
      </c>
      <c r="O53" s="40">
        <f t="shared" si="6"/>
        <v>7030.6959999999999</v>
      </c>
      <c r="P53" s="40">
        <f>+'S11'!M53+'S12'!O53+S1M!S53</f>
        <v>150.74299999999999</v>
      </c>
      <c r="Q53" s="40">
        <f>+'S11'!N53+'S12'!P53+S1M!T53</f>
        <v>8612.6460000000006</v>
      </c>
      <c r="R53" s="40">
        <f>+'S11'!O53+'S12'!Q53+S1M!U53</f>
        <v>-211.04700000000003</v>
      </c>
      <c r="S53" s="40">
        <f t="shared" si="7"/>
        <v>-1220.1600000000003</v>
      </c>
    </row>
    <row r="54" spans="1:19" ht="13.7" customHeight="1" thickBot="1">
      <c r="A54" s="75" t="s">
        <v>153</v>
      </c>
      <c r="B54" s="49">
        <f>+'S11'!B54+'S12'!B54+S1M!B54</f>
        <v>32146.354999999996</v>
      </c>
      <c r="C54" s="50">
        <f>+'S11'!C54+'S12'!C54+S1M!C54</f>
        <v>15037.302</v>
      </c>
      <c r="D54" s="50">
        <f>+'S11'!D54+'S12'!D54+S1M!D54</f>
        <v>461.70300000000003</v>
      </c>
      <c r="E54" s="50">
        <f>+'S11'!E54+'S12'!E54+S1M!E54</f>
        <v>516.43799999999999</v>
      </c>
      <c r="F54" s="50">
        <f t="shared" ref="F54:F59" si="8">+B54-C54-D54+E54</f>
        <v>17163.787999999993</v>
      </c>
      <c r="G54" s="50">
        <f>+S1M!G54</f>
        <v>21813.060999999998</v>
      </c>
      <c r="H54" s="50">
        <f>+'S11'!G54+'S12'!G54+S1M!H54</f>
        <v>-2158.0799999999995</v>
      </c>
      <c r="I54" s="50">
        <f t="shared" ref="I54:I59" si="9">+F54+G54+H54</f>
        <v>36818.768999999986</v>
      </c>
      <c r="J54" s="50">
        <f>+'S11'!I54+'S12'!I54+S1M!J54</f>
        <v>3260.8850000000002</v>
      </c>
      <c r="K54" s="50">
        <f>+'S11'!J54+'S12'!J54+S1M!K54</f>
        <v>7071.9029999999993</v>
      </c>
      <c r="L54" s="50">
        <f>+'S11'!K54+'S12'!K54+S1M!L54</f>
        <v>673.59900000000005</v>
      </c>
      <c r="M54" s="50">
        <f>+I54-J54+K54+L54-S1M!N54</f>
        <v>35887.988999999987</v>
      </c>
      <c r="N54" s="50">
        <f>+S1M!Q54</f>
        <v>29525.363000000001</v>
      </c>
      <c r="O54" s="50">
        <f t="shared" ref="O54:O59" si="10">+M54-N54</f>
        <v>6362.6259999999857</v>
      </c>
      <c r="P54" s="50">
        <f>+'S11'!M54+'S12'!O54+S1M!S54</f>
        <v>906.45</v>
      </c>
      <c r="Q54" s="50">
        <f>+'S11'!N54+'S12'!P54+S1M!T54</f>
        <v>7593.1759999999995</v>
      </c>
      <c r="R54" s="50">
        <f>+'S11'!O54+'S12'!Q54+S1M!U54</f>
        <v>-51.534999999999997</v>
      </c>
      <c r="S54" s="51">
        <f t="shared" ref="S54:S59" si="11">+O54+P54-Q54-R54</f>
        <v>-272.56500000001404</v>
      </c>
    </row>
    <row r="55" spans="1:19" ht="13.7" customHeight="1">
      <c r="A55" s="75" t="s">
        <v>154</v>
      </c>
      <c r="B55" s="48">
        <f>+'S11'!B55+'S12'!B55+S1M!B55</f>
        <v>32893.514999999999</v>
      </c>
      <c r="C55" s="40">
        <f>+'S11'!C55+'S12'!C55+S1M!C55</f>
        <v>14928.679</v>
      </c>
      <c r="D55" s="40">
        <f>+'S11'!D55+'S12'!D55+S1M!D55</f>
        <v>412.33600000000001</v>
      </c>
      <c r="E55" s="40">
        <f>+'S11'!E55+'S12'!E55+S1M!E55</f>
        <v>494.31</v>
      </c>
      <c r="F55" s="40">
        <f t="shared" si="8"/>
        <v>18046.810000000001</v>
      </c>
      <c r="G55" s="40">
        <f>+S1M!G55</f>
        <v>20399.008000000002</v>
      </c>
      <c r="H55" s="40">
        <f>+'S11'!G55+'S12'!G55+S1M!H55</f>
        <v>-945.4620000000009</v>
      </c>
      <c r="I55" s="40">
        <f t="shared" si="9"/>
        <v>37500.356</v>
      </c>
      <c r="J55" s="40">
        <f>+'S11'!I55+'S12'!I55+S1M!J55</f>
        <v>4531.3060000000005</v>
      </c>
      <c r="K55" s="40">
        <f>+'S11'!J55+'S12'!J55+S1M!K55</f>
        <v>7679.1819999999989</v>
      </c>
      <c r="L55" s="40">
        <f>+'S11'!K55+'S12'!K55+S1M!L55</f>
        <v>674.12599999999998</v>
      </c>
      <c r="M55" s="40">
        <f>+I55-J55+K55+L55-S1M!N55</f>
        <v>36637.546999999999</v>
      </c>
      <c r="N55" s="40">
        <f>+S1M!Q55</f>
        <v>29362.791000000001</v>
      </c>
      <c r="O55" s="40">
        <f t="shared" si="10"/>
        <v>7274.7559999999976</v>
      </c>
      <c r="P55" s="40">
        <f>+'S11'!M55+'S12'!O55+S1M!S55</f>
        <v>393.96299999999997</v>
      </c>
      <c r="Q55" s="40">
        <f>+'S11'!N55+'S12'!P55+S1M!T55</f>
        <v>7431.0430000000006</v>
      </c>
      <c r="R55" s="40">
        <f>+'S11'!O55+'S12'!Q55+S1M!U55</f>
        <v>29.584000000000003</v>
      </c>
      <c r="S55" s="41">
        <f t="shared" si="11"/>
        <v>208.09199999999674</v>
      </c>
    </row>
    <row r="56" spans="1:19" ht="13.7" customHeight="1">
      <c r="A56" s="76" t="s">
        <v>155</v>
      </c>
      <c r="B56" s="40">
        <f>+'S11'!B56+'S12'!B56+S1M!B56</f>
        <v>32473.89</v>
      </c>
      <c r="C56" s="40">
        <f>+'S11'!C56+'S12'!C56+S1M!C56</f>
        <v>16573.007999999998</v>
      </c>
      <c r="D56" s="40">
        <f>+'S11'!D56+'S12'!D56+S1M!D56</f>
        <v>442.37099999999998</v>
      </c>
      <c r="E56" s="40">
        <f>+'S11'!E56+'S12'!E56+S1M!E56</f>
        <v>799.60799999999995</v>
      </c>
      <c r="F56" s="40">
        <f t="shared" si="8"/>
        <v>16258.119000000002</v>
      </c>
      <c r="G56" s="40">
        <f>+S1M!G56</f>
        <v>23462.951000000001</v>
      </c>
      <c r="H56" s="40">
        <f>+'S11'!G56+'S12'!G56+S1M!H56</f>
        <v>-251.97999999999911</v>
      </c>
      <c r="I56" s="40">
        <f t="shared" si="9"/>
        <v>39469.090000000011</v>
      </c>
      <c r="J56" s="40">
        <f>+'S11'!I56+'S12'!I56+S1M!J56</f>
        <v>4192.4830000000002</v>
      </c>
      <c r="K56" s="40">
        <f>+'S11'!J56+'S12'!J56+S1M!K56</f>
        <v>8286.9220000000023</v>
      </c>
      <c r="L56" s="40">
        <f>+'S11'!K56+'S12'!K56+S1M!L56</f>
        <v>1139.567</v>
      </c>
      <c r="M56" s="40">
        <f>+I56-J56+K56+L56-S1M!N56</f>
        <v>38822.270000000011</v>
      </c>
      <c r="N56" s="40">
        <f>+S1M!Q56</f>
        <v>30668.046999999999</v>
      </c>
      <c r="O56" s="40">
        <f t="shared" si="10"/>
        <v>8154.2230000000127</v>
      </c>
      <c r="P56" s="40">
        <f>+'S11'!M56+'S12'!O56+S1M!S56</f>
        <v>2412.6990000000001</v>
      </c>
      <c r="Q56" s="40">
        <f>+'S11'!N56+'S12'!P56+S1M!T56</f>
        <v>4822.3310000000001</v>
      </c>
      <c r="R56" s="40">
        <f>+'S11'!O56+'S12'!Q56+S1M!U56</f>
        <v>117.928</v>
      </c>
      <c r="S56" s="40">
        <f t="shared" si="11"/>
        <v>5626.6630000000132</v>
      </c>
    </row>
    <row r="57" spans="1:19" ht="13.7" customHeight="1">
      <c r="A57" s="76" t="s">
        <v>156</v>
      </c>
      <c r="B57" s="46">
        <f>+'S11'!B57+'S12'!B57+S1M!B57</f>
        <v>31167.379999999997</v>
      </c>
      <c r="C57" s="46">
        <f>+'S11'!C57+'S12'!C57+S1M!C57</f>
        <v>13724.975</v>
      </c>
      <c r="D57" s="46">
        <f>+'S11'!D57+'S12'!D57+S1M!D57</f>
        <v>496.09300000000002</v>
      </c>
      <c r="E57" s="46">
        <f>+'S11'!E57+'S12'!E57+S1M!E57</f>
        <v>340.02499999999998</v>
      </c>
      <c r="F57" s="46">
        <f t="shared" si="8"/>
        <v>17286.337</v>
      </c>
      <c r="G57" s="46">
        <f>+S1M!G57</f>
        <v>18781.521000000001</v>
      </c>
      <c r="H57" s="46">
        <f>+'S11'!G57+'S12'!G57+S1M!H57</f>
        <v>1030.2270000000005</v>
      </c>
      <c r="I57" s="46">
        <f t="shared" si="9"/>
        <v>37098.084999999999</v>
      </c>
      <c r="J57" s="46">
        <f>+'S11'!I57+'S12'!I57+S1M!J57</f>
        <v>3204.65</v>
      </c>
      <c r="K57" s="46">
        <f>+'S11'!J57+'S12'!J57+S1M!K57</f>
        <v>6145.9649999999992</v>
      </c>
      <c r="L57" s="46">
        <f>+'S11'!K57+'S12'!K57+S1M!L57</f>
        <v>728.95900000000006</v>
      </c>
      <c r="M57" s="46">
        <f>+I57-J57+K57+L57-S1M!N57</f>
        <v>36713.843999999997</v>
      </c>
      <c r="N57" s="46">
        <f>+S1M!Q57</f>
        <v>29024.945</v>
      </c>
      <c r="O57" s="46">
        <f t="shared" si="10"/>
        <v>7688.8989999999976</v>
      </c>
      <c r="P57" s="46">
        <f>+'S11'!M57+'S12'!O57+S1M!S57</f>
        <v>439.52499999999998</v>
      </c>
      <c r="Q57" s="46">
        <f>+'S11'!N57+'S12'!P57+S1M!T57</f>
        <v>8133.3119999999999</v>
      </c>
      <c r="R57" s="46">
        <f>+'S11'!O57+'S12'!Q57+S1M!U57</f>
        <v>-30.368000000000023</v>
      </c>
      <c r="S57" s="46">
        <f t="shared" si="11"/>
        <v>25.479999999997375</v>
      </c>
    </row>
    <row r="58" spans="1:19" ht="13.7" customHeight="1">
      <c r="A58" s="76" t="s">
        <v>157</v>
      </c>
      <c r="B58" s="46">
        <f>+'S11'!B58+'S12'!B58+S1M!B58</f>
        <v>31789.661999999997</v>
      </c>
      <c r="C58" s="46">
        <f>+'S11'!C58+'S12'!C58+S1M!C58</f>
        <v>14746.124</v>
      </c>
      <c r="D58" s="46">
        <f>+'S11'!D58+'S12'!D58+S1M!D58</f>
        <v>510.86199999999997</v>
      </c>
      <c r="E58" s="46">
        <f>+'S11'!E58+'S12'!E58+S1M!E58</f>
        <v>478.55799999999999</v>
      </c>
      <c r="F58" s="46">
        <f t="shared" si="8"/>
        <v>17011.233999999997</v>
      </c>
      <c r="G58" s="46">
        <f>+S1M!G58</f>
        <v>21022.742000000002</v>
      </c>
      <c r="H58" s="46">
        <f>+'S11'!G58+'S12'!G58+S1M!H58</f>
        <v>-993.37700000000086</v>
      </c>
      <c r="I58" s="46">
        <f t="shared" si="9"/>
        <v>37040.598999999995</v>
      </c>
      <c r="J58" s="46">
        <f>+'S11'!I58+'S12'!I58+S1M!J58</f>
        <v>2984.5709999999999</v>
      </c>
      <c r="K58" s="46">
        <f>+'S11'!J58+'S12'!J58+S1M!K58</f>
        <v>6506.9889999999987</v>
      </c>
      <c r="L58" s="46">
        <f>+'S11'!K58+'S12'!K58+S1M!L58</f>
        <v>820.26300000000015</v>
      </c>
      <c r="M58" s="46">
        <f>+I58-J58+K58+L58-S1M!N58</f>
        <v>36538.696999999993</v>
      </c>
      <c r="N58" s="46">
        <f>+S1M!Q58</f>
        <v>29146.240000000002</v>
      </c>
      <c r="O58" s="46">
        <f t="shared" si="10"/>
        <v>7392.4569999999912</v>
      </c>
      <c r="P58" s="46">
        <f>+'S11'!M58+'S12'!O58+S1M!S58</f>
        <v>381.37600000000003</v>
      </c>
      <c r="Q58" s="46">
        <f>+'S11'!N58+'S12'!P58+S1M!T58</f>
        <v>6790.2569999999996</v>
      </c>
      <c r="R58" s="46">
        <f>+'S11'!O58+'S12'!Q58+S1M!U58</f>
        <v>-95.757999999999981</v>
      </c>
      <c r="S58" s="46">
        <f t="shared" si="11"/>
        <v>1079.3339999999919</v>
      </c>
    </row>
    <row r="59" spans="1:19" ht="13.7" customHeight="1">
      <c r="A59" s="76" t="s">
        <v>158</v>
      </c>
      <c r="B59" s="46">
        <f>+'S11'!B59+'S12'!B59+S1M!B59</f>
        <v>32301.541000000001</v>
      </c>
      <c r="C59" s="46">
        <f>+'S11'!C59+'S12'!C59+S1M!C59</f>
        <v>14640.184999999999</v>
      </c>
      <c r="D59" s="46">
        <f>+'S11'!D59+'S12'!D59+S1M!D59</f>
        <v>447.20500000000004</v>
      </c>
      <c r="E59" s="46">
        <f>+'S11'!E59+'S12'!E59+S1M!E59</f>
        <v>397.65200000000004</v>
      </c>
      <c r="F59" s="46">
        <f t="shared" si="8"/>
        <v>17611.803</v>
      </c>
      <c r="G59" s="46">
        <f>+S1M!G59</f>
        <v>19577.227999999999</v>
      </c>
      <c r="H59" s="46">
        <f>+'S11'!G59+'S12'!G59+S1M!H59</f>
        <v>675.04099999999994</v>
      </c>
      <c r="I59" s="46">
        <f t="shared" si="9"/>
        <v>37864.072</v>
      </c>
      <c r="J59" s="46">
        <f>+'S11'!I59+'S12'!I59+S1M!J59</f>
        <v>4984.0010000000002</v>
      </c>
      <c r="K59" s="46">
        <f>+'S11'!J59+'S12'!J59+S1M!K59</f>
        <v>7092.6600000000017</v>
      </c>
      <c r="L59" s="46">
        <f>+'S11'!K59+'S12'!K59+S1M!L59</f>
        <v>852.58899999999994</v>
      </c>
      <c r="M59" s="46">
        <f>+I59-J59+K59+L59-S1M!N59</f>
        <v>36652.186000000002</v>
      </c>
      <c r="N59" s="46">
        <f>+S1M!Q59</f>
        <v>28653.781999999999</v>
      </c>
      <c r="O59" s="46">
        <f t="shared" si="10"/>
        <v>7998.4040000000023</v>
      </c>
      <c r="P59" s="46">
        <f>+'S11'!M59+'S12'!O59+S1M!S59</f>
        <v>382.56400000000002</v>
      </c>
      <c r="Q59" s="47">
        <f>+'S11'!N59+'S12'!P59+S1M!T59</f>
        <v>7205.741</v>
      </c>
      <c r="R59" s="47">
        <f>+'S11'!O59+'S12'!Q59+S1M!U59</f>
        <v>-16.956000000000017</v>
      </c>
      <c r="S59" s="47">
        <f t="shared" si="11"/>
        <v>1192.1830000000027</v>
      </c>
    </row>
    <row r="60" spans="1:19" ht="13.7" customHeight="1">
      <c r="A60" s="76" t="s">
        <v>159</v>
      </c>
      <c r="B60" s="46">
        <f>+'S11'!B60+'S12'!B60+S1M!B60</f>
        <v>31602.226999999999</v>
      </c>
      <c r="C60" s="46">
        <f>+'S11'!C60+'S12'!C60+S1M!C60</f>
        <v>15900.843000000001</v>
      </c>
      <c r="D60" s="46">
        <f>+'S11'!D60+'S12'!D60+S1M!D60</f>
        <v>494.73</v>
      </c>
      <c r="E60" s="46">
        <f>+'S11'!E60+'S12'!E60+S1M!E60</f>
        <v>777.15600000000006</v>
      </c>
      <c r="F60" s="46">
        <f t="shared" ref="F60" si="12">+B60-C60-D60+E60</f>
        <v>15983.81</v>
      </c>
      <c r="G60" s="46">
        <f>+S1M!G60</f>
        <v>22169.429</v>
      </c>
      <c r="H60" s="46">
        <f>+'S11'!G60+'S12'!G60+S1M!H60</f>
        <v>522.15800000000036</v>
      </c>
      <c r="I60" s="46">
        <f t="shared" ref="I60" si="13">+F60+G60+H60</f>
        <v>38675.397000000004</v>
      </c>
      <c r="J60" s="46">
        <f>+'S11'!I60+'S12'!I60+S1M!J60</f>
        <v>4992.8440000000001</v>
      </c>
      <c r="K60" s="46">
        <f>+'S11'!J60+'S12'!J60+S1M!K60</f>
        <v>8166.9780000000001</v>
      </c>
      <c r="L60" s="46">
        <f>+'S11'!K60+'S12'!K60+S1M!L60</f>
        <v>987.40100000000018</v>
      </c>
      <c r="M60" s="46">
        <f>+I60-J60+K60+L60-S1M!N60</f>
        <v>37358.15600000001</v>
      </c>
      <c r="N60" s="46">
        <f>+S1M!Q60</f>
        <v>29199.044000000002</v>
      </c>
      <c r="O60" s="46">
        <f t="shared" ref="O60" si="14">+M60-N60</f>
        <v>8159.1120000000083</v>
      </c>
      <c r="P60" s="46">
        <f>+'S11'!M60+'S12'!O60+S1M!S60</f>
        <v>1208.145</v>
      </c>
      <c r="Q60" s="46">
        <f>+'S11'!N60+'S12'!P60+S1M!T60</f>
        <v>4500.3530000000001</v>
      </c>
      <c r="R60" s="46">
        <f>+'S11'!O60+'S12'!Q60+S1M!U60</f>
        <v>9.9180000000000064</v>
      </c>
      <c r="S60" s="46">
        <f t="shared" ref="S60" si="15">+O60+P60-Q60-R60</f>
        <v>4856.986000000009</v>
      </c>
    </row>
    <row r="61" spans="1:19" ht="13.7" customHeight="1">
      <c r="A61" s="76" t="s">
        <v>160</v>
      </c>
      <c r="B61" s="46">
        <f>+'S11'!B61+'S12'!B61+S1M!B61</f>
        <v>30231.735999999997</v>
      </c>
      <c r="C61" s="46">
        <f>+'S11'!C61+'S12'!C61+S1M!C61</f>
        <v>13026.769000000002</v>
      </c>
      <c r="D61" s="46">
        <f>+'S11'!D61+'S12'!D61+S1M!D61</f>
        <v>454.10900000000004</v>
      </c>
      <c r="E61" s="46">
        <f>+'S11'!E61+'S12'!E61+S1M!E61</f>
        <v>247.93599999999998</v>
      </c>
      <c r="F61" s="46">
        <f t="shared" ref="F61" si="16">+B61-C61-D61+E61</f>
        <v>16998.793999999998</v>
      </c>
      <c r="G61" s="46">
        <f>+S1M!G61</f>
        <v>17893.599000000006</v>
      </c>
      <c r="H61" s="46">
        <f>+'S11'!G61+'S12'!G61+S1M!H61</f>
        <v>393.29200000000037</v>
      </c>
      <c r="I61" s="46">
        <f t="shared" ref="I61" si="17">+F61+G61+H61</f>
        <v>35285.685000000005</v>
      </c>
      <c r="J61" s="46">
        <f>+'S11'!I61+'S12'!I61+S1M!J61</f>
        <v>3122.6779999999999</v>
      </c>
      <c r="K61" s="46">
        <f>+'S11'!J61+'S12'!J61+S1M!K61</f>
        <v>6702.6519999999991</v>
      </c>
      <c r="L61" s="46">
        <f>+'S11'!K61+'S12'!K61+S1M!L61</f>
        <v>311.46700000000021</v>
      </c>
      <c r="M61" s="46">
        <f>+I61-J61+K61+L61-S1M!N61</f>
        <v>35191.583000000006</v>
      </c>
      <c r="N61" s="46">
        <f>+S1M!Q61</f>
        <v>27957.542000000001</v>
      </c>
      <c r="O61" s="46">
        <f t="shared" ref="O61" si="18">+M61-N61</f>
        <v>7234.0410000000047</v>
      </c>
      <c r="P61" s="46">
        <f>+'S11'!M61+'S12'!O61+S1M!S61</f>
        <v>460.24</v>
      </c>
      <c r="Q61" s="47">
        <f>+'S11'!N61+'S12'!P61+S1M!T61</f>
        <v>6308.83</v>
      </c>
      <c r="R61" s="47">
        <f>+'S11'!O61+'S12'!Q61+S1M!U61</f>
        <v>-47.733000000000004</v>
      </c>
      <c r="S61" s="47">
        <f t="shared" ref="S61" si="19">+O61+P61-Q61-R61</f>
        <v>1433.1840000000045</v>
      </c>
    </row>
    <row r="62" spans="1:19" ht="13.7" customHeight="1">
      <c r="A62" s="76" t="s">
        <v>161</v>
      </c>
      <c r="B62" s="46">
        <f>+'S11'!B62+'S12'!B62+S1M!B62</f>
        <v>30574.535</v>
      </c>
      <c r="C62" s="46">
        <f>+'S11'!C62+'S12'!C62+S1M!C62</f>
        <v>13845.856</v>
      </c>
      <c r="D62" s="46">
        <f>+'S11'!D62+'S12'!D62+S1M!D62</f>
        <v>573.447</v>
      </c>
      <c r="E62" s="46">
        <f>+'S11'!E62+'S12'!E62+S1M!E62</f>
        <v>507.63799999999998</v>
      </c>
      <c r="F62" s="46">
        <f t="shared" ref="F62" si="20">+B62-C62-D62+E62</f>
        <v>16662.87</v>
      </c>
      <c r="G62" s="46">
        <f>+S1M!G62</f>
        <v>18721.306999999997</v>
      </c>
      <c r="H62" s="46">
        <f>+'S11'!G62+'S12'!G62+S1M!H62</f>
        <v>-735.41100000000051</v>
      </c>
      <c r="I62" s="46">
        <f t="shared" ref="I62" si="21">+F62+G62+H62</f>
        <v>34648.765999999996</v>
      </c>
      <c r="J62" s="46">
        <f>+'S11'!I62+'S12'!I62+S1M!J62</f>
        <v>3217.0569999999998</v>
      </c>
      <c r="K62" s="46">
        <f>+'S11'!J62+'S12'!J62+S1M!K62</f>
        <v>6522.6770000000024</v>
      </c>
      <c r="L62" s="46">
        <f>+'S11'!K62+'S12'!K62+S1M!L62</f>
        <v>690.53999999999974</v>
      </c>
      <c r="M62" s="46">
        <f>+I62-J62+K62+L62-S1M!N62</f>
        <v>34653.423000000003</v>
      </c>
      <c r="N62" s="46">
        <f>+S1M!Q62</f>
        <v>27926.957999999999</v>
      </c>
      <c r="O62" s="46">
        <f t="shared" ref="O62" si="22">+M62-N62</f>
        <v>6726.4650000000038</v>
      </c>
      <c r="P62" s="46">
        <f>+'S11'!M62+'S12'!O62+S1M!S62</f>
        <v>906.14700000000005</v>
      </c>
      <c r="Q62" s="46">
        <f>+'S11'!N62+'S12'!P62+S1M!T62</f>
        <v>5223.7240000000002</v>
      </c>
      <c r="R62" s="46">
        <f>+'S11'!O62+'S12'!Q62+S1M!U62</f>
        <v>-48.564999999999998</v>
      </c>
      <c r="S62" s="46">
        <f t="shared" ref="S62" si="23">+O62+P62-Q62-R62</f>
        <v>2457.4530000000036</v>
      </c>
    </row>
    <row r="63" spans="1:19" ht="13.7" customHeight="1">
      <c r="A63" s="76" t="s">
        <v>162</v>
      </c>
      <c r="B63" s="46">
        <f>+'S11'!B63+'S12'!B63+S1M!B63</f>
        <v>31173.678</v>
      </c>
      <c r="C63" s="46">
        <f>+'S11'!C63+'S12'!C63+S1M!C63</f>
        <v>13837.582</v>
      </c>
      <c r="D63" s="46">
        <f>+'S11'!D63+'S12'!D63+S1M!D63</f>
        <v>446.589</v>
      </c>
      <c r="E63" s="46">
        <f>+'S11'!E63+'S12'!E63+S1M!E63</f>
        <v>423.76300000000003</v>
      </c>
      <c r="F63" s="46">
        <f t="shared" ref="F63" si="24">+B63-C63-D63+E63</f>
        <v>17313.269999999997</v>
      </c>
      <c r="G63" s="46">
        <f>+S1M!G63</f>
        <v>18567.050000000003</v>
      </c>
      <c r="H63" s="46">
        <f>+'S11'!G63+'S12'!G63+S1M!H63</f>
        <v>220.76300000000037</v>
      </c>
      <c r="I63" s="46">
        <f t="shared" ref="I63" si="25">+F63+G63+H63</f>
        <v>36101.082999999999</v>
      </c>
      <c r="J63" s="46">
        <f>+'S11'!I63+'S12'!I63+S1M!J63</f>
        <v>4408.1579999999994</v>
      </c>
      <c r="K63" s="46">
        <f>+'S11'!J63+'S12'!J63+S1M!K63</f>
        <v>7376.3519999999999</v>
      </c>
      <c r="L63" s="46">
        <f>+'S11'!K63+'S12'!K63+S1M!L63</f>
        <v>653.19799999999987</v>
      </c>
      <c r="M63" s="46">
        <f>+I63-J63+K63+L63-S1M!N63</f>
        <v>35670.296999999999</v>
      </c>
      <c r="N63" s="46">
        <f>+S1M!Q63</f>
        <v>27663.300999999999</v>
      </c>
      <c r="O63" s="46">
        <f t="shared" ref="O63" si="26">+M63-N63</f>
        <v>8006.9959999999992</v>
      </c>
      <c r="P63" s="46">
        <f>+'S11'!M63+'S12'!O63+S1M!S63</f>
        <v>208.31100000000001</v>
      </c>
      <c r="Q63" s="46">
        <f>+'S11'!N63+'S12'!P63+S1M!T63</f>
        <v>5502.0229999999992</v>
      </c>
      <c r="R63" s="46">
        <f>+'S11'!O63+'S12'!Q63+S1M!U63</f>
        <v>-104.38599999999997</v>
      </c>
      <c r="S63" s="46">
        <f t="shared" ref="S63" si="27">+O63+P63-Q63-R63</f>
        <v>2817.6699999999996</v>
      </c>
    </row>
    <row r="64" spans="1:19" ht="13.7" customHeight="1">
      <c r="A64" s="76" t="s">
        <v>163</v>
      </c>
      <c r="B64" s="46">
        <f>+'S11'!B64+'S12'!B64+S1M!B64</f>
        <v>30684.505000000005</v>
      </c>
      <c r="C64" s="46">
        <f>+'S11'!C64+'S12'!C64+S1M!C64</f>
        <v>14949.275</v>
      </c>
      <c r="D64" s="46">
        <f>+'S11'!D64+'S12'!D64+S1M!D64</f>
        <v>447.524</v>
      </c>
      <c r="E64" s="46">
        <f>+'S11'!E64+'S12'!E64+S1M!E64</f>
        <v>895.04199999999992</v>
      </c>
      <c r="F64" s="46">
        <f t="shared" ref="F64" si="28">+B64-C64-D64+E64</f>
        <v>16182.748000000005</v>
      </c>
      <c r="G64" s="46">
        <f>+S1M!G64</f>
        <v>20121.823</v>
      </c>
      <c r="H64" s="46">
        <f>+'S11'!G64+'S12'!G64+S1M!H64</f>
        <v>595.30400000000009</v>
      </c>
      <c r="I64" s="46">
        <f t="shared" ref="I64" si="29">+F64+G64+H64</f>
        <v>36899.875</v>
      </c>
      <c r="J64" s="46">
        <f>+'S11'!I64+'S12'!I64+S1M!J64</f>
        <v>4051.6040000000003</v>
      </c>
      <c r="K64" s="46">
        <f>+'S11'!J64+'S12'!J64+S1M!K64</f>
        <v>7614.8419999999996</v>
      </c>
      <c r="L64" s="46">
        <f>+'S11'!K64+'S12'!K64+S1M!L64</f>
        <v>936.27600000000007</v>
      </c>
      <c r="M64" s="46">
        <f>+I64-J64+K64+L64-S1M!N64</f>
        <v>36779.030999999995</v>
      </c>
      <c r="N64" s="46">
        <f>+S1M!Q64</f>
        <v>28297.007000000001</v>
      </c>
      <c r="O64" s="46">
        <f t="shared" ref="O64" si="30">+M64-N64</f>
        <v>8482.023999999994</v>
      </c>
      <c r="P64" s="46">
        <f>+'S11'!M64+'S12'!O64+S1M!S64</f>
        <v>875.197</v>
      </c>
      <c r="Q64" s="46">
        <f>+'S11'!N64+'S12'!P64+S1M!T64</f>
        <v>5087.6370000000006</v>
      </c>
      <c r="R64" s="46">
        <f>+'S11'!O64+'S12'!Q64+S1M!U64</f>
        <v>119.21899999999999</v>
      </c>
      <c r="S64" s="46">
        <f t="shared" ref="S64" si="31">+O64+P64-Q64-R64</f>
        <v>4150.3649999999934</v>
      </c>
    </row>
    <row r="65" spans="1:19" ht="13.7" customHeight="1">
      <c r="A65" s="76" t="s">
        <v>164</v>
      </c>
      <c r="B65" s="46">
        <f>+'S11'!B65+'S12'!B65+S1M!B65</f>
        <v>29801.315000000002</v>
      </c>
      <c r="C65" s="46">
        <f>+'S11'!C65+'S12'!C65+S1M!C65</f>
        <v>12824.358</v>
      </c>
      <c r="D65" s="46">
        <f>+'S11'!D65+'S12'!D65+S1M!D65</f>
        <v>529.03200000000004</v>
      </c>
      <c r="E65" s="46">
        <f>+'S11'!E65+'S12'!E65+S1M!E65</f>
        <v>246.49</v>
      </c>
      <c r="F65" s="46">
        <f t="shared" ref="F65" si="32">+B65-C65-D65+E65</f>
        <v>16694.415000000005</v>
      </c>
      <c r="G65" s="46">
        <f>+S1M!G65</f>
        <v>17941.965</v>
      </c>
      <c r="H65" s="46">
        <f>+'S11'!G65+'S12'!G65+S1M!H65</f>
        <v>1163.2209999999993</v>
      </c>
      <c r="I65" s="46">
        <f t="shared" ref="I65" si="33">+F65+G65+H65</f>
        <v>35799.601000000002</v>
      </c>
      <c r="J65" s="46">
        <f>+'S11'!I65+'S12'!I65+S1M!J65</f>
        <v>3694.8150000000001</v>
      </c>
      <c r="K65" s="46">
        <f>+'S11'!J65+'S12'!J65+S1M!K65</f>
        <v>7065.2829999999976</v>
      </c>
      <c r="L65" s="46">
        <f>+'S11'!K65+'S12'!K65+S1M!L65</f>
        <v>497.94999999999976</v>
      </c>
      <c r="M65" s="46">
        <f>+I65-J65+K65+L65-S1M!N65</f>
        <v>35595.112999999998</v>
      </c>
      <c r="N65" s="46">
        <f>+S1M!Q65</f>
        <v>27032.636999999999</v>
      </c>
      <c r="O65" s="46">
        <f t="shared" ref="O65" si="34">+M65-N65</f>
        <v>8562.4759999999987</v>
      </c>
      <c r="P65" s="46">
        <f>+'S11'!M65+'S12'!O65+S1M!S65</f>
        <v>1104.8770000000002</v>
      </c>
      <c r="Q65" s="46">
        <f>+'S11'!N65+'S12'!P65+S1M!T65</f>
        <v>5484.7840000000006</v>
      </c>
      <c r="R65" s="46">
        <f>+'S11'!O65+'S12'!Q65+S1M!U65</f>
        <v>-51.306999999999988</v>
      </c>
      <c r="S65" s="46">
        <f t="shared" ref="S65" si="35">+O65+P65-Q65-R65</f>
        <v>4233.8759999999984</v>
      </c>
    </row>
    <row r="66" spans="1:19" ht="13.7" customHeight="1">
      <c r="A66" s="76" t="s">
        <v>165</v>
      </c>
      <c r="B66" s="46">
        <f>+'S11'!B66+'S12'!B66+S1M!B66</f>
        <v>31071.228999999999</v>
      </c>
      <c r="C66" s="46">
        <f>+'S11'!C66+'S12'!C66+S1M!C66</f>
        <v>13474.175000000001</v>
      </c>
      <c r="D66" s="46">
        <f>+'S11'!D66+'S12'!D66+S1M!D66</f>
        <v>596.04200000000003</v>
      </c>
      <c r="E66" s="46">
        <f>+'S11'!E66+'S12'!E66+S1M!E66</f>
        <v>376.459</v>
      </c>
      <c r="F66" s="46">
        <f t="shared" ref="F66" si="36">+B66-C66-D66+E66</f>
        <v>17377.470999999994</v>
      </c>
      <c r="G66" s="46">
        <f>+S1M!G66</f>
        <v>18686.149000000001</v>
      </c>
      <c r="H66" s="46">
        <f>+'S11'!G66+'S12'!G66+S1M!H66</f>
        <v>-171.1869999999999</v>
      </c>
      <c r="I66" s="46">
        <f t="shared" ref="I66" si="37">+F66+G66+H66</f>
        <v>35892.432999999997</v>
      </c>
      <c r="J66" s="46">
        <f>+'S11'!I66+'S12'!I66+S1M!J66</f>
        <v>4308.9600000000009</v>
      </c>
      <c r="K66" s="46">
        <f>+'S11'!J66+'S12'!J66+S1M!K66</f>
        <v>6944.4519999999993</v>
      </c>
      <c r="L66" s="46">
        <f>+'S11'!K66+'S12'!K66+S1M!L66</f>
        <v>722.19899999999984</v>
      </c>
      <c r="M66" s="46">
        <f>+I66-J66+K66+L66-S1M!N66</f>
        <v>35138.146999999997</v>
      </c>
      <c r="N66" s="46">
        <f>+S1M!Q66</f>
        <v>27802.965</v>
      </c>
      <c r="O66" s="46">
        <f t="shared" ref="O66" si="38">+M66-N66</f>
        <v>7335.1819999999971</v>
      </c>
      <c r="P66" s="46">
        <f>+'S11'!M66+'S12'!O66+S1M!S66</f>
        <v>333.51299999999998</v>
      </c>
      <c r="Q66" s="46">
        <f>+'S11'!N66+'S12'!P66+S1M!T66</f>
        <v>5023.5659999999998</v>
      </c>
      <c r="R66" s="46">
        <f>+'S11'!O66+'S12'!Q66+S1M!U66</f>
        <v>-82.108000000000033</v>
      </c>
      <c r="S66" s="46">
        <f t="shared" ref="S66" si="39">+O66+P66-Q66-R66</f>
        <v>2727.2369999999974</v>
      </c>
    </row>
    <row r="67" spans="1:19" ht="13.7" customHeight="1">
      <c r="A67" s="76" t="s">
        <v>166</v>
      </c>
      <c r="B67" s="46">
        <f>+'S11'!B67+'S12'!B67+S1M!B67</f>
        <v>31712.933000000001</v>
      </c>
      <c r="C67" s="46">
        <f>+'S11'!C67+'S12'!C67+S1M!C67</f>
        <v>13597.409</v>
      </c>
      <c r="D67" s="46">
        <f>+'S11'!D67+'S12'!D67+S1M!D67</f>
        <v>566.75</v>
      </c>
      <c r="E67" s="46">
        <f>+'S11'!E67+'S12'!E67+S1M!E67</f>
        <v>408.56600000000003</v>
      </c>
      <c r="F67" s="46">
        <f t="shared" ref="F67" si="40">+B67-C67-D67+E67</f>
        <v>17957.34</v>
      </c>
      <c r="G67" s="46">
        <f>+S1M!G67</f>
        <v>18629.881999999998</v>
      </c>
      <c r="H67" s="46">
        <f>+'S11'!G67+'S12'!G67+S1M!H67</f>
        <v>340.80200000000059</v>
      </c>
      <c r="I67" s="46">
        <f t="shared" ref="I67" si="41">+F67+G67+H67</f>
        <v>36928.023999999998</v>
      </c>
      <c r="J67" s="46">
        <f>+'S11'!I67+'S12'!I67+S1M!J67</f>
        <v>5184.43</v>
      </c>
      <c r="K67" s="46">
        <f>+'S11'!J67+'S12'!J67+S1M!K67</f>
        <v>7645.518</v>
      </c>
      <c r="L67" s="46">
        <f>+'S11'!K67+'S12'!K67+S1M!L67</f>
        <v>835.3100000000004</v>
      </c>
      <c r="M67" s="46">
        <f>+I67-J67+K67+L67-S1M!N67</f>
        <v>36047.416999999994</v>
      </c>
      <c r="N67" s="46">
        <f>+S1M!Q67</f>
        <v>27543.656999999999</v>
      </c>
      <c r="O67" s="46">
        <f t="shared" ref="O67" si="42">+M67-N67</f>
        <v>8503.7599999999948</v>
      </c>
      <c r="P67" s="46">
        <f>+'S11'!M67+'S12'!O67+S1M!S67</f>
        <v>533.48399999999992</v>
      </c>
      <c r="Q67" s="46">
        <f>+'S11'!N67+'S12'!P67+S1M!T67</f>
        <v>5785.911000000001</v>
      </c>
      <c r="R67" s="46">
        <f>+'S11'!O67+'S12'!Q67+S1M!U67</f>
        <v>-25.75200000000001</v>
      </c>
      <c r="S67" s="46">
        <f t="shared" ref="S67" si="43">+O67+P67-Q67-R67</f>
        <v>3277.0849999999941</v>
      </c>
    </row>
    <row r="68" spans="1:19" ht="13.7" customHeight="1">
      <c r="A68" s="76" t="s">
        <v>167</v>
      </c>
      <c r="B68" s="46">
        <f>+'S11'!B68+'S12'!B68+S1M!B68</f>
        <v>31263.476999999999</v>
      </c>
      <c r="C68" s="46">
        <f>+'S11'!C68+'S12'!C68+S1M!C68</f>
        <v>15028.540999999999</v>
      </c>
      <c r="D68" s="46">
        <f>+'S11'!D68+'S12'!D68+S1M!D68</f>
        <v>745.40699999999993</v>
      </c>
      <c r="E68" s="46">
        <f>+'S11'!E68+'S12'!E68+S1M!E68</f>
        <v>884.24</v>
      </c>
      <c r="F68" s="46">
        <f t="shared" ref="F68" si="44">+B68-C68-D68+E68</f>
        <v>16373.769</v>
      </c>
      <c r="G68" s="46">
        <f>+S1M!G68</f>
        <v>20935.494000000002</v>
      </c>
      <c r="H68" s="46">
        <f>+'S11'!G68+'S12'!G68+S1M!H68</f>
        <v>765.0610000000006</v>
      </c>
      <c r="I68" s="46">
        <f t="shared" ref="I68" si="45">+F68+G68+H68</f>
        <v>38074.324000000008</v>
      </c>
      <c r="J68" s="46">
        <f>+'S11'!I68+'S12'!I68+S1M!J68</f>
        <v>5946.58</v>
      </c>
      <c r="K68" s="46">
        <f>+'S11'!J68+'S12'!J68+S1M!K68</f>
        <v>7531.4180000000015</v>
      </c>
      <c r="L68" s="46">
        <f>+'S11'!K68+'S12'!K68+S1M!L68</f>
        <v>1287.7430000000002</v>
      </c>
      <c r="M68" s="46">
        <f>+I68-J68+K68+L68-S1M!N68</f>
        <v>36213.572000000015</v>
      </c>
      <c r="N68" s="46">
        <f>+S1M!Q68</f>
        <v>29158.845000000001</v>
      </c>
      <c r="O68" s="46">
        <f t="shared" ref="O68" si="46">+M68-N68</f>
        <v>7054.7270000000135</v>
      </c>
      <c r="P68" s="46">
        <f>+'S11'!M68+'S12'!O68+S1M!S68</f>
        <v>824.42600000000004</v>
      </c>
      <c r="Q68" s="46">
        <f>+'S11'!N68+'S12'!P68+S1M!T68</f>
        <v>4909.2079999999996</v>
      </c>
      <c r="R68" s="46">
        <f>+'S11'!O68+'S12'!Q68+S1M!U68</f>
        <v>-5.5190000000000055</v>
      </c>
      <c r="S68" s="46">
        <f t="shared" ref="S68" si="47">+O68+P68-Q68-R68</f>
        <v>2975.4640000000145</v>
      </c>
    </row>
    <row r="69" spans="1:19" ht="13.7" customHeight="1">
      <c r="A69" s="76" t="s">
        <v>168</v>
      </c>
      <c r="B69" s="46">
        <f>+'S11'!B69+'S12'!B69+S1M!B69</f>
        <v>30296.653999999999</v>
      </c>
      <c r="C69" s="46">
        <f>+'S11'!C69+'S12'!C69+S1M!C69</f>
        <v>12907.588</v>
      </c>
      <c r="D69" s="46">
        <f>+'S11'!D69+'S12'!D69+S1M!D69</f>
        <v>611.20100000000002</v>
      </c>
      <c r="E69" s="46">
        <f>+'S11'!E69+'S12'!E69+S1M!E69</f>
        <v>276.14999999999998</v>
      </c>
      <c r="F69" s="46">
        <f t="shared" ref="F69" si="48">+B69-C69-D69+E69</f>
        <v>17054.014999999999</v>
      </c>
      <c r="G69" s="46">
        <f>+S1M!G69</f>
        <v>17625.832000000002</v>
      </c>
      <c r="H69" s="46">
        <f>+'S11'!G69+'S12'!G69+S1M!H69</f>
        <v>947.52200000000039</v>
      </c>
      <c r="I69" s="46">
        <f t="shared" ref="I69" si="49">+F69+G69+H69</f>
        <v>35627.368999999999</v>
      </c>
      <c r="J69" s="46">
        <f>+'S11'!I69+'S12'!I69+S1M!J69</f>
        <v>3848.5720000000001</v>
      </c>
      <c r="K69" s="46">
        <f>+'S11'!J69+'S12'!J69+S1M!K69</f>
        <v>6813.3450000000003</v>
      </c>
      <c r="L69" s="46">
        <f>+'S11'!K69+'S12'!K69+S1M!L69</f>
        <v>771.29</v>
      </c>
      <c r="M69" s="46">
        <f>+I69-J69+K69+L69-S1M!N69</f>
        <v>35474.209000000003</v>
      </c>
      <c r="N69" s="46">
        <f>+S1M!Q69</f>
        <v>27848.65</v>
      </c>
      <c r="O69" s="46">
        <f t="shared" ref="O69" si="50">+M69-N69</f>
        <v>7625.5590000000011</v>
      </c>
      <c r="P69" s="46">
        <f>+'S11'!M69+'S12'!O69+S1M!S69</f>
        <v>374.726</v>
      </c>
      <c r="Q69" s="46">
        <f>+'S11'!N69+'S12'!P69+S1M!T69</f>
        <v>5877.5880000000006</v>
      </c>
      <c r="R69" s="46">
        <f>+'S11'!O69+'S12'!Q69+S1M!U69</f>
        <v>-20.216999999999999</v>
      </c>
      <c r="S69" s="46">
        <f t="shared" ref="S69" si="51">+O69+P69-Q69-R69</f>
        <v>2142.9140000000002</v>
      </c>
    </row>
    <row r="70" spans="1:19" ht="13.7" customHeight="1">
      <c r="A70" s="76" t="s">
        <v>169</v>
      </c>
      <c r="B70" s="46">
        <f>+'S11'!B70+'S12'!B70+S1M!B70</f>
        <v>31491.084000000003</v>
      </c>
      <c r="C70" s="46">
        <f>+'S11'!C70+'S12'!C70+S1M!C70</f>
        <v>13691.746000000001</v>
      </c>
      <c r="D70" s="46">
        <f>+'S11'!D70+'S12'!D70+S1M!D70</f>
        <v>659.774</v>
      </c>
      <c r="E70" s="46">
        <f>+'S11'!E70+'S12'!E70+S1M!E70</f>
        <v>379.84899999999999</v>
      </c>
      <c r="F70" s="46">
        <f t="shared" ref="F70" si="52">+B70-C70-D70+E70</f>
        <v>17519.413</v>
      </c>
      <c r="G70" s="46">
        <f>+S1M!G70</f>
        <v>19430.59</v>
      </c>
      <c r="H70" s="46">
        <f>+'S11'!G70+'S12'!G70+S1M!H70</f>
        <v>-378.4799999999982</v>
      </c>
      <c r="I70" s="46">
        <f t="shared" ref="I70" si="53">+F70+G70+H70</f>
        <v>36571.523000000001</v>
      </c>
      <c r="J70" s="46">
        <f>+'S11'!I70+'S12'!I70+S1M!J70</f>
        <v>4204.6880000000001</v>
      </c>
      <c r="K70" s="46">
        <f>+'S11'!J70+'S12'!J70+S1M!K70</f>
        <v>6711.6079999999984</v>
      </c>
      <c r="L70" s="46">
        <f>+'S11'!K70+'S12'!K70+S1M!L70</f>
        <v>844.53399999999965</v>
      </c>
      <c r="M70" s="46">
        <f>+I70-J70+K70+L70-S1M!N70</f>
        <v>35491.837999999996</v>
      </c>
      <c r="N70" s="46">
        <f>+S1M!Q70</f>
        <v>28513.108</v>
      </c>
      <c r="O70" s="46">
        <f t="shared" ref="O70" si="54">+M70-N70</f>
        <v>6978.7299999999959</v>
      </c>
      <c r="P70" s="46">
        <f>+'S11'!M70+'S12'!O70+S1M!S70</f>
        <v>1732.538</v>
      </c>
      <c r="Q70" s="47">
        <f>+'S11'!N70+'S12'!P70+S1M!T70</f>
        <v>5534.094000000001</v>
      </c>
      <c r="R70" s="47">
        <f>+'S11'!O70+'S12'!Q70+S1M!U70</f>
        <v>34.819000000000003</v>
      </c>
      <c r="S70" s="47">
        <f t="shared" ref="S70" si="55">+O70+P70-Q70-R70</f>
        <v>3142.3549999999955</v>
      </c>
    </row>
    <row r="71" spans="1:19" ht="13.7" customHeight="1">
      <c r="A71" s="76" t="s">
        <v>170</v>
      </c>
      <c r="B71" s="46">
        <f>+'S11'!B71+'S12'!B71+S1M!B71</f>
        <v>32147.923999999999</v>
      </c>
      <c r="C71" s="46">
        <f>+'S11'!C71+'S12'!C71+S1M!C71</f>
        <v>14024.615</v>
      </c>
      <c r="D71" s="46">
        <f>+'S11'!D71+'S12'!D71+S1M!D71</f>
        <v>592.07199999999989</v>
      </c>
      <c r="E71" s="46">
        <f>+'S11'!E71+'S12'!E71+S1M!E71</f>
        <v>387.13099999999997</v>
      </c>
      <c r="F71" s="46">
        <f t="shared" ref="F71" si="56">+B71-C71-D71+E71</f>
        <v>17918.368000000002</v>
      </c>
      <c r="G71" s="46">
        <f>+S1M!G71</f>
        <v>19200.511000000002</v>
      </c>
      <c r="H71" s="46">
        <f>+'S11'!G71+'S12'!G71+S1M!H71</f>
        <v>510.45399999999972</v>
      </c>
      <c r="I71" s="46">
        <f t="shared" ref="I71" si="57">+F71+G71+H71</f>
        <v>37629.332999999999</v>
      </c>
      <c r="J71" s="46">
        <f>+'S11'!I71+'S12'!I71+S1M!J71</f>
        <v>5666.0060000000003</v>
      </c>
      <c r="K71" s="46">
        <f>+'S11'!J71+'S12'!J71+S1M!K71</f>
        <v>8241.4419999999991</v>
      </c>
      <c r="L71" s="46">
        <f>+'S11'!K71+'S12'!K71+S1M!L71</f>
        <v>880.26100000000019</v>
      </c>
      <c r="M71" s="46">
        <f>+I71-J71+K71+L71-S1M!N71</f>
        <v>36895.913999999997</v>
      </c>
      <c r="N71" s="46">
        <f>+S1M!Q71</f>
        <v>28217.794999999998</v>
      </c>
      <c r="O71" s="46">
        <f t="shared" ref="O71" si="58">+M71-N71</f>
        <v>8678.1189999999988</v>
      </c>
      <c r="P71" s="46">
        <f>+'S11'!M71+'S12'!O71+S1M!S71</f>
        <v>5383.5089999999991</v>
      </c>
      <c r="Q71" s="46">
        <f>+'S11'!N71+'S12'!P71+S1M!T71</f>
        <v>6341.8070000000007</v>
      </c>
      <c r="R71" s="46">
        <f>+'S11'!O71+'S12'!Q71+S1M!U71</f>
        <v>-127.83</v>
      </c>
      <c r="S71" s="46">
        <f t="shared" ref="S71" si="59">+O71+P71-Q71-R71</f>
        <v>7847.6509999999962</v>
      </c>
    </row>
    <row r="72" spans="1:19" ht="13.7" customHeight="1">
      <c r="A72" s="76" t="s">
        <v>171</v>
      </c>
      <c r="B72" s="46">
        <f>+'S11'!B72+'S12'!B72+S1M!B72</f>
        <v>31931.64</v>
      </c>
      <c r="C72" s="46">
        <f>+'S11'!C72+'S12'!C72+S1M!C72</f>
        <v>15245.857</v>
      </c>
      <c r="D72" s="46">
        <f>+'S11'!D72+'S12'!D72+S1M!D72</f>
        <v>648.48199999999997</v>
      </c>
      <c r="E72" s="46">
        <f>+'S11'!E72+'S12'!E72+S1M!E72</f>
        <v>932.5630000000001</v>
      </c>
      <c r="F72" s="46">
        <f t="shared" ref="F72" si="60">+B72-C72-D72+E72</f>
        <v>16969.864000000001</v>
      </c>
      <c r="G72" s="46">
        <f>+S1M!G72</f>
        <v>20178.603000000003</v>
      </c>
      <c r="H72" s="46">
        <f>+'S11'!G72+'S12'!G72+S1M!H72</f>
        <v>525.27499999999964</v>
      </c>
      <c r="I72" s="46">
        <f t="shared" ref="I72" si="61">+F72+G72+H72</f>
        <v>37673.742000000006</v>
      </c>
      <c r="J72" s="46">
        <f>+'S11'!I72+'S12'!I72+S1M!J72</f>
        <v>4849.6810000000005</v>
      </c>
      <c r="K72" s="46">
        <f>+'S11'!J72+'S12'!J72+S1M!K72</f>
        <v>6451.8099999999986</v>
      </c>
      <c r="L72" s="46">
        <f>+'S11'!K72+'S12'!K72+S1M!L72</f>
        <v>1166.1420000000001</v>
      </c>
      <c r="M72" s="46">
        <f>+I72-J72+K72+L72-S1M!N72</f>
        <v>36206.557000000001</v>
      </c>
      <c r="N72" s="46">
        <f>+S1M!Q72</f>
        <v>29870.006000000001</v>
      </c>
      <c r="O72" s="46">
        <f t="shared" ref="O72" si="62">+M72-N72</f>
        <v>6336.5509999999995</v>
      </c>
      <c r="P72" s="46">
        <f>+'S11'!M72+'S12'!O72+S1M!S72</f>
        <v>516.99400000000003</v>
      </c>
      <c r="Q72" s="46">
        <f>+'S11'!N72+'S12'!P72+S1M!T72</f>
        <v>5306.165</v>
      </c>
      <c r="R72" s="46">
        <f>+'S11'!O72+'S12'!Q72+S1M!U72</f>
        <v>-79.17900000000003</v>
      </c>
      <c r="S72" s="46">
        <f t="shared" ref="S72" si="63">+O72+P72-Q72-R72</f>
        <v>1626.5589999999993</v>
      </c>
    </row>
    <row r="73" spans="1:19" ht="13.7" customHeight="1">
      <c r="A73" s="76" t="s">
        <v>172</v>
      </c>
      <c r="B73" s="46">
        <f>+'S11'!B73+'S12'!B73+S1M!B73</f>
        <v>31539.260999999999</v>
      </c>
      <c r="C73" s="46">
        <f>+'S11'!C73+'S12'!C73+S1M!C73</f>
        <v>13422.41</v>
      </c>
      <c r="D73" s="46">
        <f>+'S11'!D73+'S12'!D73+S1M!D73</f>
        <v>622.55999999999995</v>
      </c>
      <c r="E73" s="46">
        <f>+'S11'!E73+'S12'!E73+S1M!E73</f>
        <v>231.28500000000003</v>
      </c>
      <c r="F73" s="46">
        <f t="shared" ref="F73" si="64">+B73-C73-D73+E73</f>
        <v>17725.575999999997</v>
      </c>
      <c r="G73" s="46">
        <f>+S1M!G73</f>
        <v>18264.14</v>
      </c>
      <c r="H73" s="46">
        <f>+'S11'!G73+'S12'!G73+S1M!H73</f>
        <v>714.59500000000025</v>
      </c>
      <c r="I73" s="46">
        <f t="shared" ref="I73" si="65">+F73+G73+H73</f>
        <v>36704.311000000002</v>
      </c>
      <c r="J73" s="46">
        <f>+'S11'!I73+'S12'!I73+S1M!J73</f>
        <v>3800.8980000000001</v>
      </c>
      <c r="K73" s="46">
        <f>+'S11'!J73+'S12'!J73+S1M!K73</f>
        <v>6872.1389999999992</v>
      </c>
      <c r="L73" s="46">
        <f>+'S11'!K73+'S12'!K73+S1M!L73</f>
        <v>1029.8239999999998</v>
      </c>
      <c r="M73" s="46">
        <f>+I73-J73+K73+L73-S1M!N73</f>
        <v>36745.523999999998</v>
      </c>
      <c r="N73" s="46">
        <f>+S1M!Q73</f>
        <v>28570.38</v>
      </c>
      <c r="O73" s="46">
        <f t="shared" ref="O73" si="66">+M73-N73</f>
        <v>8175.1439999999966</v>
      </c>
      <c r="P73" s="46">
        <f>+'S11'!M73+'S12'!O73+S1M!S73</f>
        <v>426.41399999999999</v>
      </c>
      <c r="Q73" s="46">
        <f>+'S11'!N73+'S12'!P73+S1M!T73</f>
        <v>5971.3690000000006</v>
      </c>
      <c r="R73" s="46">
        <f>+'S11'!O73+'S12'!Q73+S1M!U73</f>
        <v>35.878</v>
      </c>
      <c r="S73" s="46">
        <f t="shared" ref="S73" si="67">+O73+P73-Q73-R73</f>
        <v>2594.3109999999965</v>
      </c>
    </row>
    <row r="74" spans="1:19" ht="13.7" customHeight="1">
      <c r="A74" s="76" t="s">
        <v>173</v>
      </c>
      <c r="B74" s="46">
        <f>+'S11'!B74+'S12'!B74+S1M!B74</f>
        <v>32691.147999999997</v>
      </c>
      <c r="C74" s="46">
        <f>+'S11'!C74+'S12'!C74+S1M!C74</f>
        <v>14374.268</v>
      </c>
      <c r="D74" s="46">
        <f>+'S11'!D74+'S12'!D74+S1M!D74</f>
        <v>653.96100000000001</v>
      </c>
      <c r="E74" s="46">
        <f>+'S11'!E74+'S12'!E74+S1M!E74</f>
        <v>291.43799999999999</v>
      </c>
      <c r="F74" s="46">
        <f t="shared" ref="F74" si="68">+B74-C74-D74+E74</f>
        <v>17954.356999999996</v>
      </c>
      <c r="G74" s="46">
        <f>+S1M!G74</f>
        <v>20100.596999999998</v>
      </c>
      <c r="H74" s="46">
        <f>+'S11'!G74+'S12'!G74+S1M!H74</f>
        <v>-910.4360000000006</v>
      </c>
      <c r="I74" s="46">
        <f t="shared" ref="I74" si="69">+F74+G74+H74</f>
        <v>37144.517999999996</v>
      </c>
      <c r="J74" s="46">
        <f>+'S11'!I74+'S12'!I74+S1M!J74</f>
        <v>4159.7550000000001</v>
      </c>
      <c r="K74" s="46">
        <f>+'S11'!J74+'S12'!J74+S1M!K74</f>
        <v>6890.3270000000011</v>
      </c>
      <c r="L74" s="46">
        <f>+'S11'!K74+'S12'!K74+S1M!L74</f>
        <v>808.40999999999985</v>
      </c>
      <c r="M74" s="46">
        <f>+I74-J74+K74+L74-S1M!N74</f>
        <v>36166.275999999998</v>
      </c>
      <c r="N74" s="46">
        <f>+S1M!Q74</f>
        <v>29552.723000000002</v>
      </c>
      <c r="O74" s="46">
        <f t="shared" ref="O74" si="70">+M74-N74</f>
        <v>6613.5529999999962</v>
      </c>
      <c r="P74" s="46">
        <f>+'S11'!M74+'S12'!O74+S1M!S74</f>
        <v>612.03899999999999</v>
      </c>
      <c r="Q74" s="46">
        <f>+'S11'!N74+'S12'!P74+S1M!T74</f>
        <v>6543.1379999999999</v>
      </c>
      <c r="R74" s="46">
        <f>+'S11'!O74+'S12'!Q74+S1M!U74</f>
        <v>-61.097999999999985</v>
      </c>
      <c r="S74" s="46">
        <f t="shared" ref="S74" si="71">+O74+P74-Q74-R74</f>
        <v>743.55199999999604</v>
      </c>
    </row>
    <row r="75" spans="1:19" ht="13.7" customHeight="1">
      <c r="A75" s="76" t="s">
        <v>174</v>
      </c>
      <c r="B75" s="46">
        <f>+'S11'!B75+'S12'!B75+S1M!B75</f>
        <v>33605.883000000002</v>
      </c>
      <c r="C75" s="46">
        <f>+'S11'!C75+'S12'!C75+S1M!C75</f>
        <v>14451.196000000002</v>
      </c>
      <c r="D75" s="46">
        <f>+'S11'!D75+'S12'!D75+S1M!D75</f>
        <v>690.45799999999997</v>
      </c>
      <c r="E75" s="46">
        <f>+'S11'!E75+'S12'!E75+S1M!E75</f>
        <v>271.29399999999998</v>
      </c>
      <c r="F75" s="46">
        <f t="shared" ref="F75" si="72">+B75-C75-D75+E75</f>
        <v>18735.523000000001</v>
      </c>
      <c r="G75" s="46">
        <f>+S1M!G75</f>
        <v>19314.896000000001</v>
      </c>
      <c r="H75" s="46">
        <f>+'S11'!G75+'S12'!G75+S1M!H75</f>
        <v>913.89299999999912</v>
      </c>
      <c r="I75" s="46">
        <f t="shared" ref="I75" si="73">+F75+G75+H75</f>
        <v>38964.311999999998</v>
      </c>
      <c r="J75" s="46">
        <f>+'S11'!I75+'S12'!I75+S1M!J75</f>
        <v>6037.6760000000004</v>
      </c>
      <c r="K75" s="46">
        <f>+'S11'!J75+'S12'!J75+S1M!K75</f>
        <v>8408.0280000000002</v>
      </c>
      <c r="L75" s="46">
        <f>+'S11'!K75+'S12'!K75+S1M!L75</f>
        <v>905.99400000000037</v>
      </c>
      <c r="M75" s="46">
        <f>+I75-J75+K75+L75-S1M!N75</f>
        <v>38010.174999999996</v>
      </c>
      <c r="N75" s="46">
        <f>+S1M!Q75</f>
        <v>28935.106</v>
      </c>
      <c r="O75" s="46">
        <f t="shared" ref="O75" si="74">+M75-N75</f>
        <v>9075.0689999999959</v>
      </c>
      <c r="P75" s="46">
        <f>+'S11'!M75+'S12'!O75+S1M!S75</f>
        <v>446.14699999999993</v>
      </c>
      <c r="Q75" s="46">
        <f>+'S11'!N75+'S12'!P75+S1M!T75</f>
        <v>6560.1350000000002</v>
      </c>
      <c r="R75" s="46">
        <f>+'S11'!O75+'S12'!Q75+S1M!U75</f>
        <v>-77.455999999999989</v>
      </c>
      <c r="S75" s="46">
        <f t="shared" ref="S75" si="75">+O75+P75-Q75-R75</f>
        <v>3038.5369999999966</v>
      </c>
    </row>
    <row r="76" spans="1:19" ht="13.7" customHeight="1">
      <c r="A76" s="76" t="s">
        <v>176</v>
      </c>
      <c r="B76" s="46">
        <f>+'S11'!B76+'S12'!B76+S1M!B76</f>
        <v>33332.447</v>
      </c>
      <c r="C76" s="46">
        <f>+'S11'!C76+'S12'!C76+S1M!C76</f>
        <v>15842.857000000002</v>
      </c>
      <c r="D76" s="46">
        <f>+'S11'!D76+'S12'!D76+S1M!D76</f>
        <v>798.149</v>
      </c>
      <c r="E76" s="46">
        <f>+'S11'!E76+'S12'!E76+S1M!E76</f>
        <v>912.70600000000002</v>
      </c>
      <c r="F76" s="46">
        <f t="shared" ref="F76" si="76">+B76-C76-D76+E76</f>
        <v>17604.146999999994</v>
      </c>
      <c r="G76" s="46">
        <f>+S1M!G76</f>
        <v>20871.731</v>
      </c>
      <c r="H76" s="46">
        <f>+'S11'!G76+'S12'!G76+S1M!H76</f>
        <v>38.680999999998676</v>
      </c>
      <c r="I76" s="46">
        <f t="shared" ref="I76" si="77">+F76+G76+H76</f>
        <v>38514.558999999994</v>
      </c>
      <c r="J76" s="46">
        <f>+'S11'!I76+'S12'!I76+S1M!J76</f>
        <v>5095.4780000000001</v>
      </c>
      <c r="K76" s="46">
        <f>+'S11'!J76+'S12'!J76+S1M!K76</f>
        <v>6707.1979999999985</v>
      </c>
      <c r="L76" s="46">
        <f>+'S11'!K76+'S12'!K76+S1M!L76</f>
        <v>1260.4489999999998</v>
      </c>
      <c r="M76" s="46">
        <f>+I76-J76+K76+L76-S1M!N76</f>
        <v>37033.548999999985</v>
      </c>
      <c r="N76" s="46">
        <f>+S1M!Q76</f>
        <v>30752.138999999999</v>
      </c>
      <c r="O76" s="46">
        <f t="shared" ref="O76" si="78">+M76-N76</f>
        <v>6281.4099999999853</v>
      </c>
      <c r="P76" s="46">
        <f>+'S11'!M76+'S12'!O76+S1M!S76</f>
        <v>2816.4790000000003</v>
      </c>
      <c r="Q76" s="46">
        <f>+'S11'!N76+'S12'!P76+S1M!T76</f>
        <v>5274.16</v>
      </c>
      <c r="R76" s="46">
        <f>+'S11'!O76+'S12'!Q76+S1M!U76</f>
        <v>-11.974999999999994</v>
      </c>
      <c r="S76" s="46">
        <f t="shared" ref="S76" si="79">+O76+P76-Q76-R76</f>
        <v>3835.7039999999847</v>
      </c>
    </row>
    <row r="77" spans="1:19" ht="13.7" customHeight="1">
      <c r="A77" s="76" t="s">
        <v>177</v>
      </c>
      <c r="B77" s="46">
        <f>+'S11'!B77+'S12'!B77+S1M!B77</f>
        <v>32689.752</v>
      </c>
      <c r="C77" s="46">
        <f>+'S11'!C77+'S12'!C77+S1M!C77</f>
        <v>13881.499000000002</v>
      </c>
      <c r="D77" s="46">
        <f>+'S11'!D77+'S12'!D77+S1M!D77</f>
        <v>638.92599999999993</v>
      </c>
      <c r="E77" s="46">
        <f>+'S11'!E77+'S12'!E77+S1M!E77</f>
        <v>398.774</v>
      </c>
      <c r="F77" s="46">
        <f t="shared" ref="F77" si="80">+B77-C77-D77+E77</f>
        <v>18568.100999999999</v>
      </c>
      <c r="G77" s="46">
        <f>+S1M!G77</f>
        <v>18784.728000000003</v>
      </c>
      <c r="H77" s="46">
        <f>+'S11'!G77+'S12'!G77+S1M!H77</f>
        <v>902.99799999999914</v>
      </c>
      <c r="I77" s="46">
        <f t="shared" ref="I77" si="81">+F77+G77+H77</f>
        <v>38255.826999999997</v>
      </c>
      <c r="J77" s="46">
        <f>+'S11'!I77+'S12'!I77+S1M!J77</f>
        <v>3800.9840000000004</v>
      </c>
      <c r="K77" s="46">
        <f>+'S11'!J77+'S12'!J77+S1M!K77</f>
        <v>6903.8759999999984</v>
      </c>
      <c r="L77" s="46">
        <f>+'S11'!K77+'S12'!K77+S1M!L77</f>
        <v>811.43499999999995</v>
      </c>
      <c r="M77" s="46">
        <f>+I77-J77+K77+L77-S1M!N77</f>
        <v>38060.615999999987</v>
      </c>
      <c r="N77" s="46">
        <f>+S1M!Q77</f>
        <v>29697.434000000001</v>
      </c>
      <c r="O77" s="46">
        <f t="shared" ref="O77" si="82">+M77-N77</f>
        <v>8363.1819999999861</v>
      </c>
      <c r="P77" s="46">
        <f>+'S11'!M77+'S12'!O77+S1M!S77</f>
        <v>254.49899999999997</v>
      </c>
      <c r="Q77" s="46">
        <f>+'S11'!N77+'S12'!P77+S1M!T77</f>
        <v>7142.4340000000002</v>
      </c>
      <c r="R77" s="46">
        <f>+'S11'!O77+'S12'!Q77+S1M!U77</f>
        <v>21.390000000000015</v>
      </c>
      <c r="S77" s="46">
        <f t="shared" ref="S77" si="83">+O77+P77-Q77-R77</f>
        <v>1453.8569999999856</v>
      </c>
    </row>
    <row r="78" spans="1:19" ht="13.7" customHeight="1">
      <c r="A78" s="76" t="s">
        <v>178</v>
      </c>
      <c r="B78" s="46">
        <f>+'S11'!B78+'S12'!B78+S1M!B78</f>
        <v>33902.701000000001</v>
      </c>
      <c r="C78" s="46">
        <f>+'S11'!C78+'S12'!C78+S1M!C78</f>
        <v>14809.260000000002</v>
      </c>
      <c r="D78" s="46">
        <f>+'S11'!D78+'S12'!D78+S1M!D78</f>
        <v>823.55200000000013</v>
      </c>
      <c r="E78" s="46">
        <f>+'S11'!E78+'S12'!E78+S1M!E78</f>
        <v>253.57599999999996</v>
      </c>
      <c r="F78" s="46">
        <f t="shared" ref="F78" si="84">+B78-C78-D78+E78</f>
        <v>18523.465</v>
      </c>
      <c r="G78" s="46">
        <f>+S1M!G78</f>
        <v>20690.495999999999</v>
      </c>
      <c r="H78" s="46">
        <f>+'S11'!G78+'S12'!G78+S1M!H78</f>
        <v>-1343.127</v>
      </c>
      <c r="I78" s="46">
        <f t="shared" ref="I78" si="85">+F78+G78+H78</f>
        <v>37870.833999999995</v>
      </c>
      <c r="J78" s="46">
        <f>+'S11'!I78+'S12'!I78+S1M!J78</f>
        <v>3871.0160000000001</v>
      </c>
      <c r="K78" s="46">
        <f>+'S11'!J78+'S12'!J78+S1M!K78</f>
        <v>7026.7739999999994</v>
      </c>
      <c r="L78" s="46">
        <f>+'S11'!K78+'S12'!K78+S1M!L78</f>
        <v>1033.9850000000001</v>
      </c>
      <c r="M78" s="46">
        <f>+I78-J78+K78+L78-S1M!N78</f>
        <v>37400.294999999991</v>
      </c>
      <c r="N78" s="46">
        <f>+S1M!Q78</f>
        <v>30414.925999999999</v>
      </c>
      <c r="O78" s="46">
        <f t="shared" ref="O78" si="86">+M78-N78</f>
        <v>6985.3689999999915</v>
      </c>
      <c r="P78" s="46">
        <f>+'S11'!M78+'S12'!O78+S1M!S78</f>
        <v>275.85200000000003</v>
      </c>
      <c r="Q78" s="46">
        <f>+'S11'!N78+'S12'!P78+S1M!T78</f>
        <v>6715.6599999999989</v>
      </c>
      <c r="R78" s="46">
        <f>+'S11'!O78+'S12'!Q78+S1M!U78</f>
        <v>4.7799999999999727</v>
      </c>
      <c r="S78" s="46">
        <f t="shared" ref="S78" si="87">+O78+P78-Q78-R78</f>
        <v>540.78099999999245</v>
      </c>
    </row>
    <row r="79" spans="1:19" ht="13.7" customHeight="1">
      <c r="A79" s="76" t="s">
        <v>183</v>
      </c>
      <c r="B79" s="46">
        <f>+'S11'!B79+'S12'!B79+S1M!B79</f>
        <v>34915.345999999998</v>
      </c>
      <c r="C79" s="46">
        <f>+'S11'!C79+'S12'!C79+S1M!C79</f>
        <v>14988.998</v>
      </c>
      <c r="D79" s="46">
        <f>+'S11'!D79+'S12'!D79+S1M!D79</f>
        <v>630.33600000000001</v>
      </c>
      <c r="E79" s="46">
        <f>+'S11'!E79+'S12'!E79+S1M!E79</f>
        <v>258.63299999999998</v>
      </c>
      <c r="F79" s="46">
        <f t="shared" ref="F79" si="88">+B79-C79-D79+E79</f>
        <v>19554.645</v>
      </c>
      <c r="G79" s="46">
        <f>+S1M!G79</f>
        <v>20060.219000000001</v>
      </c>
      <c r="H79" s="46">
        <f>+'S11'!G79+'S12'!G79+S1M!H79</f>
        <v>457.63699999999949</v>
      </c>
      <c r="I79" s="46">
        <f t="shared" ref="I79" si="89">+F79+G79+H79</f>
        <v>40072.501000000004</v>
      </c>
      <c r="J79" s="46">
        <f>+'S11'!I79+'S12'!I79+S1M!J79</f>
        <v>5531.0410000000002</v>
      </c>
      <c r="K79" s="46">
        <f>+'S11'!J79+'S12'!J79+S1M!K79</f>
        <v>8451.150999999998</v>
      </c>
      <c r="L79" s="46">
        <f>+'S11'!K79+'S12'!K79+S1M!L79</f>
        <v>1022.8570000000001</v>
      </c>
      <c r="M79" s="46">
        <f>+I79-J79+K79+L79-S1M!N79</f>
        <v>39766.667000000009</v>
      </c>
      <c r="N79" s="46">
        <f>+S1M!Q79</f>
        <v>29664.528999999999</v>
      </c>
      <c r="O79" s="46">
        <f t="shared" ref="O79" si="90">+M79-N79</f>
        <v>10102.13800000001</v>
      </c>
      <c r="P79" s="46">
        <f>+'S11'!M79+'S12'!O79+S1M!S79</f>
        <v>494.11700000000002</v>
      </c>
      <c r="Q79" s="46">
        <f>+'S11'!N79+'S12'!P79+S1M!T79</f>
        <v>6822.7889999999989</v>
      </c>
      <c r="R79" s="46">
        <f>+'S11'!O79+'S12'!Q79+S1M!U79</f>
        <v>-71.364000000000033</v>
      </c>
      <c r="S79" s="46">
        <f t="shared" ref="S79" si="91">+O79+P79-Q79-R79</f>
        <v>3844.8300000000113</v>
      </c>
    </row>
    <row r="80" spans="1:19" ht="13.7" customHeight="1">
      <c r="A80" s="76" t="s">
        <v>184</v>
      </c>
      <c r="B80" s="46">
        <f>+'S11'!B80+'S12'!B80+S1M!B80</f>
        <v>34675.360999999997</v>
      </c>
      <c r="C80" s="46">
        <f>+'S11'!C80+'S12'!C80+S1M!C80</f>
        <v>16638.225999999999</v>
      </c>
      <c r="D80" s="46">
        <f>+'S11'!D80+'S12'!D80+S1M!D80</f>
        <v>854.19299999999998</v>
      </c>
      <c r="E80" s="46">
        <f>+'S11'!E80+'S12'!E80+S1M!E80</f>
        <v>1098.2</v>
      </c>
      <c r="F80" s="46">
        <f t="shared" ref="F80" si="92">+B80-C80-D80+E80</f>
        <v>18281.142</v>
      </c>
      <c r="G80" s="46">
        <f>+S1M!G80</f>
        <v>21887.048999999999</v>
      </c>
      <c r="H80" s="46">
        <f>+'S11'!G80+'S12'!G80+S1M!H80</f>
        <v>183.65499999999975</v>
      </c>
      <c r="I80" s="46">
        <f t="shared" ref="I80" si="93">+F80+G80+H80</f>
        <v>40351.845999999998</v>
      </c>
      <c r="J80" s="46">
        <f>+'S11'!I80+'S12'!I80+S1M!J80</f>
        <v>5344.7950000000001</v>
      </c>
      <c r="K80" s="46">
        <f>+'S11'!J80+'S12'!J80+S1M!K80</f>
        <v>6805.1749999999984</v>
      </c>
      <c r="L80" s="46">
        <f>+'S11'!K80+'S12'!K80+S1M!L80</f>
        <v>1230.4629999999997</v>
      </c>
      <c r="M80" s="46">
        <f>+I80-J80+K80+L80-S1M!N80</f>
        <v>38409.243000000002</v>
      </c>
      <c r="N80" s="46">
        <f>+S1M!Q80</f>
        <v>32247.46</v>
      </c>
      <c r="O80" s="46">
        <f t="shared" ref="O80" si="94">+M80-N80</f>
        <v>6161.7830000000031</v>
      </c>
      <c r="P80" s="46">
        <f>+'S11'!M80+'S12'!O80+S1M!S80</f>
        <v>521.96900000000005</v>
      </c>
      <c r="Q80" s="46">
        <f>+'S11'!N80+'S12'!P80+S1M!T80</f>
        <v>5980.7210000000014</v>
      </c>
      <c r="R80" s="46">
        <f>+'S11'!O80+'S12'!Q80+S1M!U80</f>
        <v>48.013999999999996</v>
      </c>
      <c r="S80" s="46">
        <f t="shared" ref="S80" si="95">+O80+P80-Q80-R80</f>
        <v>655.01700000000176</v>
      </c>
    </row>
    <row r="81" spans="1:19" ht="13.7" customHeight="1">
      <c r="A81" s="76" t="s">
        <v>185</v>
      </c>
      <c r="B81" s="46">
        <f>+'S11'!B81+'S12'!B81+S1M!B81</f>
        <v>34417.278999999995</v>
      </c>
      <c r="C81" s="46">
        <f>+'S11'!C81+'S12'!C81+S1M!C81</f>
        <v>14660.975</v>
      </c>
      <c r="D81" s="46">
        <f>+'S11'!D81+'S12'!D81+S1M!D81</f>
        <v>637.53200000000004</v>
      </c>
      <c r="E81" s="46">
        <f>+'S11'!E81+'S12'!E81+S1M!E81</f>
        <v>208.995</v>
      </c>
      <c r="F81" s="46">
        <f t="shared" ref="F81" si="96">+B81-C81-D81+E81</f>
        <v>19327.766999999996</v>
      </c>
      <c r="G81" s="46">
        <f>+S1M!G81</f>
        <v>19619.802999999996</v>
      </c>
      <c r="H81" s="46">
        <f>+'S11'!G81+'S12'!G81+S1M!H81</f>
        <v>921.57600000000048</v>
      </c>
      <c r="I81" s="46">
        <f t="shared" ref="I81" si="97">+F81+G81+H81</f>
        <v>39869.145999999993</v>
      </c>
      <c r="J81" s="46">
        <f>+'S11'!I81+'S12'!I81+S1M!J81</f>
        <v>3610.2559999999999</v>
      </c>
      <c r="K81" s="46">
        <f>+'S11'!J81+'S12'!J81+S1M!K81</f>
        <v>6798.4440000000004</v>
      </c>
      <c r="L81" s="46">
        <f>+'S11'!K81+'S12'!K81+S1M!L81</f>
        <v>807.12900000000002</v>
      </c>
      <c r="M81" s="46">
        <f>+I81-J81+K81+L81-S1M!N81</f>
        <v>39568.189999999995</v>
      </c>
      <c r="N81" s="46">
        <f>+S1M!Q81</f>
        <v>31005.701000000001</v>
      </c>
      <c r="O81" s="46">
        <f t="shared" ref="O81" si="98">+M81-N81</f>
        <v>8562.4889999999941</v>
      </c>
      <c r="P81" s="46">
        <f>+'S11'!M81+'S12'!O81+S1M!S81</f>
        <v>4357.2970000000005</v>
      </c>
      <c r="Q81" s="46">
        <f>+'S11'!N81+'S12'!P81+S1M!T81</f>
        <v>7414.2739999999994</v>
      </c>
      <c r="R81" s="46">
        <f>+'S11'!O81+'S12'!Q81+S1M!U81</f>
        <v>-16.809000000000026</v>
      </c>
      <c r="S81" s="46">
        <f t="shared" ref="S81" si="99">+O81+P81-Q81-R81</f>
        <v>5522.3209999999954</v>
      </c>
    </row>
    <row r="82" spans="1:19" ht="13.7" customHeight="1">
      <c r="A82" s="76" t="s">
        <v>186</v>
      </c>
      <c r="B82" s="46">
        <f>+'S11'!B82+'S12'!B82+S1M!B82</f>
        <v>35733.528999999995</v>
      </c>
      <c r="C82" s="46">
        <f>+'S11'!C82+'S12'!C82+S1M!C82</f>
        <v>15829.741999999998</v>
      </c>
      <c r="D82" s="46">
        <f>+'S11'!D82+'S12'!D82+S1M!D82</f>
        <v>811.88799999999992</v>
      </c>
      <c r="E82" s="46">
        <f>+'S11'!E82+'S12'!E82+S1M!E82</f>
        <v>223.267</v>
      </c>
      <c r="F82" s="46">
        <f t="shared" ref="F82" si="100">+B82-C82-D82+E82</f>
        <v>19315.165999999997</v>
      </c>
      <c r="G82" s="46">
        <f>+S1M!G82</f>
        <v>21758.611999999994</v>
      </c>
      <c r="H82" s="46">
        <f>+'S11'!G82+'S12'!G82+S1M!H82</f>
        <v>-1620.5070000000001</v>
      </c>
      <c r="I82" s="46">
        <f t="shared" ref="I82" si="101">+F82+G82+H82</f>
        <v>39453.270999999993</v>
      </c>
      <c r="J82" s="46">
        <f>+'S11'!I82+'S12'!I82+S1M!J82</f>
        <v>3405.1559999999999</v>
      </c>
      <c r="K82" s="46">
        <f>+'S11'!J82+'S12'!J82+S1M!K82</f>
        <v>6783.1419999999998</v>
      </c>
      <c r="L82" s="46">
        <f>+'S11'!K82+'S12'!K82+S1M!L82</f>
        <v>1112.07</v>
      </c>
      <c r="M82" s="46">
        <f>+I82-J82+K82+L82-S1M!N82</f>
        <v>39162.203999999991</v>
      </c>
      <c r="N82" s="46">
        <f>+S1M!Q82</f>
        <v>31636.534</v>
      </c>
      <c r="O82" s="46">
        <f t="shared" ref="O82" si="102">+M82-N82</f>
        <v>7525.669999999991</v>
      </c>
      <c r="P82" s="46">
        <f>+'S11'!M82+'S12'!O82+S1M!S82</f>
        <v>264.93899999999996</v>
      </c>
      <c r="Q82" s="46">
        <f>+'S11'!N82+'S12'!P82+S1M!T82</f>
        <v>7944.5209999999997</v>
      </c>
      <c r="R82" s="46">
        <f>+'S11'!O82+'S12'!Q82+S1M!U82</f>
        <v>28.27800000000002</v>
      </c>
      <c r="S82" s="46">
        <f t="shared" ref="S82" si="103">+O82+P82-Q82-R82</f>
        <v>-182.19000000000847</v>
      </c>
    </row>
    <row r="83" spans="1:19" ht="13.7" customHeight="1">
      <c r="A83" s="76" t="s">
        <v>187</v>
      </c>
      <c r="B83" s="46">
        <f>+'S11'!B83+'S12'!B83+S1M!B83</f>
        <v>36623.505000000005</v>
      </c>
      <c r="C83" s="46">
        <f>+'S11'!C83+'S12'!C83+S1M!C83</f>
        <v>16129.499</v>
      </c>
      <c r="D83" s="46">
        <f>+'S11'!D83+'S12'!D83+S1M!D83</f>
        <v>640.80200000000002</v>
      </c>
      <c r="E83" s="46">
        <f>+'S11'!E83+'S12'!E83+S1M!E83</f>
        <v>214.952</v>
      </c>
      <c r="F83" s="46">
        <f t="shared" ref="F83" si="104">+B83-C83-D83+E83</f>
        <v>20068.156000000006</v>
      </c>
      <c r="G83" s="46">
        <f>+S1M!G83</f>
        <v>21173.243999999999</v>
      </c>
      <c r="H83" s="46">
        <f>+'S11'!G83+'S12'!G83+S1M!H83</f>
        <v>495.48300000000017</v>
      </c>
      <c r="I83" s="46">
        <f t="shared" ref="I83" si="105">+F83+G83+H83</f>
        <v>41736.883000000009</v>
      </c>
      <c r="J83" s="46">
        <f>+'S11'!I83+'S12'!I83+S1M!J83</f>
        <v>6864.4860000000008</v>
      </c>
      <c r="K83" s="46">
        <f>+'S11'!J83+'S12'!J83+S1M!K83</f>
        <v>8272.2679999999982</v>
      </c>
      <c r="L83" s="46">
        <f>+'S11'!K83+'S12'!K83+S1M!L83</f>
        <v>1287.1030000000001</v>
      </c>
      <c r="M83" s="46">
        <f>+I83-J83+K83+L83-S1M!N83</f>
        <v>40064.707000000009</v>
      </c>
      <c r="N83" s="46">
        <f>+S1M!Q83</f>
        <v>30477.814999999999</v>
      </c>
      <c r="O83" s="46">
        <f t="shared" ref="O83" si="106">+M83-N83</f>
        <v>9586.8920000000107</v>
      </c>
      <c r="P83" s="46">
        <f>+'S11'!M83+'S12'!O83+S1M!S83</f>
        <v>400.41700000000003</v>
      </c>
      <c r="Q83" s="46">
        <f>+'S11'!N83+'S12'!P83+S1M!T83</f>
        <v>7894.5290000000005</v>
      </c>
      <c r="R83" s="46">
        <f>+'S11'!O83+'S12'!Q83+S1M!U83</f>
        <v>-85.986000000000047</v>
      </c>
      <c r="S83" s="46">
        <f t="shared" ref="S83" si="107">+O83+P83-Q83-R83</f>
        <v>2178.7660000000096</v>
      </c>
    </row>
    <row r="84" spans="1:19" ht="13.7" customHeight="1">
      <c r="A84" s="76" t="s">
        <v>188</v>
      </c>
      <c r="B84" s="46">
        <f>+'S11'!B84+'S12'!B84+S1M!B84</f>
        <v>36484.087</v>
      </c>
      <c r="C84" s="46">
        <f>+'S11'!C84+'S12'!C84+S1M!C84</f>
        <v>18091.114999999998</v>
      </c>
      <c r="D84" s="46">
        <f>+'S11'!D84+'S12'!D84+S1M!D84</f>
        <v>745.59699999999998</v>
      </c>
      <c r="E84" s="46">
        <f>+'S11'!E84+'S12'!E84+S1M!E84</f>
        <v>1000.793</v>
      </c>
      <c r="F84" s="46">
        <f t="shared" ref="F84" si="108">+B84-C84-D84+E84</f>
        <v>18648.168000000001</v>
      </c>
      <c r="G84" s="46">
        <f>+S1M!G84</f>
        <v>23788.978999999999</v>
      </c>
      <c r="H84" s="46">
        <f>+'S11'!G84+'S12'!G84+S1M!H84</f>
        <v>381.73499999999876</v>
      </c>
      <c r="I84" s="46">
        <f t="shared" ref="I84" si="109">+F84+G84+H84</f>
        <v>42818.881999999998</v>
      </c>
      <c r="J84" s="46">
        <f>+'S11'!I84+'S12'!I84+S1M!J84</f>
        <v>5321.6419999999998</v>
      </c>
      <c r="K84" s="46">
        <f>+'S11'!J84+'S12'!J84+S1M!K84</f>
        <v>7487.3550000000005</v>
      </c>
      <c r="L84" s="46">
        <f>+'S11'!K84+'S12'!K84+S1M!L84</f>
        <v>1283.1970000000006</v>
      </c>
      <c r="M84" s="46">
        <f>+I84-J84+K84+L84-S1M!N84</f>
        <v>41447.593999999997</v>
      </c>
      <c r="N84" s="46">
        <f>+S1M!Q84</f>
        <v>33420.982000000004</v>
      </c>
      <c r="O84" s="46">
        <f t="shared" ref="O84" si="110">+M84-N84</f>
        <v>8026.6119999999937</v>
      </c>
      <c r="P84" s="46">
        <f>+'S11'!M84+'S12'!O84+S1M!S84</f>
        <v>848.66699999999992</v>
      </c>
      <c r="Q84" s="46">
        <f>+'S11'!N84+'S12'!P84+S1M!T84</f>
        <v>7006.2099999999991</v>
      </c>
      <c r="R84" s="46">
        <f>+'S11'!O84+'S12'!Q84+S1M!U84</f>
        <v>-5.3389999999999986</v>
      </c>
      <c r="S84" s="46">
        <f t="shared" ref="S84" si="111">+O84+P84-Q84-R84</f>
        <v>1874.407999999994</v>
      </c>
    </row>
    <row r="85" spans="1:19" ht="13.7" customHeight="1">
      <c r="A85" s="76" t="s">
        <v>189</v>
      </c>
      <c r="B85" s="46">
        <f>+'S11'!B85+'S12'!B85+S1M!B85</f>
        <v>35998.872000000003</v>
      </c>
      <c r="C85" s="46">
        <f>+'S11'!C85+'S12'!C85+S1M!C85</f>
        <v>15779.877</v>
      </c>
      <c r="D85" s="46">
        <f>+'S11'!D85+'S12'!D85+S1M!D85</f>
        <v>710.04100000000005</v>
      </c>
      <c r="E85" s="46">
        <f>+'S11'!E85+'S12'!E85+S1M!E85</f>
        <v>272.67200000000003</v>
      </c>
      <c r="F85" s="46">
        <f t="shared" ref="F85" si="112">+B85-C85-D85+E85</f>
        <v>19781.626</v>
      </c>
      <c r="G85" s="46">
        <f>+S1M!G85</f>
        <v>20693.542999999998</v>
      </c>
      <c r="H85" s="46">
        <f>+'S11'!G85+'S12'!G85+S1M!H85</f>
        <v>1243.4919999999993</v>
      </c>
      <c r="I85" s="46">
        <f t="shared" ref="I85" si="113">+F85+G85+H85</f>
        <v>41718.660999999993</v>
      </c>
      <c r="J85" s="46">
        <f>+'S11'!I85+'S12'!I85+S1M!J85</f>
        <v>3728.5499999999997</v>
      </c>
      <c r="K85" s="46">
        <f>+'S11'!J85+'S12'!J85+S1M!K85</f>
        <v>6713.8539999999994</v>
      </c>
      <c r="L85" s="46">
        <f>+'S11'!K85+'S12'!K85+S1M!L85</f>
        <v>1157.2619999999997</v>
      </c>
      <c r="M85" s="46">
        <f>+I85-J85+K85+L85-S1M!N85</f>
        <v>41564.142999999989</v>
      </c>
      <c r="N85" s="46">
        <f>+S1M!Q85</f>
        <v>32216.896000000001</v>
      </c>
      <c r="O85" s="46">
        <f t="shared" ref="O85" si="114">+M85-N85</f>
        <v>9347.2469999999885</v>
      </c>
      <c r="P85" s="46">
        <f>+'S11'!M85+'S12'!O85+S1M!S85</f>
        <v>331.73400000000004</v>
      </c>
      <c r="Q85" s="46">
        <f>+'S11'!N85+'S12'!P85+S1M!T85</f>
        <v>8431.780999999999</v>
      </c>
      <c r="R85" s="46">
        <f>+'S11'!O85+'S12'!Q85+S1M!U85</f>
        <v>23.882000000000005</v>
      </c>
      <c r="S85" s="46">
        <f t="shared" ref="S85" si="115">+O85+P85-Q85-R85</f>
        <v>1223.3179999999898</v>
      </c>
    </row>
    <row r="86" spans="1:19" ht="13.7" customHeight="1">
      <c r="A86" s="76" t="s">
        <v>190</v>
      </c>
      <c r="B86" s="46">
        <f>+'S11'!B86+'S12'!B86+S1M!B86</f>
        <v>37711.668999999994</v>
      </c>
      <c r="C86" s="46">
        <f>+'S11'!C86+'S12'!C86+S1M!C86</f>
        <v>17192.474999999999</v>
      </c>
      <c r="D86" s="46">
        <f>+'S11'!D86+'S12'!D86+S1M!D86</f>
        <v>924.00199999999995</v>
      </c>
      <c r="E86" s="46">
        <f>+'S11'!E86+'S12'!E86+S1M!E86</f>
        <v>268.47499999999997</v>
      </c>
      <c r="F86" s="46">
        <f t="shared" ref="F86" si="116">+B86-C86-D86+E86</f>
        <v>19863.666999999994</v>
      </c>
      <c r="G86" s="46">
        <f>+S1M!G86</f>
        <v>23074.309000000001</v>
      </c>
      <c r="H86" s="46">
        <f>+'S11'!G86+'S12'!G86+S1M!H86</f>
        <v>-2478.9109999999996</v>
      </c>
      <c r="I86" s="46">
        <f t="shared" ref="I86" si="117">+F86+G86+H86</f>
        <v>40459.064999999995</v>
      </c>
      <c r="J86" s="46">
        <f>+'S11'!I86+'S12'!I86+S1M!J86</f>
        <v>3190.567</v>
      </c>
      <c r="K86" s="46">
        <f>+'S11'!J86+'S12'!J86+S1M!K86</f>
        <v>6669.4850000000006</v>
      </c>
      <c r="L86" s="46">
        <f>+'S11'!K86+'S12'!K86+S1M!L86</f>
        <v>976.26899999999978</v>
      </c>
      <c r="M86" s="46">
        <f>+I86-J86+K86+L86-S1M!N86</f>
        <v>40060.299999999996</v>
      </c>
      <c r="N86" s="46">
        <f>+S1M!Q86</f>
        <v>32984.400999999998</v>
      </c>
      <c r="O86" s="46">
        <f t="shared" ref="O86" si="118">+M86-N86</f>
        <v>7075.8989999999976</v>
      </c>
      <c r="P86" s="46">
        <f>+'S11'!M86+'S12'!O86+S1M!S86</f>
        <v>1363.8760000000002</v>
      </c>
      <c r="Q86" s="46">
        <f>+'S11'!N86+'S12'!P86+S1M!T86</f>
        <v>8464.0560000000005</v>
      </c>
      <c r="R86" s="46">
        <f>+'S11'!O86+'S12'!Q86+S1M!U86</f>
        <v>-44.605999999999995</v>
      </c>
      <c r="S86" s="46">
        <f t="shared" ref="S86" si="119">+O86+P86-Q86-R86</f>
        <v>20.324999999997317</v>
      </c>
    </row>
    <row r="87" spans="1:19" ht="13.7" customHeight="1">
      <c r="A87" s="76" t="s">
        <v>191</v>
      </c>
      <c r="B87" s="46">
        <f>+'S11'!B87+'S12'!B87+S1M!B87</f>
        <v>38385.743000000002</v>
      </c>
      <c r="C87" s="46">
        <f>+'S11'!C87+'S12'!C87+S1M!C87</f>
        <v>17298.187999999998</v>
      </c>
      <c r="D87" s="46">
        <f>+'S11'!D87+'S12'!D87+S1M!D87</f>
        <v>738.51900000000001</v>
      </c>
      <c r="E87" s="46">
        <f>+'S11'!E87+'S12'!E87+S1M!E87</f>
        <v>216.73699999999999</v>
      </c>
      <c r="F87" s="46">
        <f t="shared" ref="F87" si="120">+B87-C87-D87+E87</f>
        <v>20565.773000000005</v>
      </c>
      <c r="G87" s="46">
        <f>+S1M!G87</f>
        <v>22423.069</v>
      </c>
      <c r="H87" s="46">
        <f>+'S11'!G87+'S12'!G87+S1M!H87</f>
        <v>198.32900000000018</v>
      </c>
      <c r="I87" s="46">
        <f t="shared" ref="I87" si="121">+F87+G87+H87</f>
        <v>43187.171000000002</v>
      </c>
      <c r="J87" s="46">
        <f>+'S11'!I87+'S12'!I87+S1M!J87</f>
        <v>7882.8609999999999</v>
      </c>
      <c r="K87" s="46">
        <f>+'S11'!J87+'S12'!J87+S1M!K87</f>
        <v>8385.1339999999982</v>
      </c>
      <c r="L87" s="46">
        <f>+'S11'!K87+'S12'!K87+S1M!L87</f>
        <v>1335.4789999999996</v>
      </c>
      <c r="M87" s="46">
        <f>+I87-J87+K87+L87-S1M!N87</f>
        <v>40445.862000000001</v>
      </c>
      <c r="N87" s="46">
        <f>+S1M!Q87</f>
        <v>31634.445</v>
      </c>
      <c r="O87" s="46">
        <f t="shared" ref="O87" si="122">+M87-N87</f>
        <v>8811.4170000000013</v>
      </c>
      <c r="P87" s="46">
        <f>+'S11'!M87+'S12'!O87+S1M!S87</f>
        <v>270.29899999999998</v>
      </c>
      <c r="Q87" s="46">
        <f>+'S11'!N87+'S12'!P87+S1M!T87</f>
        <v>8948.9570000000003</v>
      </c>
      <c r="R87" s="46">
        <f>+'S11'!O87+'S12'!Q87+S1M!U87</f>
        <v>-260.55599999999998</v>
      </c>
      <c r="S87" s="46">
        <f t="shared" ref="S87" si="123">+O87+P87-Q87-R87</f>
        <v>393.315</v>
      </c>
    </row>
    <row r="88" spans="1:19" ht="13.7" customHeight="1">
      <c r="A88" s="76" t="s">
        <v>192</v>
      </c>
      <c r="B88" s="46">
        <f>+'S11'!B88+'S12'!B88+S1M!B88</f>
        <v>38094.903000000006</v>
      </c>
      <c r="C88" s="46">
        <f>+'S11'!C88+'S12'!C88+S1M!C88</f>
        <v>19332.98</v>
      </c>
      <c r="D88" s="46">
        <f>+'S11'!D88+'S12'!D88+S1M!D88</f>
        <v>850.51099999999997</v>
      </c>
      <c r="E88" s="46">
        <f>+'S11'!E88+'S12'!E88+S1M!E88</f>
        <v>975.93500000000006</v>
      </c>
      <c r="F88" s="46">
        <f t="shared" ref="F88" si="124">+B88-C88-D88+E88</f>
        <v>18887.347000000009</v>
      </c>
      <c r="G88" s="46">
        <f>+S1M!G88</f>
        <v>25750.403000000002</v>
      </c>
      <c r="H88" s="46">
        <f>+'S11'!G88+'S12'!G88+S1M!H88</f>
        <v>-58.774000000000797</v>
      </c>
      <c r="I88" s="46">
        <f t="shared" ref="I88" si="125">+F88+G88+H88</f>
        <v>44578.976000000017</v>
      </c>
      <c r="J88" s="46">
        <f>+'S11'!I88+'S12'!I88+S1M!J88</f>
        <v>5675.8379999999997</v>
      </c>
      <c r="K88" s="46">
        <f>+'S11'!J88+'S12'!J88+S1M!K88</f>
        <v>8580.3909999999996</v>
      </c>
      <c r="L88" s="46">
        <f>+'S11'!K88+'S12'!K88+S1M!L88</f>
        <v>1266.9810000000002</v>
      </c>
      <c r="M88" s="46">
        <f>+I88-J88+K88+L88-S1M!N88</f>
        <v>43298.305000000022</v>
      </c>
      <c r="N88" s="46">
        <f>+S1M!Q88</f>
        <v>35035.527000000002</v>
      </c>
      <c r="O88" s="46">
        <f t="shared" ref="O88" si="126">+M88-N88</f>
        <v>8262.7780000000203</v>
      </c>
      <c r="P88" s="46">
        <f>+'S11'!M88+'S12'!O88+S1M!S88</f>
        <v>1186.2250000000001</v>
      </c>
      <c r="Q88" s="46">
        <f>+'S11'!N88+'S12'!P88+S1M!T88</f>
        <v>7866.4639999999999</v>
      </c>
      <c r="R88" s="46">
        <f>+'S11'!O88+'S12'!Q88+S1M!U88</f>
        <v>-59.585999999999984</v>
      </c>
      <c r="S88" s="46">
        <f t="shared" ref="S88" si="127">+O88+P88-Q88-R88</f>
        <v>1642.1250000000207</v>
      </c>
    </row>
    <row r="89" spans="1:19" ht="13.7" customHeight="1">
      <c r="A89" s="76" t="s">
        <v>193</v>
      </c>
      <c r="B89" s="46">
        <f>+'S11'!B89+'S12'!B89+S1M!B89</f>
        <v>37875.485999999997</v>
      </c>
      <c r="C89" s="46">
        <f>+'S11'!C89+'S12'!C89+S1M!C89</f>
        <v>16845.468000000001</v>
      </c>
      <c r="D89" s="46">
        <f>+'S11'!D89+'S12'!D89+S1M!D89</f>
        <v>704.05600000000004</v>
      </c>
      <c r="E89" s="46">
        <f>+'S11'!E89+'S12'!E89+S1M!E89</f>
        <v>265.96499999999997</v>
      </c>
      <c r="F89" s="46">
        <f t="shared" ref="F89:F90" si="128">+B89-C89-D89+E89</f>
        <v>20591.926999999996</v>
      </c>
      <c r="G89" s="46">
        <f>+S1M!G89</f>
        <v>21975.175000000003</v>
      </c>
      <c r="H89" s="46">
        <f>+'S11'!G89+'S12'!G89+S1M!H89</f>
        <v>388.14599999999996</v>
      </c>
      <c r="I89" s="46">
        <f t="shared" ref="I89:I90" si="129">+F89+G89+H89</f>
        <v>42955.248</v>
      </c>
      <c r="J89" s="46">
        <f>+'S11'!I89+'S12'!I89+S1M!J89</f>
        <v>3954.297</v>
      </c>
      <c r="K89" s="46">
        <f>+'S11'!J89+'S12'!J89+S1M!K89</f>
        <v>6837.590000000002</v>
      </c>
      <c r="L89" s="46">
        <f>+'S11'!K89+'S12'!K89+S1M!L89</f>
        <v>1182.0139999999999</v>
      </c>
      <c r="M89" s="46">
        <f>+I89-J89+K89+L89-S1M!N89</f>
        <v>42586.076000000008</v>
      </c>
      <c r="N89" s="46">
        <f>+S1M!Q89</f>
        <v>33652.837</v>
      </c>
      <c r="O89" s="46">
        <f t="shared" ref="O89:O90" si="130">+M89-N89</f>
        <v>8933.2390000000087</v>
      </c>
      <c r="P89" s="46">
        <f>+'S11'!M89+'S12'!O89+S1M!S89</f>
        <v>440.17399999999998</v>
      </c>
      <c r="Q89" s="46">
        <f>+'S11'!N89+'S12'!P89+S1M!T89</f>
        <v>9633.2400000000016</v>
      </c>
      <c r="R89" s="46">
        <f>+'S11'!O89+'S12'!Q89+S1M!U89</f>
        <v>64.041000000000025</v>
      </c>
      <c r="S89" s="46">
        <f t="shared" ref="S89:S90" si="131">+O89+P89-Q89-R89</f>
        <v>-323.86799999999391</v>
      </c>
    </row>
    <row r="90" spans="1:19" ht="13.7" customHeight="1">
      <c r="A90" s="76" t="s">
        <v>194</v>
      </c>
      <c r="B90" s="46">
        <f>+'S11'!B90+'S12'!B90+S1M!B90</f>
        <v>39358.524000000005</v>
      </c>
      <c r="C90" s="46">
        <f>+'S11'!C90+'S12'!C90+S1M!C90</f>
        <v>18328.651999999998</v>
      </c>
      <c r="D90" s="46">
        <f>+'S11'!D90+'S12'!D90+S1M!D90</f>
        <v>948.80799999999999</v>
      </c>
      <c r="E90" s="46">
        <f>+'S11'!E90+'S12'!E90+S1M!E90</f>
        <v>274.89600000000002</v>
      </c>
      <c r="F90" s="46">
        <f t="shared" si="128"/>
        <v>20355.960000000006</v>
      </c>
      <c r="G90" s="46">
        <f>+S1M!G90</f>
        <v>24508.307999999997</v>
      </c>
      <c r="H90" s="46">
        <f>+'S11'!G90+'S12'!G90+S1M!H90</f>
        <v>-2169.5410000000011</v>
      </c>
      <c r="I90" s="46">
        <f t="shared" si="129"/>
        <v>42694.726999999999</v>
      </c>
      <c r="J90" s="46">
        <f>+'S11'!I90+'S12'!I90+S1M!J90</f>
        <v>3157.2620000000002</v>
      </c>
      <c r="K90" s="46">
        <f>+'S11'!J90+'S12'!J90+S1M!K90</f>
        <v>6974.842999999998</v>
      </c>
      <c r="L90" s="46">
        <f>+'S11'!K90+'S12'!K90+S1M!L90</f>
        <v>1150.9029999999998</v>
      </c>
      <c r="M90" s="46">
        <f>+I90-J90+K90+L90-S1M!N90</f>
        <v>42424.815999999992</v>
      </c>
      <c r="N90" s="46">
        <f>+S1M!Q90</f>
        <v>34323.228000000003</v>
      </c>
      <c r="O90" s="46">
        <f t="shared" si="130"/>
        <v>8101.5879999999888</v>
      </c>
      <c r="P90" s="46">
        <f>+'S11'!M90+'S12'!O90+S1M!S90</f>
        <v>1484.008</v>
      </c>
      <c r="Q90" s="46">
        <f>+'S11'!N90+'S12'!P90+S1M!T90</f>
        <v>9216.1880000000001</v>
      </c>
      <c r="R90" s="46">
        <f>+'S11'!O90+'S12'!Q90+S1M!U90</f>
        <v>264.92600000000004</v>
      </c>
      <c r="S90" s="46">
        <f t="shared" si="131"/>
        <v>104.48199999998849</v>
      </c>
    </row>
    <row r="91" spans="1:19" ht="13.7" customHeight="1">
      <c r="A91" s="76" t="s">
        <v>195</v>
      </c>
      <c r="B91" s="46">
        <f>+'S11'!B91+'S12'!B91+S1M!B91</f>
        <v>40133.822</v>
      </c>
      <c r="C91" s="46">
        <f>+'S11'!C91+'S12'!C91+S1M!C91</f>
        <v>18423.527999999998</v>
      </c>
      <c r="D91" s="46">
        <f>+'S11'!D91+'S12'!D91+S1M!D91</f>
        <v>740.05</v>
      </c>
      <c r="E91" s="46">
        <f>+'S11'!E91+'S12'!E91+S1M!E91</f>
        <v>224.46799999999999</v>
      </c>
      <c r="F91" s="46">
        <f t="shared" ref="F91" si="132">+B91-C91-D91+E91</f>
        <v>21194.712000000003</v>
      </c>
      <c r="G91" s="46">
        <f>+S1M!G91</f>
        <v>23850.088999999996</v>
      </c>
      <c r="H91" s="46">
        <f>+'S11'!G91+'S12'!G91+S1M!H91</f>
        <v>-249.22699999999963</v>
      </c>
      <c r="I91" s="46">
        <f t="shared" ref="I91" si="133">+F91+G91+H91</f>
        <v>44795.574000000001</v>
      </c>
      <c r="J91" s="46">
        <f>+'S11'!I91+'S12'!I91+S1M!J91</f>
        <v>7887.5379999999996</v>
      </c>
      <c r="K91" s="46">
        <f>+'S11'!J91+'S12'!J91+S1M!K91</f>
        <v>8752.349000000002</v>
      </c>
      <c r="L91" s="46">
        <f>+'S11'!K91+'S12'!K91+S1M!L91</f>
        <v>1298.145</v>
      </c>
      <c r="M91" s="46">
        <f>+I91-J91+K91+L91-S1M!N91</f>
        <v>42034.673999999999</v>
      </c>
      <c r="N91" s="46">
        <f>+S1M!Q91</f>
        <v>32921.485000000001</v>
      </c>
      <c r="O91" s="46">
        <f t="shared" ref="O91" si="134">+M91-N91</f>
        <v>9113.1889999999985</v>
      </c>
      <c r="P91" s="46">
        <f>+'S11'!M91+'S12'!O91+S1M!S91</f>
        <v>555.36599999999999</v>
      </c>
      <c r="Q91" s="46">
        <f>+'S11'!N91+'S12'!P91+S1M!T91</f>
        <v>9439.8070000000007</v>
      </c>
      <c r="R91" s="46">
        <f>+'S11'!O91+'S12'!Q91+S1M!U91</f>
        <v>-214.24299999999999</v>
      </c>
      <c r="S91" s="46">
        <f t="shared" ref="S91" si="135">+O91+P91-Q91-R91</f>
        <v>442.99099999999777</v>
      </c>
    </row>
    <row r="92" spans="1:19" ht="13.7" customHeight="1">
      <c r="A92" s="76" t="s">
        <v>196</v>
      </c>
      <c r="B92" s="46">
        <f>+'S11'!B92+'S12'!B92+S1M!B92</f>
        <v>39662.184999999998</v>
      </c>
      <c r="C92" s="46">
        <f>+'S11'!C92+'S12'!C92+S1M!C92</f>
        <v>20354.957999999999</v>
      </c>
      <c r="D92" s="46">
        <f>+'S11'!D92+'S12'!D92+S1M!D92</f>
        <v>841.80300000000011</v>
      </c>
      <c r="E92" s="46">
        <f>+'S11'!E92+'S12'!E92+S1M!E92</f>
        <v>1061.134</v>
      </c>
      <c r="F92" s="46">
        <f t="shared" ref="F92" si="136">+B92-C92-D92+E92</f>
        <v>19526.557999999997</v>
      </c>
      <c r="G92" s="46">
        <f>+S1M!G92</f>
        <v>27171.348000000002</v>
      </c>
      <c r="H92" s="46">
        <f>+'S11'!G92+'S12'!G92+S1M!H92</f>
        <v>-660.62599999999884</v>
      </c>
      <c r="I92" s="46">
        <f t="shared" ref="I92" si="137">+F92+G92+H92</f>
        <v>46037.280000000006</v>
      </c>
      <c r="J92" s="46">
        <f>+'S11'!I92+'S12'!I92+S1M!J92</f>
        <v>5782.8029999999999</v>
      </c>
      <c r="K92" s="46">
        <f>+'S11'!J92+'S12'!J92+S1M!K92</f>
        <v>9003.3210000000017</v>
      </c>
      <c r="L92" s="46">
        <f>+'S11'!K92+'S12'!K92+S1M!L92</f>
        <v>1301.9220000000003</v>
      </c>
      <c r="M92" s="46">
        <f>+I92-J92+K92+L92-S1M!N92</f>
        <v>44679.357000000011</v>
      </c>
      <c r="N92" s="46">
        <f>+S1M!Q92</f>
        <v>36426.614999999998</v>
      </c>
      <c r="O92" s="46">
        <f t="shared" ref="O92" si="138">+M92-N92</f>
        <v>8252.7420000000129</v>
      </c>
      <c r="P92" s="46">
        <f>+'S11'!M92+'S12'!O92+S1M!S92</f>
        <v>827.70399999999995</v>
      </c>
      <c r="Q92" s="46">
        <f>+'S11'!N92+'S12'!P92+S1M!T92</f>
        <v>7430.0120000000006</v>
      </c>
      <c r="R92" s="46">
        <f>+'S11'!O92+'S12'!Q92+S1M!U92</f>
        <v>-24.633000000000038</v>
      </c>
      <c r="S92" s="46">
        <f t="shared" ref="S92" si="139">+O92+P92-Q92-R92</f>
        <v>1675.0670000000121</v>
      </c>
    </row>
    <row r="93" spans="1:19" ht="13.7" customHeight="1">
      <c r="A93" s="76" t="s">
        <v>197</v>
      </c>
      <c r="B93" s="46">
        <f>+'S11'!B93+'S12'!B93+S1M!B93</f>
        <v>37332.078000000001</v>
      </c>
      <c r="C93" s="46">
        <f>+'S11'!C93+'S12'!C93+S1M!C93</f>
        <v>17273.353999999999</v>
      </c>
      <c r="D93" s="46">
        <f>+'S11'!D93+'S12'!D93+S1M!D93</f>
        <v>732.10199999999998</v>
      </c>
      <c r="E93" s="46">
        <f>+'S11'!E93+'S12'!E93+S1M!E93</f>
        <v>294.41200000000003</v>
      </c>
      <c r="F93" s="46">
        <f t="shared" ref="F93" si="140">+B93-C93-D93+E93</f>
        <v>19621.034000000003</v>
      </c>
      <c r="G93" s="46">
        <f>+S1M!G93</f>
        <v>22654.273999999998</v>
      </c>
      <c r="H93" s="46">
        <f>+'S11'!G93+'S12'!G93+S1M!H93</f>
        <v>375.89700000000062</v>
      </c>
      <c r="I93" s="46">
        <f t="shared" ref="I93" si="141">+F93+G93+H93</f>
        <v>42651.205000000002</v>
      </c>
      <c r="J93" s="46">
        <f>+'S11'!I93+'S12'!I93+S1M!J93</f>
        <v>3974.5549999999998</v>
      </c>
      <c r="K93" s="46">
        <f>+'S11'!J93+'S12'!J93+S1M!K93</f>
        <v>7413.6499999999978</v>
      </c>
      <c r="L93" s="46">
        <f>+'S11'!K93+'S12'!K93+S1M!L93</f>
        <v>1321.4779999999996</v>
      </c>
      <c r="M93" s="46">
        <f>+I93-J93+K93+L93-S1M!N93</f>
        <v>42603.202000000005</v>
      </c>
      <c r="N93" s="46">
        <f>+S1M!Q93</f>
        <v>33259.953999999998</v>
      </c>
      <c r="O93" s="46">
        <f t="shared" ref="O93" si="142">+M93-N93</f>
        <v>9343.2480000000069</v>
      </c>
      <c r="P93" s="46">
        <f>+'S11'!M93+'S12'!O93+S1M!S93</f>
        <v>696.11199999999997</v>
      </c>
      <c r="Q93" s="46">
        <f>+'S11'!N93+'S12'!P93+S1M!T93</f>
        <v>9579.08</v>
      </c>
      <c r="R93" s="46">
        <f>+'S11'!O93+'S12'!Q93+S1M!U93</f>
        <v>49.095000000000027</v>
      </c>
      <c r="S93" s="46">
        <f t="shared" ref="S93" si="143">+O93+P93-Q93-R93</f>
        <v>411.18500000000608</v>
      </c>
    </row>
    <row r="94" spans="1:19" ht="13.7" customHeight="1">
      <c r="A94" s="76" t="s">
        <v>198</v>
      </c>
      <c r="B94" s="46">
        <f>+'S11'!B94+'S12'!B94+S1M!B94</f>
        <v>32624.502000000004</v>
      </c>
      <c r="C94" s="46">
        <f>+'S11'!C94+'S12'!C94+S1M!C94</f>
        <v>17401.397000000001</v>
      </c>
      <c r="D94" s="46">
        <f>+'S11'!D94+'S12'!D94+S1M!D94</f>
        <v>942.40200000000004</v>
      </c>
      <c r="E94" s="46">
        <f>+'S11'!E94+'S12'!E94+S1M!E94</f>
        <v>1455.2649999999999</v>
      </c>
      <c r="F94" s="46">
        <f t="shared" ref="F94" si="144">+B94-C94-D94+E94</f>
        <v>15735.968000000003</v>
      </c>
      <c r="G94" s="46">
        <f>+S1M!G94</f>
        <v>23717.596000000001</v>
      </c>
      <c r="H94" s="46">
        <f>+'S11'!G94+'S12'!G94+S1M!H94</f>
        <v>-883.19499999999925</v>
      </c>
      <c r="I94" s="46">
        <f t="shared" ref="I94" si="145">+F94+G94+H94</f>
        <v>38570.369000000006</v>
      </c>
      <c r="J94" s="46">
        <f>+'S11'!I94+'S12'!I94+S1M!J94</f>
        <v>3605.1669999999999</v>
      </c>
      <c r="K94" s="46">
        <f>+'S11'!J94+'S12'!J94+S1M!K94</f>
        <v>7466.7270000000008</v>
      </c>
      <c r="L94" s="46">
        <f>+'S11'!K94+'S12'!K94+S1M!L94</f>
        <v>1135.998</v>
      </c>
      <c r="M94" s="46">
        <f>+I94-J94+K94+L94-S1M!N94</f>
        <v>38328.897000000004</v>
      </c>
      <c r="N94" s="46">
        <f>+S1M!Q94</f>
        <v>28500.617999999999</v>
      </c>
      <c r="O94" s="46">
        <f t="shared" ref="O94" si="146">+M94-N94</f>
        <v>9828.2790000000059</v>
      </c>
      <c r="P94" s="46">
        <f>+'S11'!M94+'S12'!O94+S1M!S94</f>
        <v>1702.48</v>
      </c>
      <c r="Q94" s="46">
        <f>+'S11'!N94+'S12'!P94+S1M!T94</f>
        <v>7959.7879999999996</v>
      </c>
      <c r="R94" s="46">
        <f>+'S11'!O94+'S12'!Q94+S1M!U94</f>
        <v>-33.02600000000001</v>
      </c>
      <c r="S94" s="46">
        <f t="shared" ref="S94" si="147">+O94+P94-Q94-R94</f>
        <v>3603.9970000000058</v>
      </c>
    </row>
    <row r="95" spans="1:19" ht="13.7" customHeight="1">
      <c r="A95" s="76" t="s">
        <v>199</v>
      </c>
      <c r="B95" s="46">
        <f>+'S11'!B95+'S12'!B95+S1M!B95</f>
        <v>37782.582999999999</v>
      </c>
      <c r="C95" s="46">
        <f>+'S11'!C95+'S12'!C95+S1M!C95</f>
        <v>18065.067999999999</v>
      </c>
      <c r="D95" s="46">
        <f>+'S11'!D95+'S12'!D95+S1M!D95</f>
        <v>748.49199999999996</v>
      </c>
      <c r="E95" s="46">
        <f>+'S11'!E95+'S12'!E95+S1M!E95</f>
        <v>1135.107</v>
      </c>
      <c r="F95" s="46">
        <f t="shared" ref="F95" si="148">+B95-C95-D95+E95</f>
        <v>20104.13</v>
      </c>
      <c r="G95" s="46">
        <f>+S1M!G95</f>
        <v>23721.374</v>
      </c>
      <c r="H95" s="46">
        <f>+'S11'!G95+'S12'!G95+S1M!H95</f>
        <v>162.23600000000056</v>
      </c>
      <c r="I95" s="46">
        <f t="shared" ref="I95" si="149">+F95+G95+H95</f>
        <v>43987.74</v>
      </c>
      <c r="J95" s="46">
        <f>+'S11'!I95+'S12'!I95+S1M!J95</f>
        <v>6387.982</v>
      </c>
      <c r="K95" s="46">
        <f>+'S11'!J95+'S12'!J95+S1M!K95</f>
        <v>9372.8039999999983</v>
      </c>
      <c r="L95" s="46">
        <f>+'S11'!K95+'S12'!K95+S1M!L95</f>
        <v>1135.5070000000001</v>
      </c>
      <c r="M95" s="46">
        <f>+I95-J95+K95+L95-S1M!N95</f>
        <v>43016.479999999996</v>
      </c>
      <c r="N95" s="46">
        <f>+S1M!Q95</f>
        <v>32650.094000000001</v>
      </c>
      <c r="O95" s="46">
        <f t="shared" ref="O95" si="150">+M95-N95</f>
        <v>10366.385999999995</v>
      </c>
      <c r="P95" s="46">
        <f>+'S11'!M95+'S12'!O95+S1M!S95</f>
        <v>1485.5579999999998</v>
      </c>
      <c r="Q95" s="46">
        <f>+'S11'!N95+'S12'!P95+S1M!T95</f>
        <v>8946.5780000000013</v>
      </c>
      <c r="R95" s="46">
        <f>+'S11'!O95+'S12'!Q95+S1M!U95</f>
        <v>-52.032000000000011</v>
      </c>
      <c r="S95" s="46">
        <f t="shared" ref="S95" si="151">+O95+P95-Q95-R95</f>
        <v>2957.3979999999929</v>
      </c>
    </row>
    <row r="96" spans="1:19" ht="13.7" customHeight="1">
      <c r="A96" s="76" t="s">
        <v>200</v>
      </c>
      <c r="B96" s="46">
        <f>+'S11'!B96+'S12'!B96+S1M!B96</f>
        <v>37704.116000000002</v>
      </c>
      <c r="C96" s="46">
        <f>+'S11'!C96+'S12'!C96+S1M!C96</f>
        <v>20449.991999999998</v>
      </c>
      <c r="D96" s="46">
        <f>+'S11'!D96+'S12'!D96+S1M!D96</f>
        <v>871.49599999999987</v>
      </c>
      <c r="E96" s="46">
        <f>+'S11'!E96+'S12'!E96+S1M!E96</f>
        <v>1723.943</v>
      </c>
      <c r="F96" s="46">
        <f t="shared" ref="F96" si="152">+B96-C96-D96+E96</f>
        <v>18106.571000000004</v>
      </c>
      <c r="G96" s="46">
        <f>+S1M!G96</f>
        <v>27493.777999999998</v>
      </c>
      <c r="H96" s="46">
        <f>+'S11'!G96+'S12'!G96+S1M!H96</f>
        <v>-344.42299999999886</v>
      </c>
      <c r="I96" s="46">
        <f t="shared" ref="I96" si="153">+F96+G96+H96</f>
        <v>45255.926000000007</v>
      </c>
      <c r="J96" s="46">
        <f>+'S11'!I96+'S12'!I96+S1M!J96</f>
        <v>6084.6819999999998</v>
      </c>
      <c r="K96" s="46">
        <f>+'S11'!J96+'S12'!J96+S1M!K96</f>
        <v>9770.8569999999982</v>
      </c>
      <c r="L96" s="46">
        <f>+'S11'!K96+'S12'!K96+S1M!L96</f>
        <v>1396.3539999999998</v>
      </c>
      <c r="M96" s="46">
        <f>+I96-J96+K96+L96-S1M!N96</f>
        <v>44115.12</v>
      </c>
      <c r="N96" s="46">
        <f>+S1M!Q96</f>
        <v>34034.447</v>
      </c>
      <c r="O96" s="46">
        <f t="shared" ref="O96" si="154">+M96-N96</f>
        <v>10080.673000000003</v>
      </c>
      <c r="P96" s="46">
        <f>+'S11'!M96+'S12'!O96+S1M!S96</f>
        <v>1302.4110000000003</v>
      </c>
      <c r="Q96" s="46">
        <f>+'S11'!N96+'S12'!P96+S1M!T96</f>
        <v>7063.6379999999999</v>
      </c>
      <c r="R96" s="46">
        <f>+'S11'!O96+'S12'!Q96+S1M!U96</f>
        <v>38.304000000000002</v>
      </c>
      <c r="S96" s="46">
        <f t="shared" ref="S96" si="155">+O96+P96-Q96-R96</f>
        <v>4281.1420000000026</v>
      </c>
    </row>
    <row r="97" spans="1:19" ht="13.7" customHeight="1">
      <c r="A97" s="76" t="s">
        <v>201</v>
      </c>
      <c r="B97" s="46">
        <f>+'S11'!B97+'S12'!B97+S1M!B97</f>
        <v>36335.913</v>
      </c>
      <c r="C97" s="46">
        <f>+'S11'!C97+'S12'!C97+S1M!C97</f>
        <v>17483.339</v>
      </c>
      <c r="D97" s="46">
        <f>+'S11'!D97+'S12'!D97+S1M!D97</f>
        <v>702.15099999999995</v>
      </c>
      <c r="E97" s="46">
        <f>+'S11'!E97+'S12'!E97+S1M!E97</f>
        <v>1672.3429999999998</v>
      </c>
      <c r="F97" s="46">
        <f t="shared" ref="F97" si="156">+B97-C97-D97+E97</f>
        <v>19822.766</v>
      </c>
      <c r="G97" s="46">
        <f>+S1M!G97</f>
        <v>23200.29</v>
      </c>
      <c r="H97" s="46">
        <f>+'S11'!G97+'S12'!G97+S1M!H97</f>
        <v>543.21799999999985</v>
      </c>
      <c r="I97" s="46">
        <f t="shared" ref="I97" si="157">+F97+G97+H97</f>
        <v>43566.273999999998</v>
      </c>
      <c r="J97" s="46">
        <f>+'S11'!I97+'S12'!I97+S1M!J97</f>
        <v>3992.9080000000004</v>
      </c>
      <c r="K97" s="46">
        <f>+'S11'!J97+'S12'!J97+S1M!K97</f>
        <v>8139.502999999997</v>
      </c>
      <c r="L97" s="46">
        <f>+'S11'!K97+'S12'!K97+S1M!L97</f>
        <v>1166.0890000000002</v>
      </c>
      <c r="M97" s="46">
        <f>+I97-J97+K97+L97-S1M!N97</f>
        <v>43630.12799999999</v>
      </c>
      <c r="N97" s="46">
        <f>+S1M!Q97</f>
        <v>31014.117999999999</v>
      </c>
      <c r="O97" s="46">
        <f t="shared" ref="O97" si="158">+M97-N97</f>
        <v>12616.009999999991</v>
      </c>
      <c r="P97" s="46">
        <f>+'S11'!M97+'S12'!O97+S1M!S97</f>
        <v>432.42100000000005</v>
      </c>
      <c r="Q97" s="46">
        <f>+'S11'!N97+'S12'!P97+S1M!T97</f>
        <v>9648.8070000000007</v>
      </c>
      <c r="R97" s="46">
        <f>+'S11'!O97+'S12'!Q97+S1M!U97</f>
        <v>-43.718999999999994</v>
      </c>
      <c r="S97" s="46">
        <f t="shared" ref="S97" si="159">+O97+P97-Q97-R97</f>
        <v>3443.3429999999908</v>
      </c>
    </row>
    <row r="98" spans="1:19" ht="13.7" customHeight="1">
      <c r="A98" s="76" t="s">
        <v>202</v>
      </c>
      <c r="B98" s="46">
        <f>+'S11'!B98+'S12'!B98+S1M!B98</f>
        <v>38846.129000000001</v>
      </c>
      <c r="C98" s="46">
        <f>+'S11'!C98+'S12'!C98+S1M!C98</f>
        <v>19415.391</v>
      </c>
      <c r="D98" s="46">
        <f>+'S11'!D98+'S12'!D98+S1M!D98</f>
        <v>977.34799999999996</v>
      </c>
      <c r="E98" s="46">
        <f>+'S11'!E98+'S12'!E98+S1M!E98</f>
        <v>1409.3779999999999</v>
      </c>
      <c r="F98" s="46">
        <f t="shared" ref="F98" si="160">+B98-C98-D98+E98</f>
        <v>19862.768</v>
      </c>
      <c r="G98" s="46">
        <f>+S1M!G98</f>
        <v>26131.41</v>
      </c>
      <c r="H98" s="46">
        <f>+'S11'!G98+'S12'!G98+S1M!H98</f>
        <v>-932.91700000000037</v>
      </c>
      <c r="I98" s="46">
        <f t="shared" ref="I98" si="161">+F98+G98+H98</f>
        <v>45061.260999999999</v>
      </c>
      <c r="J98" s="46">
        <f>+'S11'!I98+'S12'!I98+S1M!J98</f>
        <v>3411.9970000000003</v>
      </c>
      <c r="K98" s="46">
        <f>+'S11'!J98+'S12'!J98+S1M!K98</f>
        <v>7868.4830000000002</v>
      </c>
      <c r="L98" s="46">
        <f>+'S11'!K98+'S12'!K98+S1M!L98</f>
        <v>1145.124</v>
      </c>
      <c r="M98" s="46">
        <f>+I98-J98+K98+L98-S1M!N98</f>
        <v>44893.743000000002</v>
      </c>
      <c r="N98" s="46">
        <f>+S1M!Q98</f>
        <v>34092.830999999998</v>
      </c>
      <c r="O98" s="46">
        <f t="shared" ref="O98" si="162">+M98-N98</f>
        <v>10800.912000000004</v>
      </c>
      <c r="P98" s="46">
        <f>+'S11'!M98+'S12'!O98+S1M!S98</f>
        <v>1438.2280000000001</v>
      </c>
      <c r="Q98" s="46">
        <f>+'S11'!N98+'S12'!P98+S1M!T98</f>
        <v>10341.580999999998</v>
      </c>
      <c r="R98" s="46">
        <f>+'S11'!O98+'S12'!Q98+S1M!U98</f>
        <v>-3.6350000000000193</v>
      </c>
      <c r="S98" s="46">
        <f t="shared" ref="S98" si="163">+O98+P98-Q98-R98</f>
        <v>1901.1940000000047</v>
      </c>
    </row>
    <row r="99" spans="1:19" ht="13.7" customHeight="1">
      <c r="A99" s="76" t="s">
        <v>203</v>
      </c>
      <c r="B99" s="46">
        <f>+'S11'!B99+'S12'!B99+S1M!B99</f>
        <v>40482.020000000004</v>
      </c>
      <c r="C99" s="46">
        <f>+'S11'!C99+'S12'!C99+S1M!C99</f>
        <v>19820.782999999999</v>
      </c>
      <c r="D99" s="46">
        <f>+'S11'!D99+'S12'!D99+S1M!D99</f>
        <v>789.07899999999995</v>
      </c>
      <c r="E99" s="46">
        <f>+'S11'!E99+'S12'!E99+S1M!E99</f>
        <v>711.31999999999994</v>
      </c>
      <c r="F99" s="46">
        <f t="shared" ref="F99" si="164">+B99-C99-D99+E99</f>
        <v>20583.478000000003</v>
      </c>
      <c r="G99" s="46">
        <f>+S1M!G99</f>
        <v>25825.411</v>
      </c>
      <c r="H99" s="46">
        <f>+'S11'!G99+'S12'!G99+S1M!H99</f>
        <v>-42.163999999999419</v>
      </c>
      <c r="I99" s="46">
        <f t="shared" ref="I99" si="165">+F99+G99+H99</f>
        <v>46366.725000000006</v>
      </c>
      <c r="J99" s="46">
        <f>+'S11'!I99+'S12'!I99+S1M!J99</f>
        <v>7346.393</v>
      </c>
      <c r="K99" s="46">
        <f>+'S11'!J99+'S12'!J99+S1M!K99</f>
        <v>9920.0199999999968</v>
      </c>
      <c r="L99" s="46">
        <f>+'S11'!K99+'S12'!K99+S1M!L99</f>
        <v>1374.1119999999999</v>
      </c>
      <c r="M99" s="46">
        <f>+I99-J99+K99+L99-S1M!N99</f>
        <v>44647.737000000008</v>
      </c>
      <c r="N99" s="46">
        <f>+S1M!Q99</f>
        <v>34479.703000000001</v>
      </c>
      <c r="O99" s="46">
        <f t="shared" ref="O99" si="166">+M99-N99</f>
        <v>10168.034000000007</v>
      </c>
      <c r="P99" s="46">
        <f>+'S11'!M99+'S12'!O99+S1M!S99</f>
        <v>470.54999999999995</v>
      </c>
      <c r="Q99" s="46">
        <f>+'S11'!N99+'S12'!P99+S1M!T99</f>
        <v>10490.159</v>
      </c>
      <c r="R99" s="46">
        <f>+'S11'!O99+'S12'!Q99+S1M!U99</f>
        <v>-8.827000000000055</v>
      </c>
      <c r="S99" s="46">
        <f t="shared" ref="S99" si="167">+O99+P99-Q99-R99</f>
        <v>157.2520000000066</v>
      </c>
    </row>
    <row r="100" spans="1:19" ht="13.7" customHeight="1">
      <c r="A100" s="76" t="s">
        <v>204</v>
      </c>
      <c r="B100" s="46">
        <f>+'S11'!B100+'S12'!B100+S1M!B100</f>
        <v>40733.860999999997</v>
      </c>
      <c r="C100" s="46">
        <f>+'S11'!C100+'S12'!C100+S1M!C100</f>
        <v>22339.618999999999</v>
      </c>
      <c r="D100" s="46">
        <f>+'S11'!D100+'S12'!D100+S1M!D100</f>
        <v>860.65599999999995</v>
      </c>
      <c r="E100" s="46">
        <f>+'S11'!E100+'S12'!E100+S1M!E100</f>
        <v>1575.2359999999999</v>
      </c>
      <c r="F100" s="46">
        <f t="shared" ref="F100" si="168">+B100-C100-D100+E100</f>
        <v>19108.822</v>
      </c>
      <c r="G100" s="46">
        <f>+S1M!G100</f>
        <v>29658.741999999998</v>
      </c>
      <c r="H100" s="46">
        <f>+'S11'!G100+'S12'!G100+S1M!H100</f>
        <v>-529.01300000000037</v>
      </c>
      <c r="I100" s="46">
        <f t="shared" ref="I100" si="169">+F100+G100+H100</f>
        <v>48238.550999999999</v>
      </c>
      <c r="J100" s="46">
        <f>+'S11'!I100+'S12'!I100+S1M!J100</f>
        <v>6078.5360000000001</v>
      </c>
      <c r="K100" s="46">
        <f>+'S11'!J100+'S12'!J100+S1M!K100</f>
        <v>9921.391999999998</v>
      </c>
      <c r="L100" s="46">
        <f>+'S11'!K100+'S12'!K100+S1M!L100</f>
        <v>1454.6470000000004</v>
      </c>
      <c r="M100" s="46">
        <f>+I100-J100+K100+L100-S1M!N100</f>
        <v>46950.136999999995</v>
      </c>
      <c r="N100" s="46">
        <f>+S1M!Q100</f>
        <v>37609.665000000001</v>
      </c>
      <c r="O100" s="46">
        <f t="shared" ref="O100" si="170">+M100-N100</f>
        <v>9340.4719999999943</v>
      </c>
      <c r="P100" s="46">
        <f>+'S11'!M100+'S12'!O100+S1M!S100</f>
        <v>1125.8699999999999</v>
      </c>
      <c r="Q100" s="46">
        <f>+'S11'!N100+'S12'!P100+S1M!T100</f>
        <v>8450.610999999999</v>
      </c>
      <c r="R100" s="46">
        <f>+'S11'!O100+'S12'!Q100+S1M!U100</f>
        <v>-52.248000000000019</v>
      </c>
      <c r="S100" s="46">
        <f t="shared" ref="S100" si="171">+O100+P100-Q100-R100</f>
        <v>2067.9789999999944</v>
      </c>
    </row>
    <row r="101" spans="1:19" ht="13.7" customHeight="1">
      <c r="A101" s="76" t="s">
        <v>205</v>
      </c>
      <c r="B101" s="46">
        <f>+'S11'!B101+'S12'!B101+S1M!B101</f>
        <v>41342.082000000002</v>
      </c>
      <c r="C101" s="46">
        <f>+'S11'!C101+'S12'!C101+S1M!C101</f>
        <v>19154.322</v>
      </c>
      <c r="D101" s="46">
        <f>+'S11'!D101+'S12'!D101+S1M!D101</f>
        <v>744.50299999999993</v>
      </c>
      <c r="E101" s="46">
        <f>+'S11'!E101+'S12'!E101+S1M!E101</f>
        <v>504.62400000000002</v>
      </c>
      <c r="F101" s="46">
        <f t="shared" ref="F101" si="172">+B101-C101-D101+E101</f>
        <v>21947.881000000001</v>
      </c>
      <c r="G101" s="46">
        <f>+S1M!G101</f>
        <v>25075.898999999998</v>
      </c>
      <c r="H101" s="46">
        <f>+'S11'!G101+'S12'!G101+S1M!H101</f>
        <v>-73.746999999999844</v>
      </c>
      <c r="I101" s="46">
        <f t="shared" ref="I101" si="173">+F101+G101+H101</f>
        <v>46950.032999999996</v>
      </c>
      <c r="J101" s="46">
        <f>+'S11'!I101+'S12'!I101+S1M!J101</f>
        <v>4373.9979999999996</v>
      </c>
      <c r="K101" s="46">
        <f>+'S11'!J101+'S12'!J101+S1M!K101</f>
        <v>8621.0400000000027</v>
      </c>
      <c r="L101" s="46">
        <f>+'S11'!K101+'S12'!K101+S1M!L101</f>
        <v>1389.694</v>
      </c>
      <c r="M101" s="46">
        <f>+I101-J101+K101+L101-S1M!N101</f>
        <v>46796.49</v>
      </c>
      <c r="N101" s="46">
        <f>+S1M!Q101</f>
        <v>36959.964</v>
      </c>
      <c r="O101" s="46">
        <f t="shared" ref="O101" si="174">+M101-N101</f>
        <v>9836.525999999998</v>
      </c>
      <c r="P101" s="46">
        <f>+'S11'!M101+'S12'!O101+S1M!S101</f>
        <v>424.87300000000005</v>
      </c>
      <c r="Q101" s="46">
        <f>+'S11'!N101+'S12'!P101+S1M!T101</f>
        <v>11350.829999999998</v>
      </c>
      <c r="R101" s="46">
        <f>+'S11'!O101+'S12'!Q101+S1M!U101</f>
        <v>127.351</v>
      </c>
      <c r="S101" s="46">
        <f t="shared" ref="S101" si="175">+O101+P101-Q101-R101</f>
        <v>-1216.7820000000006</v>
      </c>
    </row>
    <row r="102" spans="1:19" ht="13.7" customHeight="1">
      <c r="A102" s="76" t="s">
        <v>206</v>
      </c>
      <c r="B102" s="46">
        <f>+'S11'!B102+'S12'!B102+S1M!B102</f>
        <v>44430.530999999995</v>
      </c>
      <c r="C102" s="46">
        <f>+'S11'!C102+'S12'!C102+S1M!C102</f>
        <v>21495.732</v>
      </c>
      <c r="D102" s="46">
        <f>+'S11'!D102+'S12'!D102+S1M!D102</f>
        <v>942.40100000000007</v>
      </c>
      <c r="E102" s="46">
        <f>+'S11'!E102+'S12'!E102+S1M!E102</f>
        <v>522.68299999999999</v>
      </c>
      <c r="F102" s="46">
        <f t="shared" ref="F102" si="176">+B102-C102-D102+E102</f>
        <v>22515.080999999995</v>
      </c>
      <c r="G102" s="46">
        <f>+S1M!G102</f>
        <v>28394.982000000004</v>
      </c>
      <c r="H102" s="46">
        <f>+'S11'!G102+'S12'!G102+S1M!H102</f>
        <v>-1570.2589999999996</v>
      </c>
      <c r="I102" s="46">
        <f t="shared" ref="I102" si="177">+F102+G102+H102</f>
        <v>49339.803999999996</v>
      </c>
      <c r="J102" s="46">
        <f>+'S11'!I102+'S12'!I102+S1M!J102</f>
        <v>4782.6219999999994</v>
      </c>
      <c r="K102" s="46">
        <f>+'S11'!J102+'S12'!J102+S1M!K102</f>
        <v>7829.0889999999999</v>
      </c>
      <c r="L102" s="46">
        <f>+'S11'!K102+'S12'!K102+S1M!L102</f>
        <v>1394.9739999999999</v>
      </c>
      <c r="M102" s="46">
        <f>+I102-J102+K102+L102-S1M!N102</f>
        <v>47706.255000000005</v>
      </c>
      <c r="N102" s="46">
        <f>+S1M!Q102</f>
        <v>38360.815999999999</v>
      </c>
      <c r="O102" s="46">
        <f t="shared" ref="O102" si="178">+M102-N102</f>
        <v>9345.4390000000058</v>
      </c>
      <c r="P102" s="46">
        <f>+'S11'!M102+'S12'!O102+S1M!S102</f>
        <v>457.67600000000004</v>
      </c>
      <c r="Q102" s="46">
        <f>+'S11'!N102+'S12'!P102+S1M!T102</f>
        <v>12021.048999999999</v>
      </c>
      <c r="R102" s="46">
        <f>+'S11'!O102+'S12'!Q102+S1M!U102</f>
        <v>36.896999999999991</v>
      </c>
      <c r="S102" s="46">
        <f t="shared" ref="S102" si="179">+O102+P102-Q102-R102</f>
        <v>-2254.8309999999938</v>
      </c>
    </row>
    <row r="103" spans="1:19" ht="13.7" customHeight="1">
      <c r="A103" s="76" t="s">
        <v>207</v>
      </c>
      <c r="B103" s="46">
        <f>+'S11'!B103+'S12'!B103+S1M!B103</f>
        <v>45376.123999999996</v>
      </c>
      <c r="C103" s="46">
        <f>+'S11'!C103+'S12'!C103+S1M!C103</f>
        <v>21818.629000000001</v>
      </c>
      <c r="D103" s="46">
        <f>+'S11'!D103+'S12'!D103+S1M!D103</f>
        <v>1063.4340000000002</v>
      </c>
      <c r="E103" s="46">
        <f>+'S11'!E103+'S12'!E103+S1M!E103</f>
        <v>541.947</v>
      </c>
      <c r="F103" s="46">
        <f t="shared" ref="F103" si="180">+B103-C103-D103+E103</f>
        <v>23036.007999999994</v>
      </c>
      <c r="G103" s="46">
        <f>+S1M!G103</f>
        <v>28005.334000000003</v>
      </c>
      <c r="H103" s="46">
        <f>+'S11'!G103+'S12'!G103+S1M!H103</f>
        <v>-975.27599999999961</v>
      </c>
      <c r="I103" s="46">
        <f t="shared" ref="I103" si="181">+F103+G103+H103</f>
        <v>50066.065999999999</v>
      </c>
      <c r="J103" s="46">
        <f>+'S11'!I103+'S12'!I103+S1M!J103</f>
        <v>9714.2170000000006</v>
      </c>
      <c r="K103" s="46">
        <f>+'S11'!J103+'S12'!J103+S1M!K103</f>
        <v>9877.6939999999995</v>
      </c>
      <c r="L103" s="46">
        <f>+'S11'!K103+'S12'!K103+S1M!L103</f>
        <v>1686.4230000000002</v>
      </c>
      <c r="M103" s="46">
        <f>+I103-J103+K103+L103-S1M!N103</f>
        <v>46062.66</v>
      </c>
      <c r="N103" s="46">
        <f>+S1M!Q103</f>
        <v>37717.432000000001</v>
      </c>
      <c r="O103" s="46">
        <f t="shared" ref="O103" si="182">+M103-N103</f>
        <v>8345.2280000000028</v>
      </c>
      <c r="P103" s="46">
        <f>+'S11'!M103+'S12'!O103+S1M!S103</f>
        <v>574.71900000000005</v>
      </c>
      <c r="Q103" s="46">
        <f>+'S11'!N103+'S12'!P103+S1M!T103</f>
        <v>11873.751999999999</v>
      </c>
      <c r="R103" s="46">
        <f>+'S11'!O103+'S12'!Q103+S1M!U103</f>
        <v>3.2040000000000077</v>
      </c>
      <c r="S103" s="46">
        <f t="shared" ref="S103" si="183">+O103+P103-Q103-R103</f>
        <v>-2957.008999999995</v>
      </c>
    </row>
    <row r="104" spans="1:19" ht="13.7" customHeight="1">
      <c r="A104" s="76" t="s">
        <v>208</v>
      </c>
      <c r="B104" s="46">
        <f>+'S11'!B104+'S12'!B104+S1M!B104</f>
        <v>46312.047999999995</v>
      </c>
      <c r="C104" s="46">
        <f>+'S11'!C104+'S12'!C104+S1M!C104</f>
        <v>24534.567000000003</v>
      </c>
      <c r="D104" s="46">
        <f>+'S11'!D104+'S12'!D104+S1M!D104</f>
        <v>951.24099999999999</v>
      </c>
      <c r="E104" s="46">
        <f>+'S11'!E104+'S12'!E104+S1M!E104</f>
        <v>2275.672</v>
      </c>
      <c r="F104" s="46">
        <f t="shared" ref="F104" si="184">+B104-C104-D104+E104</f>
        <v>23101.911999999989</v>
      </c>
      <c r="G104" s="46">
        <f>+S1M!G104</f>
        <v>32088.322000000004</v>
      </c>
      <c r="H104" s="46">
        <f>+'S11'!G104+'S12'!G104+S1M!H104</f>
        <v>9.0860000000002401</v>
      </c>
      <c r="I104" s="46">
        <f t="shared" ref="I104" si="185">+F104+G104+H104</f>
        <v>55199.32</v>
      </c>
      <c r="J104" s="46">
        <f>+'S11'!I104+'S12'!I104+S1M!J104</f>
        <v>6860.79</v>
      </c>
      <c r="K104" s="46">
        <f>+'S11'!J104+'S12'!J104+S1M!K104</f>
        <v>11559.601000000002</v>
      </c>
      <c r="L104" s="46">
        <f>+'S11'!K104+'S12'!K104+S1M!L104</f>
        <v>1683.8389999999999</v>
      </c>
      <c r="M104" s="46">
        <f>+I104-J104+K104+L104-S1M!N104</f>
        <v>54880.586000000003</v>
      </c>
      <c r="N104" s="46">
        <f>+S1M!Q104</f>
        <v>42526.11</v>
      </c>
      <c r="O104" s="46">
        <f t="shared" ref="O104" si="186">+M104-N104</f>
        <v>12354.476000000002</v>
      </c>
      <c r="P104" s="46">
        <f>+'S11'!M104+'S12'!O104+S1M!S104</f>
        <v>2948.2200000000003</v>
      </c>
      <c r="Q104" s="46">
        <f>+'S11'!N104+'S12'!P104+S1M!T104</f>
        <v>8993.1440000000002</v>
      </c>
      <c r="R104" s="46">
        <f>+'S11'!O104+'S12'!Q104+S1M!U104</f>
        <v>82.95199999999997</v>
      </c>
      <c r="S104" s="46">
        <f t="shared" ref="S104" si="187">+O104+P104-Q104-R104</f>
        <v>6226.6000000000031</v>
      </c>
    </row>
    <row r="105" spans="1:19" ht="13.7" customHeight="1">
      <c r="A105" s="76" t="s">
        <v>209</v>
      </c>
      <c r="B105" s="46">
        <f>+'S11'!B105+'S12'!B105+S1M!B105</f>
        <v>46833.002</v>
      </c>
      <c r="C105" s="46">
        <f>+'S11'!C105+'S12'!C105+S1M!C105</f>
        <v>21665.557999999997</v>
      </c>
      <c r="D105" s="46">
        <f>+'S11'!D105+'S12'!D105+S1M!D105</f>
        <v>857.053</v>
      </c>
      <c r="E105" s="46">
        <f>+'S11'!E105+'S12'!E105+S1M!E105</f>
        <v>561.17000000000007</v>
      </c>
      <c r="F105" s="46">
        <f t="shared" ref="F105" si="188">+B105-C105-D105+E105</f>
        <v>24871.561000000002</v>
      </c>
      <c r="G105" s="46">
        <f>+S1M!G105</f>
        <v>28017.324999999997</v>
      </c>
      <c r="H105" s="46">
        <f>+'S11'!G105+'S12'!G105+S1M!H105</f>
        <v>-365.50799999999981</v>
      </c>
      <c r="I105" s="46">
        <f t="shared" ref="I105" si="189">+F105+G105+H105</f>
        <v>52523.377999999997</v>
      </c>
      <c r="J105" s="46">
        <f>+'S11'!I105+'S12'!I105+S1M!J105</f>
        <v>4897.1419999999998</v>
      </c>
      <c r="K105" s="46">
        <f>+'S11'!J105+'S12'!J105+S1M!K105</f>
        <v>8348.3940000000002</v>
      </c>
      <c r="L105" s="46">
        <f>+'S11'!K105+'S12'!K105+S1M!L105</f>
        <v>1265.7420000000002</v>
      </c>
      <c r="M105" s="46">
        <f>+I105-J105+K105+L105-S1M!N105</f>
        <v>51431.399999999994</v>
      </c>
      <c r="N105" s="46">
        <f>+S1M!Q105</f>
        <v>40931.495000000003</v>
      </c>
      <c r="O105" s="46">
        <f t="shared" ref="O105" si="190">+M105-N105</f>
        <v>10499.904999999992</v>
      </c>
      <c r="P105" s="46">
        <f>+'S11'!M105+'S12'!O105+S1M!S105</f>
        <v>495.08100000000002</v>
      </c>
      <c r="Q105" s="46">
        <f>+'S11'!N105+'S12'!P105+S1M!T105</f>
        <v>11131.869000000001</v>
      </c>
      <c r="R105" s="46">
        <f>+'S11'!O105+'S12'!Q105+S1M!U105</f>
        <v>-133.75900000000001</v>
      </c>
      <c r="S105" s="46">
        <f t="shared" ref="S105" si="191">+O105+P105-Q105-R105</f>
        <v>-3.1240000000088912</v>
      </c>
    </row>
    <row r="106" spans="1:19" ht="13.7" customHeight="1">
      <c r="A106" s="76" t="s">
        <v>210</v>
      </c>
      <c r="B106" s="46">
        <f>+'S11'!B106+'S12'!B106+S1M!B106</f>
        <v>49747.142</v>
      </c>
      <c r="C106" s="46">
        <f>+'S11'!C106+'S12'!C106+S1M!C106</f>
        <v>24106.672999999999</v>
      </c>
      <c r="D106" s="46">
        <f>+'S11'!D106+'S12'!D106+S1M!D106</f>
        <v>1037.8800000000001</v>
      </c>
      <c r="E106" s="46">
        <f>+'S11'!E106+'S12'!E106+S1M!E106</f>
        <v>521.73099999999999</v>
      </c>
      <c r="F106" s="46">
        <f t="shared" ref="F106" si="192">+B106-C106-D106+E106</f>
        <v>25124.32</v>
      </c>
      <c r="G106" s="46">
        <f>+S1M!G106</f>
        <v>31607.601000000002</v>
      </c>
      <c r="H106" s="46">
        <f>+'S11'!G106+'S12'!G106+S1M!H106</f>
        <v>-1240.866</v>
      </c>
      <c r="I106" s="46">
        <f t="shared" ref="I106" si="193">+F106+G106+H106</f>
        <v>55491.055</v>
      </c>
      <c r="J106" s="46">
        <f>+'S11'!I106+'S12'!I106+S1M!J106</f>
        <v>5693.86</v>
      </c>
      <c r="K106" s="46">
        <f>+'S11'!J106+'S12'!J106+S1M!K106</f>
        <v>8390.3750000000018</v>
      </c>
      <c r="L106" s="46">
        <f>+'S11'!K106+'S12'!K106+S1M!L106</f>
        <v>1428.3870000000002</v>
      </c>
      <c r="M106" s="46">
        <f>+I106-J106+K106+L106-S1M!N106</f>
        <v>53171.277000000002</v>
      </c>
      <c r="N106" s="46">
        <f>+S1M!Q106</f>
        <v>40989.284</v>
      </c>
      <c r="O106" s="46">
        <f t="shared" ref="O106" si="194">+M106-N106</f>
        <v>12181.993000000002</v>
      </c>
      <c r="P106" s="46">
        <f>+'S11'!M106+'S12'!O106+S1M!S106</f>
        <v>785.43299999999999</v>
      </c>
      <c r="Q106" s="46">
        <f>+'S11'!N106+'S12'!P106+S1M!T106</f>
        <v>11913.345000000001</v>
      </c>
      <c r="R106" s="46">
        <f>+'S11'!O106+'S12'!Q106+S1M!U106</f>
        <v>7.0900000000000034</v>
      </c>
      <c r="S106" s="46">
        <f t="shared" ref="S106" si="195">+O106+P106-Q106-R106</f>
        <v>1046.991000000002</v>
      </c>
    </row>
    <row r="107" spans="1:19" ht="13.7" customHeight="1">
      <c r="A107" s="76" t="s">
        <v>211</v>
      </c>
      <c r="B107" s="46">
        <f>+'S11'!B107+'S12'!B107+S1M!B107</f>
        <v>49773.823000000004</v>
      </c>
      <c r="C107" s="46">
        <f>+'S11'!C107+'S12'!C107+S1M!C107</f>
        <v>24149.332000000002</v>
      </c>
      <c r="D107" s="46">
        <f>+'S11'!D107+'S12'!D107+S1M!D107</f>
        <v>935.76699999999994</v>
      </c>
      <c r="E107" s="46">
        <f>+'S11'!E107+'S12'!E107+S1M!E107</f>
        <v>416.98</v>
      </c>
      <c r="F107" s="46">
        <f t="shared" ref="F107" si="196">+B107-C107-D107+E107</f>
        <v>25105.704000000002</v>
      </c>
      <c r="G107" s="46">
        <f>+S1M!G107</f>
        <v>30895.616000000002</v>
      </c>
      <c r="H107" s="46">
        <f>+'S11'!G107+'S12'!G107+S1M!H107</f>
        <v>-1108.0140000000001</v>
      </c>
      <c r="I107" s="46">
        <f t="shared" ref="I107" si="197">+F107+G107+H107</f>
        <v>54893.306000000004</v>
      </c>
      <c r="J107" s="46">
        <f>+'S11'!I107+'S12'!I107+S1M!J107</f>
        <v>10467.887999999999</v>
      </c>
      <c r="K107" s="46">
        <f>+'S11'!J107+'S12'!J107+S1M!K107</f>
        <v>10458.378000000002</v>
      </c>
      <c r="L107" s="46">
        <f>+'S11'!K107+'S12'!K107+S1M!L107</f>
        <v>1648.2329999999997</v>
      </c>
      <c r="M107" s="46">
        <f>+I107-J107+K107+L107-S1M!N107</f>
        <v>50449.335000000006</v>
      </c>
      <c r="N107" s="46">
        <f>+S1M!Q107</f>
        <v>39656.576999999997</v>
      </c>
      <c r="O107" s="46">
        <f t="shared" ref="O107" si="198">+M107-N107</f>
        <v>10792.758000000009</v>
      </c>
      <c r="P107" s="46">
        <f>+'S11'!M107+'S12'!O107+S1M!S107</f>
        <v>583.91200000000003</v>
      </c>
      <c r="Q107" s="46">
        <f>+'S11'!N107+'S12'!P107+S1M!T107</f>
        <v>12853.728999999999</v>
      </c>
      <c r="R107" s="46">
        <f>+'S11'!O107+'S12'!Q107+S1M!U107</f>
        <v>34.51400000000001</v>
      </c>
      <c r="S107" s="46">
        <f t="shared" ref="S107" si="199">+O107+P107-Q107-R107</f>
        <v>-1511.5729999999903</v>
      </c>
    </row>
    <row r="108" spans="1:19" ht="13.7" customHeight="1" thickBot="1">
      <c r="A108" s="77" t="s">
        <v>213</v>
      </c>
      <c r="B108" s="67">
        <f>+'S11'!B108+'S12'!B108+S1M!B108</f>
        <v>50104.001000000004</v>
      </c>
      <c r="C108" s="67">
        <f>+'S11'!C108+'S12'!C108+S1M!C108</f>
        <v>26968.771000000001</v>
      </c>
      <c r="D108" s="67">
        <f>+'S11'!D108+'S12'!D108+S1M!D108</f>
        <v>1039.4929999999999</v>
      </c>
      <c r="E108" s="67">
        <f>+'S11'!E108+'S12'!E108+S1M!E108</f>
        <v>1119.8809999999999</v>
      </c>
      <c r="F108" s="67">
        <f t="shared" ref="F108" si="200">+B108-C108-D108+E108</f>
        <v>23215.618000000006</v>
      </c>
      <c r="G108" s="67">
        <f>+S1M!G108</f>
        <v>35167.380000000005</v>
      </c>
      <c r="H108" s="67">
        <f>+'S11'!G108+'S12'!G108+S1M!H108</f>
        <v>-534.76500000000033</v>
      </c>
      <c r="I108" s="67">
        <f t="shared" ref="I108" si="201">+F108+G108+H108</f>
        <v>57848.233000000007</v>
      </c>
      <c r="J108" s="67">
        <f>+'S11'!I108+'S12'!I108+S1M!J108</f>
        <v>7472.04</v>
      </c>
      <c r="K108" s="67">
        <f>+'S11'!J108+'S12'!J108+S1M!K108</f>
        <v>10566.919</v>
      </c>
      <c r="L108" s="67">
        <f>+'S11'!K108+'S12'!K108+S1M!L108</f>
        <v>1723.7639999999994</v>
      </c>
      <c r="M108" s="67">
        <f>+I108-J108+K108+L108-S1M!N108</f>
        <v>55637.996000000014</v>
      </c>
      <c r="N108" s="67">
        <f>+S1M!Q108</f>
        <v>44579.464999999997</v>
      </c>
      <c r="O108" s="67">
        <f t="shared" ref="O108" si="202">+M108-N108</f>
        <v>11058.531000000017</v>
      </c>
      <c r="P108" s="67">
        <f>+'S11'!M108+'S12'!O108+S1M!S108</f>
        <v>2535.9230000000002</v>
      </c>
      <c r="Q108" s="67">
        <f>+'S11'!N108+'S12'!P108+S1M!T108</f>
        <v>9286.4600000000009</v>
      </c>
      <c r="R108" s="67">
        <f>+'S11'!O108+'S12'!Q108+S1M!U108</f>
        <v>28.738999999999976</v>
      </c>
      <c r="S108" s="67">
        <f t="shared" ref="S108" si="203">+O108+P108-Q108-R108</f>
        <v>4279.2550000000174</v>
      </c>
    </row>
    <row r="109" spans="1:19" ht="13.7" customHeight="1" thickTop="1"/>
    <row r="110" spans="1:19" ht="13.7" customHeight="1"/>
    <row r="111" spans="1:19" ht="13.7" customHeight="1"/>
    <row r="112" spans="1:19" ht="13.7" customHeight="1"/>
    <row r="113" ht="13.7" customHeight="1"/>
    <row r="114" ht="13.7" customHeight="1"/>
    <row r="115" ht="13.7" customHeight="1"/>
    <row r="116" ht="13.7" customHeight="1"/>
    <row r="117" ht="13.7" customHeight="1"/>
    <row r="118" ht="13.7" customHeight="1"/>
    <row r="119" ht="13.7" customHeight="1"/>
    <row r="120" ht="13.7" customHeight="1"/>
    <row r="121" ht="13.7" customHeight="1"/>
    <row r="122" ht="13.7" customHeight="1"/>
    <row r="123" ht="13.7" customHeight="1"/>
    <row r="124" ht="13.7" customHeight="1"/>
    <row r="125" ht="13.7" customHeight="1"/>
    <row r="126" ht="13.7" customHeight="1"/>
    <row r="127" ht="13.7" customHeight="1"/>
    <row r="128" ht="13.7" customHeight="1"/>
    <row r="129" ht="13.7" customHeight="1"/>
    <row r="130" ht="13.7" customHeight="1"/>
    <row r="131" ht="13.7" customHeight="1"/>
    <row r="132" ht="13.7" customHeight="1"/>
    <row r="133" ht="13.7" customHeight="1"/>
    <row r="134" ht="13.7" customHeight="1"/>
    <row r="135" ht="13.7" customHeight="1"/>
    <row r="136" ht="13.7" customHeight="1"/>
    <row r="137" ht="13.7" customHeight="1"/>
    <row r="138" ht="13.7" customHeight="1"/>
    <row r="139" ht="13.7" customHeight="1"/>
    <row r="140" ht="13.7" customHeight="1"/>
    <row r="141" ht="13.7" customHeight="1"/>
    <row r="142" ht="13.7" customHeight="1"/>
    <row r="143" ht="13.7" customHeight="1"/>
    <row r="144" ht="13.7" customHeight="1"/>
    <row r="145" ht="13.7" customHeight="1"/>
    <row r="146" ht="13.7" customHeight="1"/>
    <row r="147" ht="13.7" customHeight="1"/>
    <row r="148" ht="13.7" customHeight="1"/>
    <row r="149" ht="13.7" customHeight="1"/>
    <row r="150" ht="13.7" customHeight="1"/>
    <row r="151" ht="13.7" customHeight="1"/>
    <row r="152" ht="13.7" customHeight="1"/>
    <row r="153" ht="13.7" customHeight="1"/>
    <row r="154" ht="13.7" customHeight="1"/>
    <row r="155" ht="13.7" customHeight="1"/>
    <row r="156" ht="13.7" customHeight="1"/>
    <row r="157" ht="13.7" customHeight="1"/>
    <row r="158" ht="13.7" customHeight="1"/>
    <row r="159" ht="13.7" customHeight="1"/>
    <row r="160" ht="13.7" customHeight="1"/>
    <row r="161" ht="13.7" customHeight="1"/>
    <row r="162" ht="13.7" customHeight="1"/>
    <row r="163" ht="13.7" customHeight="1"/>
    <row r="164" ht="13.7" customHeight="1"/>
    <row r="165" ht="13.7" customHeight="1"/>
    <row r="166" ht="13.7" customHeight="1"/>
    <row r="167" ht="13.7" customHeight="1"/>
    <row r="168" ht="13.7" customHeight="1"/>
    <row r="169" ht="13.7" customHeight="1"/>
    <row r="170" ht="13.7" customHeight="1"/>
    <row r="171" ht="13.7" customHeight="1"/>
    <row r="172" ht="13.7" customHeight="1"/>
    <row r="173" ht="13.7" customHeight="1"/>
    <row r="174" ht="13.7" customHeight="1"/>
    <row r="175" ht="13.7" customHeight="1"/>
    <row r="176" ht="13.7" customHeight="1"/>
    <row r="177" ht="13.7" customHeight="1"/>
    <row r="178" ht="13.7" customHeight="1"/>
    <row r="179" ht="13.7" customHeight="1"/>
    <row r="180" ht="13.7" customHeight="1"/>
    <row r="181" ht="13.7" customHeight="1"/>
    <row r="182" ht="13.7" customHeight="1"/>
    <row r="183" ht="13.7" customHeight="1"/>
    <row r="184" ht="13.7" customHeight="1"/>
    <row r="185" ht="13.7" customHeight="1"/>
    <row r="186" ht="13.7" customHeight="1"/>
    <row r="187" ht="13.7" customHeight="1"/>
    <row r="188" ht="13.7" customHeight="1"/>
    <row r="189" ht="13.7" customHeight="1"/>
    <row r="190" ht="13.7" customHeight="1"/>
    <row r="191" ht="13.7" customHeight="1"/>
    <row r="192" ht="13.7" customHeight="1"/>
    <row r="193" ht="13.7" customHeight="1"/>
    <row r="194" ht="13.7" customHeight="1"/>
    <row r="195" ht="13.7" customHeight="1"/>
    <row r="196" ht="13.7" customHeight="1"/>
    <row r="197" ht="13.7" customHeight="1"/>
    <row r="198" ht="13.7" customHeight="1"/>
    <row r="199" ht="13.7" customHeight="1"/>
    <row r="200" ht="13.7" customHeight="1"/>
    <row r="201" ht="13.7" customHeight="1"/>
    <row r="202" ht="13.7" customHeight="1"/>
    <row r="203" ht="13.7" customHeight="1"/>
    <row r="204" ht="13.7" customHeight="1"/>
    <row r="205" ht="13.7" customHeight="1"/>
    <row r="206" ht="13.7" customHeight="1"/>
    <row r="207" ht="13.7" customHeight="1"/>
    <row r="208" ht="13.7" customHeight="1"/>
    <row r="209" ht="13.7" customHeight="1"/>
    <row r="210" ht="13.7" customHeight="1"/>
    <row r="211" ht="13.7" customHeight="1"/>
    <row r="212" ht="13.7" customHeight="1"/>
    <row r="213" ht="13.7" customHeight="1"/>
    <row r="214" ht="13.7" customHeight="1"/>
    <row r="215" ht="13.7" customHeight="1"/>
    <row r="216" ht="13.7" customHeight="1"/>
    <row r="217" ht="13.7" customHeight="1"/>
    <row r="218" ht="13.7" customHeight="1"/>
    <row r="219" ht="13.7" customHeight="1"/>
    <row r="220" ht="13.7" customHeight="1"/>
  </sheetData>
  <phoneticPr fontId="5" type="noConversion"/>
  <pageMargins left="0.18" right="0.16" top="1" bottom="0.5" header="0.5" footer="0.5"/>
  <pageSetup paperSize="8" orientation="landscape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117"/>
  <sheetViews>
    <sheetView showGridLines="0" workbookViewId="0">
      <pane xSplit="1" ySplit="8" topLeftCell="B91" activePane="bottomRight" state="frozen"/>
      <selection pane="topRight" activeCell="B1" sqref="B1"/>
      <selection pane="bottomLeft" activeCell="A9" sqref="A9"/>
      <selection pane="bottomRight" activeCell="K113" sqref="K113"/>
    </sheetView>
  </sheetViews>
  <sheetFormatPr defaultColWidth="9.140625" defaultRowHeight="11.25"/>
  <cols>
    <col min="1" max="1" width="13.42578125" style="1" customWidth="1"/>
    <col min="2" max="2" width="13.85546875" style="1" customWidth="1"/>
    <col min="3" max="3" width="13.28515625" style="1" customWidth="1"/>
    <col min="4" max="4" width="11.7109375" style="1" customWidth="1"/>
    <col min="5" max="5" width="12.140625" style="1" customWidth="1"/>
    <col min="6" max="6" width="14.7109375" style="1" customWidth="1"/>
    <col min="7" max="7" width="9.140625" style="1"/>
    <col min="8" max="8" width="11.28515625" style="1" customWidth="1"/>
    <col min="9" max="9" width="1.85546875" style="1" customWidth="1"/>
    <col min="10" max="11" width="10.5703125" style="1" customWidth="1"/>
    <col min="12" max="12" width="10.42578125" style="1" customWidth="1"/>
    <col min="13" max="16384" width="9.140625" style="1"/>
  </cols>
  <sheetData>
    <row r="1" spans="1:12" ht="12.75">
      <c r="A1" s="7" t="s">
        <v>34</v>
      </c>
    </row>
    <row r="2" spans="1:12">
      <c r="A2" s="30"/>
    </row>
    <row r="3" spans="1:12">
      <c r="A3" s="29" t="s">
        <v>51</v>
      </c>
    </row>
    <row r="4" spans="1:12" ht="14.25">
      <c r="A4" s="7" t="s">
        <v>37</v>
      </c>
    </row>
    <row r="5" spans="1:12">
      <c r="A5" s="28"/>
    </row>
    <row r="6" spans="1:12" ht="12" thickBot="1">
      <c r="A6" s="28"/>
    </row>
    <row r="7" spans="1:12" ht="27" customHeight="1">
      <c r="A7" s="69"/>
      <c r="B7" s="81" t="s">
        <v>98</v>
      </c>
      <c r="C7" s="79"/>
      <c r="D7" s="79"/>
      <c r="E7" s="79"/>
      <c r="F7" s="79"/>
      <c r="G7" s="79"/>
      <c r="H7" s="80"/>
      <c r="I7" s="31"/>
      <c r="J7" s="78" t="s">
        <v>99</v>
      </c>
      <c r="K7" s="79"/>
      <c r="L7" s="80"/>
    </row>
    <row r="8" spans="1:12" s="2" customFormat="1" ht="87" customHeight="1" thickBot="1">
      <c r="A8" s="71" t="s">
        <v>175</v>
      </c>
      <c r="B8" s="32" t="s">
        <v>91</v>
      </c>
      <c r="C8" s="33" t="s">
        <v>92</v>
      </c>
      <c r="D8" s="33" t="s">
        <v>93</v>
      </c>
      <c r="E8" s="33" t="s">
        <v>94</v>
      </c>
      <c r="F8" s="33" t="s">
        <v>95</v>
      </c>
      <c r="G8" s="33" t="s">
        <v>96</v>
      </c>
      <c r="H8" s="34" t="s">
        <v>30</v>
      </c>
      <c r="I8" s="35"/>
      <c r="J8" s="32" t="s">
        <v>97</v>
      </c>
      <c r="K8" s="33" t="s">
        <v>96</v>
      </c>
      <c r="L8" s="34" t="s">
        <v>30</v>
      </c>
    </row>
    <row r="9" spans="1:12" ht="13.7" customHeight="1">
      <c r="A9" s="73" t="s">
        <v>108</v>
      </c>
      <c r="B9" s="48">
        <f>+C9+D9+E9+F9</f>
        <v>12728.999655586971</v>
      </c>
      <c r="C9" s="40">
        <f>+'S11'!C9</f>
        <v>7608.6450000000004</v>
      </c>
      <c r="D9" s="40">
        <f>+'S12'!C9</f>
        <v>690.91899999999998</v>
      </c>
      <c r="E9" s="40">
        <f>+'S13'!C9</f>
        <v>3524.516655586971</v>
      </c>
      <c r="F9" s="40">
        <f>+S1M!C9</f>
        <v>904.91899999999998</v>
      </c>
      <c r="G9" s="40">
        <v>54.695999999999998</v>
      </c>
      <c r="H9" s="41">
        <f>+B9+G9</f>
        <v>12783.695655586971</v>
      </c>
      <c r="I9" s="40"/>
      <c r="J9" s="48">
        <f>+H9-K9</f>
        <v>12744.975655586972</v>
      </c>
      <c r="K9" s="40">
        <v>38.72</v>
      </c>
      <c r="L9" s="41">
        <f>+J9+K9</f>
        <v>12783.695655586971</v>
      </c>
    </row>
    <row r="10" spans="1:12" ht="13.7" customHeight="1">
      <c r="A10" s="73" t="s">
        <v>109</v>
      </c>
      <c r="B10" s="48">
        <f t="shared" ref="B10:B47" si="0">+C10+D10+E10+F10</f>
        <v>14133.243877562838</v>
      </c>
      <c r="C10" s="40">
        <f>+'S11'!C10</f>
        <v>8266.2630000000008</v>
      </c>
      <c r="D10" s="40">
        <f>+'S12'!C10</f>
        <v>706.399</v>
      </c>
      <c r="E10" s="40">
        <f>+'S13'!C10</f>
        <v>4184.2298775628378</v>
      </c>
      <c r="F10" s="40">
        <f>+S1M!C10</f>
        <v>976.35199999999998</v>
      </c>
      <c r="G10" s="40">
        <v>54.32</v>
      </c>
      <c r="H10" s="41">
        <f t="shared" ref="H10:H47" si="1">+B10+G10</f>
        <v>14187.563877562838</v>
      </c>
      <c r="I10" s="40"/>
      <c r="J10" s="48">
        <f t="shared" ref="J10:J47" si="2">+H10-K10</f>
        <v>14137.142877562837</v>
      </c>
      <c r="K10" s="40">
        <v>50.420999999999999</v>
      </c>
      <c r="L10" s="41">
        <f t="shared" ref="L10:L47" si="3">+J10+K10</f>
        <v>14187.563877562838</v>
      </c>
    </row>
    <row r="11" spans="1:12" ht="13.7" customHeight="1">
      <c r="A11" s="73" t="s">
        <v>110</v>
      </c>
      <c r="B11" s="48">
        <f t="shared" si="0"/>
        <v>13952.667398911415</v>
      </c>
      <c r="C11" s="40">
        <f>+'S11'!C11</f>
        <v>8606.4470000000001</v>
      </c>
      <c r="D11" s="40">
        <f>+'S12'!C11</f>
        <v>726.42399999999998</v>
      </c>
      <c r="E11" s="40">
        <f>+'S13'!C11</f>
        <v>3604.8913989114144</v>
      </c>
      <c r="F11" s="40">
        <f>+S1M!C11</f>
        <v>1014.905</v>
      </c>
      <c r="G11" s="40">
        <v>61.372999999999998</v>
      </c>
      <c r="H11" s="41">
        <f t="shared" si="1"/>
        <v>14014.040398911415</v>
      </c>
      <c r="I11" s="40"/>
      <c r="J11" s="48">
        <f t="shared" si="2"/>
        <v>13963.070398911415</v>
      </c>
      <c r="K11" s="40">
        <v>50.97</v>
      </c>
      <c r="L11" s="41">
        <f t="shared" si="3"/>
        <v>14014.040398911415</v>
      </c>
    </row>
    <row r="12" spans="1:12" ht="13.7" customHeight="1">
      <c r="A12" s="73" t="s">
        <v>111</v>
      </c>
      <c r="B12" s="48">
        <f t="shared" si="0"/>
        <v>16264.567067938777</v>
      </c>
      <c r="C12" s="40">
        <f>+'S11'!C12</f>
        <v>9770.9359999999997</v>
      </c>
      <c r="D12" s="40">
        <f>+'S12'!C12</f>
        <v>759.17600000000004</v>
      </c>
      <c r="E12" s="40">
        <f>+'S13'!C12</f>
        <v>4583.2430679387771</v>
      </c>
      <c r="F12" s="40">
        <f>+S1M!C12</f>
        <v>1151.212</v>
      </c>
      <c r="G12" s="40">
        <v>62.662999999999997</v>
      </c>
      <c r="H12" s="41">
        <f t="shared" si="1"/>
        <v>16327.230067938777</v>
      </c>
      <c r="I12" s="40"/>
      <c r="J12" s="48">
        <f t="shared" si="2"/>
        <v>16277.144067938778</v>
      </c>
      <c r="K12" s="40">
        <v>50.085999999999999</v>
      </c>
      <c r="L12" s="41">
        <f t="shared" si="3"/>
        <v>16327.230067938777</v>
      </c>
    </row>
    <row r="13" spans="1:12" ht="13.7" customHeight="1">
      <c r="A13" s="73" t="s">
        <v>112</v>
      </c>
      <c r="B13" s="48">
        <f t="shared" si="0"/>
        <v>13682.938738424502</v>
      </c>
      <c r="C13" s="40">
        <f>+'S11'!C13</f>
        <v>8158.93</v>
      </c>
      <c r="D13" s="40">
        <f>+'S12'!C13</f>
        <v>744.17899999999997</v>
      </c>
      <c r="E13" s="40">
        <f>+'S13'!C13</f>
        <v>3819.5097384245023</v>
      </c>
      <c r="F13" s="40">
        <f>+S1M!C13</f>
        <v>960.32</v>
      </c>
      <c r="G13" s="40">
        <v>57.753</v>
      </c>
      <c r="H13" s="41">
        <f t="shared" si="1"/>
        <v>13740.691738424503</v>
      </c>
      <c r="I13" s="40"/>
      <c r="J13" s="48">
        <f t="shared" si="2"/>
        <v>13691.340738424502</v>
      </c>
      <c r="K13" s="40">
        <v>49.350999999999999</v>
      </c>
      <c r="L13" s="41">
        <f t="shared" si="3"/>
        <v>13740.691738424503</v>
      </c>
    </row>
    <row r="14" spans="1:12" ht="13.7" customHeight="1">
      <c r="A14" s="73" t="s">
        <v>113</v>
      </c>
      <c r="B14" s="48">
        <f t="shared" si="0"/>
        <v>15170.134859943499</v>
      </c>
      <c r="C14" s="40">
        <f>+'S11'!C14</f>
        <v>8806.1530000000002</v>
      </c>
      <c r="D14" s="40">
        <f>+'S12'!C14</f>
        <v>747.75099999999998</v>
      </c>
      <c r="E14" s="40">
        <f>+'S13'!C14</f>
        <v>4584.0308599434975</v>
      </c>
      <c r="F14" s="40">
        <f>+S1M!C14</f>
        <v>1032.2</v>
      </c>
      <c r="G14" s="40">
        <v>59.779000000000003</v>
      </c>
      <c r="H14" s="41">
        <f t="shared" si="1"/>
        <v>15229.913859943499</v>
      </c>
      <c r="I14" s="40"/>
      <c r="J14" s="48">
        <f t="shared" si="2"/>
        <v>15178.4068599435</v>
      </c>
      <c r="K14" s="40">
        <v>51.506999999999998</v>
      </c>
      <c r="L14" s="41">
        <f t="shared" si="3"/>
        <v>15229.913859943499</v>
      </c>
    </row>
    <row r="15" spans="1:12" ht="13.7" customHeight="1">
      <c r="A15" s="73" t="s">
        <v>114</v>
      </c>
      <c r="B15" s="48">
        <f t="shared" si="0"/>
        <v>15338.283841828437</v>
      </c>
      <c r="C15" s="40">
        <f>+'S11'!C15</f>
        <v>9362.0409999999993</v>
      </c>
      <c r="D15" s="40">
        <f>+'S12'!C15</f>
        <v>752.19399999999996</v>
      </c>
      <c r="E15" s="40">
        <f>+'S13'!C15</f>
        <v>4127.6788418284377</v>
      </c>
      <c r="F15" s="40">
        <f>+S1M!C15</f>
        <v>1096.3699999999999</v>
      </c>
      <c r="G15" s="40">
        <v>85.11</v>
      </c>
      <c r="H15" s="41">
        <f t="shared" si="1"/>
        <v>15423.393841828438</v>
      </c>
      <c r="I15" s="40"/>
      <c r="J15" s="48">
        <f t="shared" si="2"/>
        <v>15366.102841828439</v>
      </c>
      <c r="K15" s="40">
        <v>57.290999999999997</v>
      </c>
      <c r="L15" s="41">
        <f t="shared" si="3"/>
        <v>15423.393841828438</v>
      </c>
    </row>
    <row r="16" spans="1:12" ht="13.7" customHeight="1">
      <c r="A16" s="73" t="s">
        <v>115</v>
      </c>
      <c r="B16" s="48">
        <f t="shared" si="0"/>
        <v>17629.011559803563</v>
      </c>
      <c r="C16" s="40">
        <f>+'S11'!C16</f>
        <v>10534.831</v>
      </c>
      <c r="D16" s="40">
        <f>+'S12'!C16</f>
        <v>768.06700000000001</v>
      </c>
      <c r="E16" s="40">
        <f>+'S13'!C16</f>
        <v>5096.5945598035614</v>
      </c>
      <c r="F16" s="40">
        <f>+S1M!C16</f>
        <v>1229.519</v>
      </c>
      <c r="G16" s="40">
        <v>78.668999999999997</v>
      </c>
      <c r="H16" s="41">
        <f t="shared" si="1"/>
        <v>17707.680559803564</v>
      </c>
      <c r="I16" s="40"/>
      <c r="J16" s="48">
        <f t="shared" si="2"/>
        <v>17644.799559803563</v>
      </c>
      <c r="K16" s="40">
        <v>62.881</v>
      </c>
      <c r="L16" s="41">
        <f t="shared" si="3"/>
        <v>17707.680559803564</v>
      </c>
    </row>
    <row r="17" spans="1:12" ht="13.7" customHeight="1">
      <c r="A17" s="73" t="s">
        <v>116</v>
      </c>
      <c r="B17" s="48">
        <f t="shared" si="0"/>
        <v>14515.562755122437</v>
      </c>
      <c r="C17" s="40">
        <f>+'S11'!C17</f>
        <v>8754.2289999999994</v>
      </c>
      <c r="D17" s="40">
        <f>+'S12'!C17</f>
        <v>760.02499999999998</v>
      </c>
      <c r="E17" s="40">
        <f>+'S13'!C17</f>
        <v>3961.5237551224377</v>
      </c>
      <c r="F17" s="40">
        <f>+S1M!C17</f>
        <v>1039.7850000000001</v>
      </c>
      <c r="G17" s="40">
        <v>97.852000000000004</v>
      </c>
      <c r="H17" s="41">
        <f t="shared" si="1"/>
        <v>14613.414755122438</v>
      </c>
      <c r="I17" s="40"/>
      <c r="J17" s="48">
        <f t="shared" si="2"/>
        <v>14551.440755122438</v>
      </c>
      <c r="K17" s="40">
        <v>61.973999999999997</v>
      </c>
      <c r="L17" s="41">
        <f t="shared" si="3"/>
        <v>14613.414755122438</v>
      </c>
    </row>
    <row r="18" spans="1:12" ht="13.7" customHeight="1">
      <c r="A18" s="73" t="s">
        <v>117</v>
      </c>
      <c r="B18" s="48">
        <f t="shared" si="0"/>
        <v>16343.101529918569</v>
      </c>
      <c r="C18" s="40">
        <f>+'S11'!C18</f>
        <v>9468.6219999999994</v>
      </c>
      <c r="D18" s="40">
        <f>+'S12'!C18</f>
        <v>761.70500000000004</v>
      </c>
      <c r="E18" s="40">
        <f>+'S13'!C18</f>
        <v>4988.8335299185683</v>
      </c>
      <c r="F18" s="40">
        <f>+S1M!C18</f>
        <v>1123.941</v>
      </c>
      <c r="G18" s="40">
        <v>96.472999999999999</v>
      </c>
      <c r="H18" s="41">
        <f t="shared" si="1"/>
        <v>16439.574529918569</v>
      </c>
      <c r="I18" s="40"/>
      <c r="J18" s="48">
        <f t="shared" si="2"/>
        <v>16368.73052991857</v>
      </c>
      <c r="K18" s="40">
        <v>70.843999999999994</v>
      </c>
      <c r="L18" s="41">
        <f t="shared" si="3"/>
        <v>16439.574529918569</v>
      </c>
    </row>
    <row r="19" spans="1:12" ht="13.7" customHeight="1">
      <c r="A19" s="73" t="s">
        <v>118</v>
      </c>
      <c r="B19" s="48">
        <f t="shared" si="0"/>
        <v>16150.074461280836</v>
      </c>
      <c r="C19" s="40">
        <f>+'S11'!C19</f>
        <v>9847.5830000000005</v>
      </c>
      <c r="D19" s="40">
        <f>+'S12'!C19</f>
        <v>769.53499999999997</v>
      </c>
      <c r="E19" s="40">
        <f>+'S13'!C19</f>
        <v>4373.6414612808358</v>
      </c>
      <c r="F19" s="40">
        <f>+S1M!C19</f>
        <v>1159.3150000000001</v>
      </c>
      <c r="G19" s="40">
        <v>96.281000000000006</v>
      </c>
      <c r="H19" s="41">
        <f t="shared" si="1"/>
        <v>16246.355461280837</v>
      </c>
      <c r="I19" s="40"/>
      <c r="J19" s="48">
        <f t="shared" si="2"/>
        <v>16180.164461280836</v>
      </c>
      <c r="K19" s="40">
        <v>66.191000000000003</v>
      </c>
      <c r="L19" s="41">
        <f t="shared" si="3"/>
        <v>16246.355461280837</v>
      </c>
    </row>
    <row r="20" spans="1:12" ht="13.7" customHeight="1">
      <c r="A20" s="73" t="s">
        <v>119</v>
      </c>
      <c r="B20" s="48">
        <f t="shared" si="0"/>
        <v>18386.069253678157</v>
      </c>
      <c r="C20" s="40">
        <f>+'S11'!C20</f>
        <v>10857.731</v>
      </c>
      <c r="D20" s="40">
        <f>+'S12'!C20</f>
        <v>757.82399999999996</v>
      </c>
      <c r="E20" s="40">
        <f>+'S13'!C20</f>
        <v>5482.3052536781579</v>
      </c>
      <c r="F20" s="40">
        <f>+S1M!C20</f>
        <v>1288.2090000000001</v>
      </c>
      <c r="G20" s="40">
        <v>92.442999999999998</v>
      </c>
      <c r="H20" s="41">
        <f t="shared" si="1"/>
        <v>18478.512253678156</v>
      </c>
      <c r="I20" s="40"/>
      <c r="J20" s="48">
        <f t="shared" si="2"/>
        <v>18397.986253678155</v>
      </c>
      <c r="K20" s="40">
        <v>80.525999999999996</v>
      </c>
      <c r="L20" s="41">
        <f t="shared" si="3"/>
        <v>18478.512253678156</v>
      </c>
    </row>
    <row r="21" spans="1:12" ht="13.7" customHeight="1">
      <c r="A21" s="73" t="s">
        <v>120</v>
      </c>
      <c r="B21" s="48">
        <f t="shared" si="0"/>
        <v>15523.964253475229</v>
      </c>
      <c r="C21" s="40">
        <f>+'S11'!C21</f>
        <v>9085.0669999999991</v>
      </c>
      <c r="D21" s="40">
        <f>+'S12'!C21</f>
        <v>786.93</v>
      </c>
      <c r="E21" s="40">
        <f>+'S13'!C21</f>
        <v>4555.2702534752298</v>
      </c>
      <c r="F21" s="40">
        <f>+S1M!C21</f>
        <v>1096.6969999999999</v>
      </c>
      <c r="G21" s="40">
        <v>74.885000000000005</v>
      </c>
      <c r="H21" s="41">
        <f t="shared" si="1"/>
        <v>15598.849253475229</v>
      </c>
      <c r="I21" s="40"/>
      <c r="J21" s="48">
        <f t="shared" si="2"/>
        <v>15531.425253475229</v>
      </c>
      <c r="K21" s="40">
        <v>67.424000000000007</v>
      </c>
      <c r="L21" s="41">
        <f t="shared" si="3"/>
        <v>15598.849253475229</v>
      </c>
    </row>
    <row r="22" spans="1:12" ht="13.7" customHeight="1">
      <c r="A22" s="73" t="s">
        <v>121</v>
      </c>
      <c r="B22" s="48">
        <f t="shared" si="0"/>
        <v>17098.744777361131</v>
      </c>
      <c r="C22" s="40">
        <f>+'S11'!C22</f>
        <v>9793.9330000000009</v>
      </c>
      <c r="D22" s="40">
        <f>+'S12'!C22</f>
        <v>771.70699999999999</v>
      </c>
      <c r="E22" s="40">
        <f>+'S13'!C22</f>
        <v>5338.7197773611324</v>
      </c>
      <c r="F22" s="40">
        <f>+S1M!C22</f>
        <v>1194.385</v>
      </c>
      <c r="G22" s="40">
        <v>77.968000000000004</v>
      </c>
      <c r="H22" s="41">
        <f t="shared" si="1"/>
        <v>17176.712777361132</v>
      </c>
      <c r="I22" s="40"/>
      <c r="J22" s="48">
        <f t="shared" si="2"/>
        <v>17111.424777361131</v>
      </c>
      <c r="K22" s="40">
        <v>65.287999999999997</v>
      </c>
      <c r="L22" s="41">
        <f t="shared" si="3"/>
        <v>17176.712777361132</v>
      </c>
    </row>
    <row r="23" spans="1:12" ht="13.7" customHeight="1">
      <c r="A23" s="73" t="s">
        <v>122</v>
      </c>
      <c r="B23" s="48">
        <f t="shared" si="0"/>
        <v>16860.664710532197</v>
      </c>
      <c r="C23" s="40">
        <f>+'S11'!C23</f>
        <v>10138.509</v>
      </c>
      <c r="D23" s="40">
        <f>+'S12'!C23</f>
        <v>779.52700000000004</v>
      </c>
      <c r="E23" s="40">
        <f>+'S13'!C23</f>
        <v>4710.4117105321984</v>
      </c>
      <c r="F23" s="40">
        <f>+S1M!C23</f>
        <v>1232.2170000000001</v>
      </c>
      <c r="G23" s="40">
        <v>80.825999999999993</v>
      </c>
      <c r="H23" s="41">
        <f t="shared" si="1"/>
        <v>16941.490710532198</v>
      </c>
      <c r="I23" s="40"/>
      <c r="J23" s="48">
        <f t="shared" si="2"/>
        <v>16878.410710532196</v>
      </c>
      <c r="K23" s="40">
        <v>63.08</v>
      </c>
      <c r="L23" s="41">
        <f t="shared" si="3"/>
        <v>16941.490710532198</v>
      </c>
    </row>
    <row r="24" spans="1:12" ht="13.7" customHeight="1">
      <c r="A24" s="73" t="s">
        <v>123</v>
      </c>
      <c r="B24" s="48">
        <f t="shared" si="0"/>
        <v>18938.972258631438</v>
      </c>
      <c r="C24" s="40">
        <f>+'S11'!C24</f>
        <v>11247.112999999999</v>
      </c>
      <c r="D24" s="40">
        <f>+'S12'!C24</f>
        <v>766.89400000000001</v>
      </c>
      <c r="E24" s="40">
        <f>+'S13'!C24</f>
        <v>5556.1462586314401</v>
      </c>
      <c r="F24" s="40">
        <f>+S1M!C24</f>
        <v>1368.819</v>
      </c>
      <c r="G24" s="40">
        <v>91.659000000000006</v>
      </c>
      <c r="H24" s="41">
        <f t="shared" si="1"/>
        <v>19030.631258631438</v>
      </c>
      <c r="I24" s="40"/>
      <c r="J24" s="48">
        <f t="shared" si="2"/>
        <v>18954.63925863144</v>
      </c>
      <c r="K24" s="40">
        <v>75.992000000000004</v>
      </c>
      <c r="L24" s="41">
        <f t="shared" si="3"/>
        <v>19030.631258631438</v>
      </c>
    </row>
    <row r="25" spans="1:12" ht="13.7" customHeight="1">
      <c r="A25" s="73" t="s">
        <v>124</v>
      </c>
      <c r="B25" s="48">
        <f t="shared" si="0"/>
        <v>15591.920287351986</v>
      </c>
      <c r="C25" s="40">
        <f>+'S11'!C25</f>
        <v>9033.491</v>
      </c>
      <c r="D25" s="40">
        <f>+'S12'!C25</f>
        <v>808.03399999999999</v>
      </c>
      <c r="E25" s="40">
        <f>+'S13'!C25</f>
        <v>4614.8032873519851</v>
      </c>
      <c r="F25" s="40">
        <f>+S1M!C25</f>
        <v>1135.5920000000001</v>
      </c>
      <c r="G25" s="40">
        <v>96.596000000000004</v>
      </c>
      <c r="H25" s="41">
        <f t="shared" si="1"/>
        <v>15688.516287351986</v>
      </c>
      <c r="I25" s="40"/>
      <c r="J25" s="48">
        <f t="shared" si="2"/>
        <v>15627.220287351985</v>
      </c>
      <c r="K25" s="40">
        <v>61.295999999999999</v>
      </c>
      <c r="L25" s="41">
        <f t="shared" si="3"/>
        <v>15688.516287351986</v>
      </c>
    </row>
    <row r="26" spans="1:12" ht="13.7" customHeight="1">
      <c r="A26" s="73" t="s">
        <v>125</v>
      </c>
      <c r="B26" s="48">
        <f t="shared" si="0"/>
        <v>17412.253957360375</v>
      </c>
      <c r="C26" s="40">
        <f>+'S11'!C26</f>
        <v>9877.5319999999992</v>
      </c>
      <c r="D26" s="40">
        <f>+'S12'!C26</f>
        <v>828.52099999999996</v>
      </c>
      <c r="E26" s="40">
        <f>+'S13'!C26</f>
        <v>5476.9269573603751</v>
      </c>
      <c r="F26" s="40">
        <f>+S1M!C26</f>
        <v>1229.2739999999999</v>
      </c>
      <c r="G26" s="40">
        <v>76.043999999999997</v>
      </c>
      <c r="H26" s="41">
        <f t="shared" si="1"/>
        <v>17488.297957360377</v>
      </c>
      <c r="I26" s="40"/>
      <c r="J26" s="48">
        <f t="shared" si="2"/>
        <v>17431.040957360376</v>
      </c>
      <c r="K26" s="40">
        <v>57.256999999999998</v>
      </c>
      <c r="L26" s="41">
        <f t="shared" si="3"/>
        <v>17488.297957360377</v>
      </c>
    </row>
    <row r="27" spans="1:12" ht="13.7" customHeight="1">
      <c r="A27" s="73" t="s">
        <v>126</v>
      </c>
      <c r="B27" s="48">
        <f t="shared" si="0"/>
        <v>17239.651661400771</v>
      </c>
      <c r="C27" s="40">
        <f>+'S11'!C27</f>
        <v>10270.76</v>
      </c>
      <c r="D27" s="40">
        <f>+'S12'!C27</f>
        <v>809.81</v>
      </c>
      <c r="E27" s="40">
        <f>+'S13'!C27</f>
        <v>4883.8476614007704</v>
      </c>
      <c r="F27" s="40">
        <f>+S1M!C27</f>
        <v>1275.2339999999999</v>
      </c>
      <c r="G27" s="40">
        <v>78.679000000000002</v>
      </c>
      <c r="H27" s="41">
        <f t="shared" si="1"/>
        <v>17318.330661400771</v>
      </c>
      <c r="I27" s="40"/>
      <c r="J27" s="48">
        <f t="shared" si="2"/>
        <v>17266.746661400772</v>
      </c>
      <c r="K27" s="40">
        <v>51.584000000000003</v>
      </c>
      <c r="L27" s="41">
        <f t="shared" si="3"/>
        <v>17318.330661400771</v>
      </c>
    </row>
    <row r="28" spans="1:12" ht="13.7" customHeight="1">
      <c r="A28" s="73" t="s">
        <v>127</v>
      </c>
      <c r="B28" s="48">
        <f t="shared" si="0"/>
        <v>19588.30809388687</v>
      </c>
      <c r="C28" s="40">
        <f>+'S11'!C28</f>
        <v>11452.97</v>
      </c>
      <c r="D28" s="40">
        <f>+'S12'!C28</f>
        <v>805.23500000000001</v>
      </c>
      <c r="E28" s="40">
        <f>+'S13'!C28</f>
        <v>5920.7410938868688</v>
      </c>
      <c r="F28" s="40">
        <f>+S1M!C28</f>
        <v>1409.3620000000001</v>
      </c>
      <c r="G28" s="40">
        <v>87.938999999999993</v>
      </c>
      <c r="H28" s="41">
        <f t="shared" si="1"/>
        <v>19676.247093886868</v>
      </c>
      <c r="I28" s="40"/>
      <c r="J28" s="48">
        <f t="shared" si="2"/>
        <v>19617.359093886869</v>
      </c>
      <c r="K28" s="40">
        <v>58.887999999999998</v>
      </c>
      <c r="L28" s="41">
        <f t="shared" si="3"/>
        <v>19676.247093886868</v>
      </c>
    </row>
    <row r="29" spans="1:12" ht="13.7" customHeight="1">
      <c r="A29" s="73" t="s">
        <v>128</v>
      </c>
      <c r="B29" s="48">
        <f t="shared" si="0"/>
        <v>16053.797675792359</v>
      </c>
      <c r="C29" s="40">
        <f>+'S11'!C29</f>
        <v>9323.4940000000006</v>
      </c>
      <c r="D29" s="40">
        <f>+'S12'!C29</f>
        <v>822.351</v>
      </c>
      <c r="E29" s="40">
        <f>+'S13'!C29</f>
        <v>4739.1766757923588</v>
      </c>
      <c r="F29" s="40">
        <f>+S1M!C29</f>
        <v>1168.7760000000001</v>
      </c>
      <c r="G29" s="40">
        <v>66.597999999999999</v>
      </c>
      <c r="H29" s="41">
        <f t="shared" si="1"/>
        <v>16120.395675792359</v>
      </c>
      <c r="I29" s="40"/>
      <c r="J29" s="48">
        <f t="shared" si="2"/>
        <v>16058.625675792358</v>
      </c>
      <c r="K29" s="40">
        <v>61.77</v>
      </c>
      <c r="L29" s="41">
        <f t="shared" si="3"/>
        <v>16120.395675792359</v>
      </c>
    </row>
    <row r="30" spans="1:12" ht="13.7" customHeight="1">
      <c r="A30" s="73" t="s">
        <v>129</v>
      </c>
      <c r="B30" s="48">
        <f t="shared" si="0"/>
        <v>18066.872853240449</v>
      </c>
      <c r="C30" s="40">
        <f>+'S11'!C30</f>
        <v>10295.701999999999</v>
      </c>
      <c r="D30" s="40">
        <f>+'S12'!C30</f>
        <v>818.87300000000005</v>
      </c>
      <c r="E30" s="40">
        <f>+'S13'!C30</f>
        <v>5682.7158532404528</v>
      </c>
      <c r="F30" s="40">
        <f>+S1M!C30</f>
        <v>1269.5820000000001</v>
      </c>
      <c r="G30" s="40">
        <v>76.983000000000004</v>
      </c>
      <c r="H30" s="41">
        <f t="shared" si="1"/>
        <v>18143.85585324045</v>
      </c>
      <c r="I30" s="40"/>
      <c r="J30" s="48">
        <f t="shared" si="2"/>
        <v>18079.863853240451</v>
      </c>
      <c r="K30" s="40">
        <v>63.991999999999997</v>
      </c>
      <c r="L30" s="41">
        <f t="shared" si="3"/>
        <v>18143.85585324045</v>
      </c>
    </row>
    <row r="31" spans="1:12" ht="13.7" customHeight="1">
      <c r="A31" s="73" t="s">
        <v>130</v>
      </c>
      <c r="B31" s="48">
        <f t="shared" si="0"/>
        <v>17738.728310282928</v>
      </c>
      <c r="C31" s="40">
        <f>+'S11'!C31</f>
        <v>10591.999</v>
      </c>
      <c r="D31" s="40">
        <f>+'S12'!C31</f>
        <v>802.77800000000002</v>
      </c>
      <c r="E31" s="40">
        <f>+'S13'!C31</f>
        <v>5036.3393102829268</v>
      </c>
      <c r="F31" s="40">
        <f>+S1M!C31</f>
        <v>1307.6120000000001</v>
      </c>
      <c r="G31" s="40">
        <v>71.37</v>
      </c>
      <c r="H31" s="41">
        <f t="shared" si="1"/>
        <v>17810.098310282927</v>
      </c>
      <c r="I31" s="40"/>
      <c r="J31" s="48">
        <f t="shared" si="2"/>
        <v>17733.133310282927</v>
      </c>
      <c r="K31" s="40">
        <v>76.965000000000003</v>
      </c>
      <c r="L31" s="41">
        <f t="shared" si="3"/>
        <v>17810.098310282927</v>
      </c>
    </row>
    <row r="32" spans="1:12" ht="13.7" customHeight="1">
      <c r="A32" s="73" t="s">
        <v>131</v>
      </c>
      <c r="B32" s="48">
        <f t="shared" si="0"/>
        <v>20502.339160684263</v>
      </c>
      <c r="C32" s="40">
        <f>+'S11'!C32</f>
        <v>11936.566000000001</v>
      </c>
      <c r="D32" s="40">
        <f>+'S12'!C32</f>
        <v>835.09199999999998</v>
      </c>
      <c r="E32" s="40">
        <f>+'S13'!C32</f>
        <v>6270.3031606842615</v>
      </c>
      <c r="F32" s="40">
        <f>+S1M!C32</f>
        <v>1460.3779999999999</v>
      </c>
      <c r="G32" s="40">
        <v>94.353999999999999</v>
      </c>
      <c r="H32" s="41">
        <f t="shared" si="1"/>
        <v>20596.693160684263</v>
      </c>
      <c r="I32" s="40"/>
      <c r="J32" s="48">
        <f t="shared" si="2"/>
        <v>20496.486160684264</v>
      </c>
      <c r="K32" s="40">
        <v>100.20699999999999</v>
      </c>
      <c r="L32" s="41">
        <f t="shared" si="3"/>
        <v>20596.693160684263</v>
      </c>
    </row>
    <row r="33" spans="1:12" ht="13.7" customHeight="1">
      <c r="A33" s="73" t="s">
        <v>132</v>
      </c>
      <c r="B33" s="48">
        <f t="shared" si="0"/>
        <v>16841.059285037671</v>
      </c>
      <c r="C33" s="40">
        <f>+'S11'!C33</f>
        <v>9689.4210000000003</v>
      </c>
      <c r="D33" s="40">
        <f>+'S12'!C33</f>
        <v>888.25300000000004</v>
      </c>
      <c r="E33" s="40">
        <f>+'S13'!C33</f>
        <v>5045.8822850376691</v>
      </c>
      <c r="F33" s="40">
        <f>+S1M!C33</f>
        <v>1217.5029999999999</v>
      </c>
      <c r="G33" s="40">
        <v>67.239999999999995</v>
      </c>
      <c r="H33" s="41">
        <f t="shared" si="1"/>
        <v>16908.299285037672</v>
      </c>
      <c r="I33" s="40"/>
      <c r="J33" s="48">
        <f t="shared" si="2"/>
        <v>16820.273285037671</v>
      </c>
      <c r="K33" s="40">
        <v>88.025999999999996</v>
      </c>
      <c r="L33" s="41">
        <f t="shared" si="3"/>
        <v>16908.299285037672</v>
      </c>
    </row>
    <row r="34" spans="1:12" ht="13.7" customHeight="1">
      <c r="A34" s="73" t="s">
        <v>133</v>
      </c>
      <c r="B34" s="48">
        <f t="shared" si="0"/>
        <v>18750.896699701039</v>
      </c>
      <c r="C34" s="40">
        <f>+'S11'!C34</f>
        <v>10677.709000000001</v>
      </c>
      <c r="D34" s="40">
        <f>+'S12'!C34</f>
        <v>889.42100000000005</v>
      </c>
      <c r="E34" s="40">
        <f>+'S13'!C34</f>
        <v>5854.9916997010378</v>
      </c>
      <c r="F34" s="40">
        <f>+S1M!C34</f>
        <v>1328.7750000000001</v>
      </c>
      <c r="G34" s="40">
        <v>74.262</v>
      </c>
      <c r="H34" s="41">
        <f t="shared" si="1"/>
        <v>18825.158699701038</v>
      </c>
      <c r="I34" s="40"/>
      <c r="J34" s="48">
        <f t="shared" si="2"/>
        <v>18735.498699701038</v>
      </c>
      <c r="K34" s="40">
        <v>89.66</v>
      </c>
      <c r="L34" s="41">
        <f t="shared" si="3"/>
        <v>18825.158699701038</v>
      </c>
    </row>
    <row r="35" spans="1:12" ht="13.7" customHeight="1">
      <c r="A35" s="73" t="s">
        <v>134</v>
      </c>
      <c r="B35" s="48">
        <f t="shared" si="0"/>
        <v>18722.098190594268</v>
      </c>
      <c r="C35" s="40">
        <f>+'S11'!C35</f>
        <v>10975.34</v>
      </c>
      <c r="D35" s="40">
        <f>+'S12'!C35</f>
        <v>917.08100000000002</v>
      </c>
      <c r="E35" s="40">
        <f>+'S13'!C35</f>
        <v>5465.3401905942665</v>
      </c>
      <c r="F35" s="40">
        <f>+S1M!C35</f>
        <v>1364.337</v>
      </c>
      <c r="G35" s="40">
        <v>74.218999999999994</v>
      </c>
      <c r="H35" s="41">
        <f t="shared" si="1"/>
        <v>18796.317190594269</v>
      </c>
      <c r="I35" s="40"/>
      <c r="J35" s="48">
        <f t="shared" si="2"/>
        <v>18712.240190594268</v>
      </c>
      <c r="K35" s="40">
        <v>84.076999999999998</v>
      </c>
      <c r="L35" s="41">
        <f t="shared" si="3"/>
        <v>18796.317190594269</v>
      </c>
    </row>
    <row r="36" spans="1:12" ht="13.7" customHeight="1">
      <c r="A36" s="73" t="s">
        <v>135</v>
      </c>
      <c r="B36" s="48">
        <f t="shared" si="0"/>
        <v>21467.427824667026</v>
      </c>
      <c r="C36" s="40">
        <f>+'S11'!C36</f>
        <v>12342.013000000001</v>
      </c>
      <c r="D36" s="40">
        <f>+'S12'!C36</f>
        <v>935.68299999999999</v>
      </c>
      <c r="E36" s="40">
        <f>+'S13'!C36</f>
        <v>6660.666824667026</v>
      </c>
      <c r="F36" s="40">
        <f>+S1M!C36</f>
        <v>1529.0650000000001</v>
      </c>
      <c r="G36" s="40">
        <v>96.51</v>
      </c>
      <c r="H36" s="41">
        <f t="shared" si="1"/>
        <v>21563.937824667024</v>
      </c>
      <c r="I36" s="40"/>
      <c r="J36" s="48">
        <f t="shared" si="2"/>
        <v>21475.915824667023</v>
      </c>
      <c r="K36" s="40">
        <v>88.022000000000006</v>
      </c>
      <c r="L36" s="41">
        <f t="shared" si="3"/>
        <v>21563.937824667024</v>
      </c>
    </row>
    <row r="37" spans="1:12" ht="13.7" customHeight="1">
      <c r="A37" s="73" t="s">
        <v>136</v>
      </c>
      <c r="B37" s="48">
        <f t="shared" si="0"/>
        <v>17333.522477819934</v>
      </c>
      <c r="C37" s="40">
        <f>+'S11'!C37</f>
        <v>10084.246999999999</v>
      </c>
      <c r="D37" s="40">
        <f>+'S12'!C37</f>
        <v>960.678</v>
      </c>
      <c r="E37" s="40">
        <f>+'S13'!C37</f>
        <v>5015.3504778199331</v>
      </c>
      <c r="F37" s="40">
        <f>+S1M!C37</f>
        <v>1273.2470000000001</v>
      </c>
      <c r="G37" s="40">
        <v>80.739999999999995</v>
      </c>
      <c r="H37" s="41">
        <f t="shared" si="1"/>
        <v>17414.262477819935</v>
      </c>
      <c r="I37" s="40"/>
      <c r="J37" s="48">
        <f t="shared" si="2"/>
        <v>17340.376477819937</v>
      </c>
      <c r="K37" s="40">
        <v>73.885999999999996</v>
      </c>
      <c r="L37" s="41">
        <f t="shared" si="3"/>
        <v>17414.262477819935</v>
      </c>
    </row>
    <row r="38" spans="1:12" ht="13.7" customHeight="1">
      <c r="A38" s="73" t="s">
        <v>137</v>
      </c>
      <c r="B38" s="48">
        <f t="shared" si="0"/>
        <v>19638.301625106342</v>
      </c>
      <c r="C38" s="40">
        <f>+'S11'!C38</f>
        <v>11078.468000000001</v>
      </c>
      <c r="D38" s="40">
        <f>+'S12'!C38</f>
        <v>939.96299999999997</v>
      </c>
      <c r="E38" s="40">
        <f>+'S13'!C38</f>
        <v>6233.6366251063391</v>
      </c>
      <c r="F38" s="40">
        <f>+S1M!C38</f>
        <v>1386.2339999999999</v>
      </c>
      <c r="G38" s="40">
        <v>86.94</v>
      </c>
      <c r="H38" s="41">
        <f t="shared" si="1"/>
        <v>19725.241625106341</v>
      </c>
      <c r="I38" s="40"/>
      <c r="J38" s="48">
        <f t="shared" si="2"/>
        <v>19618.393625106339</v>
      </c>
      <c r="K38" s="40">
        <v>106.848</v>
      </c>
      <c r="L38" s="41">
        <f t="shared" si="3"/>
        <v>19725.241625106341</v>
      </c>
    </row>
    <row r="39" spans="1:12" ht="13.7" customHeight="1">
      <c r="A39" s="73" t="s">
        <v>138</v>
      </c>
      <c r="B39" s="48">
        <f t="shared" si="0"/>
        <v>18911.562663043918</v>
      </c>
      <c r="C39" s="40">
        <f>+'S11'!C39</f>
        <v>11438.222</v>
      </c>
      <c r="D39" s="40">
        <f>+'S12'!C39</f>
        <v>947.09199999999998</v>
      </c>
      <c r="E39" s="40">
        <f>+'S13'!C39</f>
        <v>5096.6716630439178</v>
      </c>
      <c r="F39" s="40">
        <f>+S1M!C39</f>
        <v>1429.577</v>
      </c>
      <c r="G39" s="40">
        <v>88.387</v>
      </c>
      <c r="H39" s="41">
        <f t="shared" si="1"/>
        <v>18999.949663043917</v>
      </c>
      <c r="I39" s="40"/>
      <c r="J39" s="48">
        <f t="shared" si="2"/>
        <v>18893.909663043916</v>
      </c>
      <c r="K39" s="40">
        <v>106.04</v>
      </c>
      <c r="L39" s="41">
        <f t="shared" si="3"/>
        <v>18999.949663043917</v>
      </c>
    </row>
    <row r="40" spans="1:12" ht="13.7" customHeight="1">
      <c r="A40" s="73" t="s">
        <v>139</v>
      </c>
      <c r="B40" s="48">
        <f t="shared" si="0"/>
        <v>22011.982234029812</v>
      </c>
      <c r="C40" s="40">
        <f>+'S11'!C40</f>
        <v>12879.11</v>
      </c>
      <c r="D40" s="40">
        <f>+'S12'!C40</f>
        <v>990.697</v>
      </c>
      <c r="E40" s="40">
        <f>+'S13'!C40</f>
        <v>6551.5102340298108</v>
      </c>
      <c r="F40" s="40">
        <f>+S1M!C40</f>
        <v>1590.665</v>
      </c>
      <c r="G40" s="40">
        <v>94.069000000000003</v>
      </c>
      <c r="H40" s="41">
        <f t="shared" si="1"/>
        <v>22106.051234029812</v>
      </c>
      <c r="I40" s="40"/>
      <c r="J40" s="48">
        <f t="shared" si="2"/>
        <v>22038.620234029811</v>
      </c>
      <c r="K40" s="40">
        <v>67.430999999999997</v>
      </c>
      <c r="L40" s="41">
        <f t="shared" si="3"/>
        <v>22106.051234029812</v>
      </c>
    </row>
    <row r="41" spans="1:12" ht="13.7" customHeight="1">
      <c r="A41" s="73" t="s">
        <v>140</v>
      </c>
      <c r="B41" s="48">
        <f t="shared" si="0"/>
        <v>18037.173550267755</v>
      </c>
      <c r="C41" s="40">
        <f>+'S11'!C41</f>
        <v>10634.536</v>
      </c>
      <c r="D41" s="40">
        <f>+'S12'!C41</f>
        <v>1004.948</v>
      </c>
      <c r="E41" s="40">
        <f>+'S13'!C41</f>
        <v>5040.8825502677519</v>
      </c>
      <c r="F41" s="40">
        <f>+S1M!C41</f>
        <v>1356.807</v>
      </c>
      <c r="G41" s="40">
        <v>99.599000000000004</v>
      </c>
      <c r="H41" s="41">
        <f t="shared" si="1"/>
        <v>18136.772550267753</v>
      </c>
      <c r="I41" s="40"/>
      <c r="J41" s="48">
        <f t="shared" si="2"/>
        <v>18083.490550267754</v>
      </c>
      <c r="K41" s="40">
        <v>53.281999999999996</v>
      </c>
      <c r="L41" s="41">
        <f t="shared" si="3"/>
        <v>18136.772550267753</v>
      </c>
    </row>
    <row r="42" spans="1:12" ht="13.7" customHeight="1">
      <c r="A42" s="73" t="s">
        <v>141</v>
      </c>
      <c r="B42" s="48">
        <f t="shared" si="0"/>
        <v>20567.212328003061</v>
      </c>
      <c r="C42" s="40">
        <f>+'S11'!C42</f>
        <v>11752.833000000001</v>
      </c>
      <c r="D42" s="40">
        <f>+'S12'!C42</f>
        <v>998.69399999999996</v>
      </c>
      <c r="E42" s="40">
        <f>+'S13'!C42</f>
        <v>6345.4473280030597</v>
      </c>
      <c r="F42" s="40">
        <f>+S1M!C42</f>
        <v>1470.2380000000001</v>
      </c>
      <c r="G42" s="40">
        <v>110.032</v>
      </c>
      <c r="H42" s="41">
        <f t="shared" si="1"/>
        <v>20677.24432800306</v>
      </c>
      <c r="I42" s="40"/>
      <c r="J42" s="48">
        <f t="shared" si="2"/>
        <v>20621.772328003059</v>
      </c>
      <c r="K42" s="40">
        <v>55.472000000000001</v>
      </c>
      <c r="L42" s="41">
        <f t="shared" si="3"/>
        <v>20677.24432800306</v>
      </c>
    </row>
    <row r="43" spans="1:12" ht="13.7" customHeight="1">
      <c r="A43" s="73" t="s">
        <v>142</v>
      </c>
      <c r="B43" s="48">
        <f t="shared" si="0"/>
        <v>19636.28141837745</v>
      </c>
      <c r="C43" s="40">
        <f>+'S11'!C43</f>
        <v>12063.800999999999</v>
      </c>
      <c r="D43" s="40">
        <f>+'S12'!C43</f>
        <v>1035.6479999999999</v>
      </c>
      <c r="E43" s="40">
        <f>+'S13'!C43</f>
        <v>5030.736418377448</v>
      </c>
      <c r="F43" s="40">
        <f>+S1M!C43</f>
        <v>1506.096</v>
      </c>
      <c r="G43" s="40">
        <v>111.62</v>
      </c>
      <c r="H43" s="41">
        <f t="shared" si="1"/>
        <v>19747.901418377449</v>
      </c>
      <c r="I43" s="40"/>
      <c r="J43" s="48">
        <f t="shared" si="2"/>
        <v>19677.609418377448</v>
      </c>
      <c r="K43" s="40">
        <v>70.292000000000002</v>
      </c>
      <c r="L43" s="41">
        <f t="shared" si="3"/>
        <v>19747.901418377449</v>
      </c>
    </row>
    <row r="44" spans="1:12" ht="13.7" customHeight="1">
      <c r="A44" s="73" t="s">
        <v>143</v>
      </c>
      <c r="B44" s="48">
        <f t="shared" si="0"/>
        <v>22824.556703351744</v>
      </c>
      <c r="C44" s="40">
        <f>+'S11'!C44</f>
        <v>13577.707</v>
      </c>
      <c r="D44" s="40">
        <f>+'S12'!C44</f>
        <v>1015.954</v>
      </c>
      <c r="E44" s="40">
        <f>+'S13'!C44</f>
        <v>6558.8327033517398</v>
      </c>
      <c r="F44" s="40">
        <f>+S1M!C44</f>
        <v>1672.0630000000001</v>
      </c>
      <c r="G44" s="40">
        <v>122.18600000000001</v>
      </c>
      <c r="H44" s="41">
        <f t="shared" si="1"/>
        <v>22946.742703351745</v>
      </c>
      <c r="I44" s="40"/>
      <c r="J44" s="48">
        <f t="shared" si="2"/>
        <v>22874.095703351744</v>
      </c>
      <c r="K44" s="40">
        <v>72.647000000000006</v>
      </c>
      <c r="L44" s="41">
        <f t="shared" si="3"/>
        <v>22946.742703351745</v>
      </c>
    </row>
    <row r="45" spans="1:12" ht="13.7" customHeight="1">
      <c r="A45" s="73" t="s">
        <v>144</v>
      </c>
      <c r="B45" s="48">
        <f t="shared" si="0"/>
        <v>18849.959000000003</v>
      </c>
      <c r="C45" s="40">
        <f>+'S11'!C45</f>
        <v>11281</v>
      </c>
      <c r="D45" s="40">
        <f>+'S12'!C45</f>
        <v>1027.854</v>
      </c>
      <c r="E45" s="40">
        <f>+'S13'!C45</f>
        <v>5136.26</v>
      </c>
      <c r="F45" s="40">
        <f>+S1M!C45</f>
        <v>1404.845</v>
      </c>
      <c r="G45" s="40">
        <v>98.965999999999994</v>
      </c>
      <c r="H45" s="41">
        <f t="shared" si="1"/>
        <v>18948.925000000003</v>
      </c>
      <c r="I45" s="40"/>
      <c r="J45" s="48">
        <f t="shared" si="2"/>
        <v>18894.671000000002</v>
      </c>
      <c r="K45" s="40">
        <v>54.253999999999998</v>
      </c>
      <c r="L45" s="41">
        <f t="shared" si="3"/>
        <v>18948.925000000003</v>
      </c>
    </row>
    <row r="46" spans="1:12" ht="13.7" customHeight="1">
      <c r="A46" s="73" t="s">
        <v>145</v>
      </c>
      <c r="B46" s="48">
        <f t="shared" si="0"/>
        <v>21260.399000000001</v>
      </c>
      <c r="C46" s="40">
        <f>+'S11'!C46</f>
        <v>12350.811</v>
      </c>
      <c r="D46" s="40">
        <f>+'S12'!C46</f>
        <v>1085.107</v>
      </c>
      <c r="E46" s="40">
        <f>+'S13'!C46</f>
        <v>6303.4380000000001</v>
      </c>
      <c r="F46" s="40">
        <f>+S1M!C46</f>
        <v>1521.0429999999999</v>
      </c>
      <c r="G46" s="40">
        <v>111.926</v>
      </c>
      <c r="H46" s="41">
        <f t="shared" si="1"/>
        <v>21372.325000000001</v>
      </c>
      <c r="I46" s="40"/>
      <c r="J46" s="48">
        <f t="shared" si="2"/>
        <v>21309.362000000001</v>
      </c>
      <c r="K46" s="40">
        <v>62.963000000000001</v>
      </c>
      <c r="L46" s="41">
        <f t="shared" si="3"/>
        <v>21372.325000000001</v>
      </c>
    </row>
    <row r="47" spans="1:12" ht="13.7" customHeight="1">
      <c r="A47" s="73" t="s">
        <v>146</v>
      </c>
      <c r="B47" s="48">
        <f t="shared" si="0"/>
        <v>20220.762999999999</v>
      </c>
      <c r="C47" s="40">
        <f>+'S11'!C47</f>
        <v>12400.950999999999</v>
      </c>
      <c r="D47" s="40">
        <f>+'S12'!C47</f>
        <v>1053.604</v>
      </c>
      <c r="E47" s="40">
        <f>+'S13'!C47</f>
        <v>5233.8609999999999</v>
      </c>
      <c r="F47" s="40">
        <f>+S1M!C47</f>
        <v>1532.347</v>
      </c>
      <c r="G47" s="40">
        <v>106.489</v>
      </c>
      <c r="H47" s="41">
        <f t="shared" si="1"/>
        <v>20327.252</v>
      </c>
      <c r="I47" s="40"/>
      <c r="J47" s="48">
        <f t="shared" si="2"/>
        <v>20262.342000000001</v>
      </c>
      <c r="K47" s="40">
        <v>64.91</v>
      </c>
      <c r="L47" s="41">
        <f t="shared" si="3"/>
        <v>20327.252</v>
      </c>
    </row>
    <row r="48" spans="1:12" ht="13.7" customHeight="1">
      <c r="A48" s="73" t="s">
        <v>147</v>
      </c>
      <c r="B48" s="48">
        <f t="shared" ref="B48:B53" si="4">+C48+D48+E48+F48</f>
        <v>23345.79</v>
      </c>
      <c r="C48" s="40">
        <f>+'S11'!C48</f>
        <v>13844.727000000001</v>
      </c>
      <c r="D48" s="40">
        <f>+'S12'!C48</f>
        <v>1010.441</v>
      </c>
      <c r="E48" s="40">
        <f>+'S13'!C48</f>
        <v>6785.6970000000001</v>
      </c>
      <c r="F48" s="40">
        <f>+S1M!C48</f>
        <v>1704.925</v>
      </c>
      <c r="G48" s="40">
        <v>120.307</v>
      </c>
      <c r="H48" s="41">
        <f t="shared" ref="H48:H53" si="5">+B48+G48</f>
        <v>23466.097000000002</v>
      </c>
      <c r="I48" s="40"/>
      <c r="J48" s="48">
        <f t="shared" ref="J48:J53" si="6">+H48-K48</f>
        <v>23382.487000000001</v>
      </c>
      <c r="K48" s="40">
        <v>83.61</v>
      </c>
      <c r="L48" s="41">
        <f t="shared" ref="L48:L53" si="7">+J48+K48</f>
        <v>23466.097000000002</v>
      </c>
    </row>
    <row r="49" spans="1:12" ht="13.7" customHeight="1">
      <c r="A49" s="73" t="s">
        <v>148</v>
      </c>
      <c r="B49" s="48">
        <f t="shared" si="4"/>
        <v>18947.044999999998</v>
      </c>
      <c r="C49" s="40">
        <f>+'S11'!C49</f>
        <v>11201.496999999999</v>
      </c>
      <c r="D49" s="40">
        <f>+'S12'!C49</f>
        <v>1045.7280000000001</v>
      </c>
      <c r="E49" s="40">
        <f>+'S13'!C49</f>
        <v>5276.5929999999998</v>
      </c>
      <c r="F49" s="40">
        <f>+S1M!C49</f>
        <v>1423.2270000000001</v>
      </c>
      <c r="G49" s="40">
        <v>100.76300000000001</v>
      </c>
      <c r="H49" s="41">
        <f t="shared" si="5"/>
        <v>19047.807999999997</v>
      </c>
      <c r="I49" s="65"/>
      <c r="J49" s="48">
        <f t="shared" si="6"/>
        <v>18961.222999999998</v>
      </c>
      <c r="K49" s="40">
        <v>86.584999999999994</v>
      </c>
      <c r="L49" s="41">
        <f t="shared" si="7"/>
        <v>19047.807999999997</v>
      </c>
    </row>
    <row r="50" spans="1:12" ht="13.7" customHeight="1">
      <c r="A50" s="73" t="s">
        <v>149</v>
      </c>
      <c r="B50" s="48">
        <f t="shared" si="4"/>
        <v>21220.412</v>
      </c>
      <c r="C50" s="40">
        <f>+'S11'!C50</f>
        <v>12008.534</v>
      </c>
      <c r="D50" s="40">
        <f>+'S12'!C50</f>
        <v>1027.2529999999999</v>
      </c>
      <c r="E50" s="40">
        <f>+'S13'!C50</f>
        <v>6657.5479999999998</v>
      </c>
      <c r="F50" s="40">
        <f>+S1M!C50</f>
        <v>1527.077</v>
      </c>
      <c r="G50" s="40">
        <v>101.39400000000001</v>
      </c>
      <c r="H50" s="41">
        <f t="shared" si="5"/>
        <v>21321.806</v>
      </c>
      <c r="I50" s="65"/>
      <c r="J50" s="48">
        <f t="shared" si="6"/>
        <v>21233.231</v>
      </c>
      <c r="K50" s="40">
        <v>88.575000000000003</v>
      </c>
      <c r="L50" s="41">
        <f t="shared" si="7"/>
        <v>21321.806</v>
      </c>
    </row>
    <row r="51" spans="1:12" ht="13.7" customHeight="1">
      <c r="A51" s="73" t="s">
        <v>150</v>
      </c>
      <c r="B51" s="48">
        <f t="shared" si="4"/>
        <v>20026.138999999999</v>
      </c>
      <c r="C51" s="40">
        <f>+'S11'!C51</f>
        <v>11992.98</v>
      </c>
      <c r="D51" s="40">
        <f>+'S12'!C51</f>
        <v>1044.3150000000001</v>
      </c>
      <c r="E51" s="40">
        <f>+'S13'!C51</f>
        <v>5451.326</v>
      </c>
      <c r="F51" s="40">
        <f>+S1M!C51</f>
        <v>1537.518</v>
      </c>
      <c r="G51" s="40">
        <v>107.438</v>
      </c>
      <c r="H51" s="41">
        <f t="shared" si="5"/>
        <v>20133.576999999997</v>
      </c>
      <c r="I51" s="66"/>
      <c r="J51" s="48">
        <f t="shared" si="6"/>
        <v>20033.678999999996</v>
      </c>
      <c r="K51" s="40">
        <v>99.897999999999996</v>
      </c>
      <c r="L51" s="41">
        <f t="shared" si="7"/>
        <v>20133.576999999997</v>
      </c>
    </row>
    <row r="52" spans="1:12" ht="13.7" customHeight="1">
      <c r="A52" s="73" t="s">
        <v>151</v>
      </c>
      <c r="B52" s="48">
        <f t="shared" si="4"/>
        <v>23461.541999999998</v>
      </c>
      <c r="C52" s="40">
        <f>+'S11'!C52</f>
        <v>13511.575999999999</v>
      </c>
      <c r="D52" s="40">
        <f>+'S12'!C52</f>
        <v>1056.6099999999999</v>
      </c>
      <c r="E52" s="40">
        <f>+'S13'!C52</f>
        <v>7188.8810000000003</v>
      </c>
      <c r="F52" s="40">
        <f>+S1M!C52</f>
        <v>1704.4749999999999</v>
      </c>
      <c r="G52" s="40">
        <v>119.401</v>
      </c>
      <c r="H52" s="41">
        <f t="shared" si="5"/>
        <v>23580.942999999999</v>
      </c>
      <c r="I52" s="66"/>
      <c r="J52" s="48">
        <f t="shared" si="6"/>
        <v>23486.594000000001</v>
      </c>
      <c r="K52" s="40">
        <v>94.349000000000004</v>
      </c>
      <c r="L52" s="41">
        <f t="shared" si="7"/>
        <v>23580.942999999999</v>
      </c>
    </row>
    <row r="53" spans="1:12" ht="13.7" customHeight="1" thickBot="1">
      <c r="A53" s="74" t="s">
        <v>152</v>
      </c>
      <c r="B53" s="40">
        <f t="shared" si="4"/>
        <v>19164.099000000002</v>
      </c>
      <c r="C53" s="40">
        <f>+'S11'!C53</f>
        <v>11233.187</v>
      </c>
      <c r="D53" s="40">
        <f>+'S12'!C53</f>
        <v>1047.403</v>
      </c>
      <c r="E53" s="40">
        <f>+'S13'!C53</f>
        <v>5442.3389999999999</v>
      </c>
      <c r="F53" s="40">
        <f>+S1M!C53</f>
        <v>1441.17</v>
      </c>
      <c r="G53" s="40">
        <v>88.331000000000003</v>
      </c>
      <c r="H53" s="40">
        <f t="shared" si="5"/>
        <v>19252.43</v>
      </c>
      <c r="I53" s="40"/>
      <c r="J53" s="40">
        <f t="shared" si="6"/>
        <v>19174.481</v>
      </c>
      <c r="K53" s="40">
        <v>77.948999999999998</v>
      </c>
      <c r="L53" s="40">
        <f t="shared" si="7"/>
        <v>19252.43</v>
      </c>
    </row>
    <row r="54" spans="1:12" ht="13.7" customHeight="1" thickBot="1">
      <c r="A54" s="75" t="s">
        <v>153</v>
      </c>
      <c r="B54" s="49">
        <f t="shared" ref="B54:B59" si="8">+C54+D54+E54+F54</f>
        <v>21812.870999999999</v>
      </c>
      <c r="C54" s="50">
        <f>+'S11'!C54</f>
        <v>12435.584999999999</v>
      </c>
      <c r="D54" s="50">
        <f>+'S12'!C54</f>
        <v>1044.9190000000001</v>
      </c>
      <c r="E54" s="50">
        <f>+'S13'!C54</f>
        <v>6775.5690000000004</v>
      </c>
      <c r="F54" s="50">
        <f>+S1M!C54</f>
        <v>1556.798</v>
      </c>
      <c r="G54" s="40">
        <v>93.317999999999998</v>
      </c>
      <c r="H54" s="51">
        <f t="shared" ref="H54:H59" si="9">+B54+G54</f>
        <v>21906.188999999998</v>
      </c>
      <c r="I54" s="50"/>
      <c r="J54" s="49">
        <f t="shared" ref="J54:J59" si="10">+H54-K54</f>
        <v>21813.060999999998</v>
      </c>
      <c r="K54" s="40">
        <v>93.128</v>
      </c>
      <c r="L54" s="51">
        <f t="shared" ref="L54:L59" si="11">+J54+K54</f>
        <v>21906.188999999998</v>
      </c>
    </row>
    <row r="55" spans="1:12" ht="13.7" customHeight="1">
      <c r="A55" s="75" t="s">
        <v>154</v>
      </c>
      <c r="B55" s="48">
        <f t="shared" si="8"/>
        <v>20400.502</v>
      </c>
      <c r="C55" s="40">
        <f>+'S11'!C55</f>
        <v>12321.659</v>
      </c>
      <c r="D55" s="40">
        <f>+'S12'!C55</f>
        <v>1068.076</v>
      </c>
      <c r="E55" s="40">
        <f>+'S13'!C55</f>
        <v>5471.8230000000003</v>
      </c>
      <c r="F55" s="40">
        <f>+S1M!C55</f>
        <v>1538.944</v>
      </c>
      <c r="G55" s="40">
        <v>101.694</v>
      </c>
      <c r="H55" s="41">
        <f t="shared" si="9"/>
        <v>20502.196</v>
      </c>
      <c r="I55" s="40"/>
      <c r="J55" s="48">
        <f t="shared" si="10"/>
        <v>20399.008000000002</v>
      </c>
      <c r="K55" s="40">
        <v>103.188</v>
      </c>
      <c r="L55" s="41">
        <f t="shared" si="11"/>
        <v>20502.196</v>
      </c>
    </row>
    <row r="56" spans="1:12" ht="13.7" customHeight="1">
      <c r="A56" s="76" t="s">
        <v>155</v>
      </c>
      <c r="B56" s="40">
        <f t="shared" si="8"/>
        <v>23459.261999999999</v>
      </c>
      <c r="C56" s="40">
        <f>+'S11'!C56</f>
        <v>13807.105</v>
      </c>
      <c r="D56" s="40">
        <f>+'S12'!C56</f>
        <v>1060.239</v>
      </c>
      <c r="E56" s="40">
        <f>+'S13'!C56</f>
        <v>6886.2539999999999</v>
      </c>
      <c r="F56" s="40">
        <f>+S1M!C56</f>
        <v>1705.664</v>
      </c>
      <c r="G56" s="40">
        <v>107.187</v>
      </c>
      <c r="H56" s="40">
        <f t="shared" si="9"/>
        <v>23566.449000000001</v>
      </c>
      <c r="I56" s="40"/>
      <c r="J56" s="40">
        <f t="shared" si="10"/>
        <v>23462.951000000001</v>
      </c>
      <c r="K56" s="40">
        <v>103.498</v>
      </c>
      <c r="L56" s="40">
        <f t="shared" si="11"/>
        <v>23566.449000000001</v>
      </c>
    </row>
    <row r="57" spans="1:12" ht="13.7" customHeight="1">
      <c r="A57" s="76" t="s">
        <v>156</v>
      </c>
      <c r="B57" s="46">
        <f t="shared" si="8"/>
        <v>18802.035</v>
      </c>
      <c r="C57" s="46">
        <f>+'S11'!C57</f>
        <v>11298.227000000001</v>
      </c>
      <c r="D57" s="46">
        <f>+'S12'!C57</f>
        <v>1017.1130000000001</v>
      </c>
      <c r="E57" s="46">
        <f>+'S13'!C57</f>
        <v>5077.0600000000004</v>
      </c>
      <c r="F57" s="46">
        <f>+S1M!C57</f>
        <v>1409.635</v>
      </c>
      <c r="G57" s="40">
        <v>89.281000000000006</v>
      </c>
      <c r="H57" s="46">
        <f t="shared" si="9"/>
        <v>18891.315999999999</v>
      </c>
      <c r="I57" s="46"/>
      <c r="J57" s="46">
        <f t="shared" si="10"/>
        <v>18781.521000000001</v>
      </c>
      <c r="K57" s="40">
        <v>109.795</v>
      </c>
      <c r="L57" s="46">
        <f t="shared" si="11"/>
        <v>18891.315999999999</v>
      </c>
    </row>
    <row r="58" spans="1:12" ht="13.7" customHeight="1">
      <c r="A58" s="76" t="s">
        <v>157</v>
      </c>
      <c r="B58" s="46">
        <f t="shared" si="8"/>
        <v>21041.010000000002</v>
      </c>
      <c r="C58" s="46">
        <f>+'S11'!C58</f>
        <v>12237.599</v>
      </c>
      <c r="D58" s="46">
        <f>+'S12'!C58</f>
        <v>997.74900000000002</v>
      </c>
      <c r="E58" s="46">
        <f>+'S13'!C58</f>
        <v>6294.8860000000004</v>
      </c>
      <c r="F58" s="46">
        <f>+S1M!C58</f>
        <v>1510.7760000000001</v>
      </c>
      <c r="G58" s="40">
        <v>92.123000000000005</v>
      </c>
      <c r="H58" s="46">
        <f t="shared" si="9"/>
        <v>21133.133000000002</v>
      </c>
      <c r="I58" s="46"/>
      <c r="J58" s="46">
        <f t="shared" si="10"/>
        <v>21022.742000000002</v>
      </c>
      <c r="K58" s="40">
        <v>110.39100000000001</v>
      </c>
      <c r="L58" s="46">
        <f t="shared" si="11"/>
        <v>21133.133000000002</v>
      </c>
    </row>
    <row r="59" spans="1:12" ht="13.7" customHeight="1">
      <c r="A59" s="76" t="s">
        <v>158</v>
      </c>
      <c r="B59" s="46">
        <f t="shared" si="8"/>
        <v>19582.259999999998</v>
      </c>
      <c r="C59" s="46">
        <f>+'S11'!C59</f>
        <v>12122.856</v>
      </c>
      <c r="D59" s="46">
        <f>+'S12'!C59</f>
        <v>1016.925</v>
      </c>
      <c r="E59" s="46">
        <f>+'S13'!C59</f>
        <v>4942.0749999999998</v>
      </c>
      <c r="F59" s="46">
        <f>+S1M!C59</f>
        <v>1500.404</v>
      </c>
      <c r="G59" s="40">
        <v>98.257000000000005</v>
      </c>
      <c r="H59" s="46">
        <f t="shared" si="9"/>
        <v>19680.517</v>
      </c>
      <c r="I59" s="46"/>
      <c r="J59" s="46">
        <f t="shared" si="10"/>
        <v>19577.227999999999</v>
      </c>
      <c r="K59" s="40">
        <v>103.289</v>
      </c>
      <c r="L59" s="46">
        <f t="shared" si="11"/>
        <v>19680.517</v>
      </c>
    </row>
    <row r="60" spans="1:12" ht="13.7" customHeight="1">
      <c r="A60" s="76" t="s">
        <v>159</v>
      </c>
      <c r="B60" s="46">
        <f t="shared" ref="B60" si="12">+C60+D60+E60+F60</f>
        <v>22168.499</v>
      </c>
      <c r="C60" s="46">
        <f>+'S11'!C60</f>
        <v>13254.51</v>
      </c>
      <c r="D60" s="46">
        <f>+'S12'!C60</f>
        <v>984.32</v>
      </c>
      <c r="E60" s="46">
        <f>+'S13'!C60</f>
        <v>6267.6559999999999</v>
      </c>
      <c r="F60" s="46">
        <f>+S1M!C60</f>
        <v>1662.0129999999999</v>
      </c>
      <c r="G60" s="40">
        <v>108.629</v>
      </c>
      <c r="H60" s="46">
        <f t="shared" ref="H60" si="13">+B60+G60</f>
        <v>22277.128000000001</v>
      </c>
      <c r="I60" s="46"/>
      <c r="J60" s="46">
        <f t="shared" ref="J60" si="14">+H60-K60</f>
        <v>22169.429</v>
      </c>
      <c r="K60" s="40">
        <v>107.699</v>
      </c>
      <c r="L60" s="46">
        <f t="shared" ref="L60" si="15">+J60+K60</f>
        <v>22277.128000000001</v>
      </c>
    </row>
    <row r="61" spans="1:12" ht="13.7" customHeight="1">
      <c r="A61" s="76" t="s">
        <v>160</v>
      </c>
      <c r="B61" s="46">
        <f t="shared" ref="B61" si="16">+C61+D61+E61+F61</f>
        <v>17885.895000000004</v>
      </c>
      <c r="C61" s="46">
        <f>+'S11'!C61</f>
        <v>10625.343000000001</v>
      </c>
      <c r="D61" s="46">
        <f>+'S12'!C61</f>
        <v>1021.494</v>
      </c>
      <c r="E61" s="46">
        <f>+'S13'!C61</f>
        <v>4859.1260000000002</v>
      </c>
      <c r="F61" s="46">
        <f>+S1M!C61</f>
        <v>1379.932</v>
      </c>
      <c r="G61" s="40">
        <v>85.525000000000006</v>
      </c>
      <c r="H61" s="46">
        <f t="shared" ref="H61" si="17">+B61+G61</f>
        <v>17971.420000000006</v>
      </c>
      <c r="I61" s="46"/>
      <c r="J61" s="46">
        <f t="shared" ref="J61" si="18">+H61-K61</f>
        <v>17893.599000000006</v>
      </c>
      <c r="K61" s="40">
        <v>77.820999999999998</v>
      </c>
      <c r="L61" s="46">
        <f t="shared" ref="L61" si="19">+J61+K61</f>
        <v>17971.420000000006</v>
      </c>
    </row>
    <row r="62" spans="1:12" ht="13.7" customHeight="1">
      <c r="A62" s="76" t="s">
        <v>161</v>
      </c>
      <c r="B62" s="46">
        <f t="shared" ref="B62" si="20">+C62+D62+E62+F62</f>
        <v>18727.722999999998</v>
      </c>
      <c r="C62" s="46">
        <f>+'S11'!C62</f>
        <v>11357.999</v>
      </c>
      <c r="D62" s="46">
        <f>+'S12'!C62</f>
        <v>1011.196</v>
      </c>
      <c r="E62" s="46">
        <f>+'S13'!C62</f>
        <v>4881.8670000000002</v>
      </c>
      <c r="F62" s="46">
        <f>+S1M!C62</f>
        <v>1476.6610000000001</v>
      </c>
      <c r="G62" s="40">
        <v>86.403000000000006</v>
      </c>
      <c r="H62" s="46">
        <f t="shared" ref="H62" si="21">+B62+G62</f>
        <v>18814.125999999997</v>
      </c>
      <c r="I62" s="46"/>
      <c r="J62" s="46">
        <f t="shared" ref="J62" si="22">+H62-K62</f>
        <v>18721.306999999997</v>
      </c>
      <c r="K62" s="40">
        <v>92.819000000000003</v>
      </c>
      <c r="L62" s="46">
        <f t="shared" ref="L62" si="23">+J62+K62</f>
        <v>18814.125999999997</v>
      </c>
    </row>
    <row r="63" spans="1:12" ht="13.7" customHeight="1">
      <c r="A63" s="76" t="s">
        <v>162</v>
      </c>
      <c r="B63" s="46">
        <f t="shared" ref="B63" si="24">+C63+D63+E63+F63</f>
        <v>18574.845000000001</v>
      </c>
      <c r="C63" s="46">
        <f>+'S11'!C63</f>
        <v>11350.945</v>
      </c>
      <c r="D63" s="46">
        <f>+'S12'!C63</f>
        <v>1021.717</v>
      </c>
      <c r="E63" s="46">
        <f>+'S13'!C63</f>
        <v>4737.2629999999999</v>
      </c>
      <c r="F63" s="46">
        <f>+S1M!C63</f>
        <v>1464.92</v>
      </c>
      <c r="G63" s="40">
        <v>90.843000000000004</v>
      </c>
      <c r="H63" s="46">
        <f t="shared" ref="H63" si="25">+B63+G63</f>
        <v>18665.688000000002</v>
      </c>
      <c r="I63" s="46"/>
      <c r="J63" s="46">
        <f t="shared" ref="J63" si="26">+H63-K63</f>
        <v>18567.050000000003</v>
      </c>
      <c r="K63" s="40">
        <v>98.638000000000005</v>
      </c>
      <c r="L63" s="46">
        <f t="shared" ref="L63" si="27">+J63+K63</f>
        <v>18665.688000000002</v>
      </c>
    </row>
    <row r="64" spans="1:12" ht="13.7" customHeight="1">
      <c r="A64" s="76" t="s">
        <v>163</v>
      </c>
      <c r="B64" s="46">
        <f t="shared" ref="B64" si="28">+C64+D64+E64+F64</f>
        <v>20124.952000000001</v>
      </c>
      <c r="C64" s="46">
        <f>+'S11'!C64</f>
        <v>12370.477000000001</v>
      </c>
      <c r="D64" s="46">
        <f>+'S12'!C64</f>
        <v>976.40899999999999</v>
      </c>
      <c r="E64" s="46">
        <f>+'S13'!C64</f>
        <v>5175.6769999999997</v>
      </c>
      <c r="F64" s="46">
        <f>+S1M!C64</f>
        <v>1602.3889999999999</v>
      </c>
      <c r="G64" s="40">
        <v>95.355000000000004</v>
      </c>
      <c r="H64" s="46">
        <f t="shared" ref="H64" si="29">+B64+G64</f>
        <v>20220.307000000001</v>
      </c>
      <c r="I64" s="46"/>
      <c r="J64" s="46">
        <f t="shared" ref="J64" si="30">+H64-K64</f>
        <v>20121.823</v>
      </c>
      <c r="K64" s="40">
        <v>98.483999999999995</v>
      </c>
      <c r="L64" s="46">
        <f t="shared" ref="L64" si="31">+J64+K64</f>
        <v>20220.307000000001</v>
      </c>
    </row>
    <row r="65" spans="1:12" ht="13.7" customHeight="1">
      <c r="A65" s="76" t="s">
        <v>164</v>
      </c>
      <c r="B65" s="46">
        <f t="shared" ref="B65" si="32">+C65+D65+E65+F65</f>
        <v>17936.883000000002</v>
      </c>
      <c r="C65" s="46">
        <f>+'S11'!C65</f>
        <v>10432.465</v>
      </c>
      <c r="D65" s="46">
        <f>+'S12'!C65</f>
        <v>1040.655</v>
      </c>
      <c r="E65" s="46">
        <f>+'S13'!C65</f>
        <v>5112.5249999999996</v>
      </c>
      <c r="F65" s="46">
        <f>+S1M!C65</f>
        <v>1351.2380000000001</v>
      </c>
      <c r="G65" s="40">
        <v>78.411000000000001</v>
      </c>
      <c r="H65" s="46">
        <f t="shared" ref="H65" si="33">+B65+G65</f>
        <v>18015.294000000002</v>
      </c>
      <c r="I65" s="46"/>
      <c r="J65" s="46">
        <f t="shared" ref="J65" si="34">+H65-K65</f>
        <v>17941.965</v>
      </c>
      <c r="K65" s="40">
        <v>73.328999999999994</v>
      </c>
      <c r="L65" s="46">
        <f t="shared" ref="L65" si="35">+J65+K65</f>
        <v>18015.294000000002</v>
      </c>
    </row>
    <row r="66" spans="1:12" ht="13.7" customHeight="1">
      <c r="A66" s="76" t="s">
        <v>165</v>
      </c>
      <c r="B66" s="46">
        <f t="shared" ref="B66" si="36">+C66+D66+E66+F66</f>
        <v>18691.855</v>
      </c>
      <c r="C66" s="46">
        <f>+'S11'!C66</f>
        <v>11065.206</v>
      </c>
      <c r="D66" s="46">
        <f>+'S12'!C66</f>
        <v>996.13800000000003</v>
      </c>
      <c r="E66" s="46">
        <f>+'S13'!C66</f>
        <v>5217.68</v>
      </c>
      <c r="F66" s="46">
        <f>+S1M!C66</f>
        <v>1412.8309999999999</v>
      </c>
      <c r="G66" s="40">
        <v>81.433999999999997</v>
      </c>
      <c r="H66" s="46">
        <f t="shared" ref="H66" si="37">+B66+G66</f>
        <v>18773.289000000001</v>
      </c>
      <c r="I66" s="46"/>
      <c r="J66" s="46">
        <f t="shared" ref="J66" si="38">+H66-K66</f>
        <v>18686.149000000001</v>
      </c>
      <c r="K66" s="40">
        <v>87.14</v>
      </c>
      <c r="L66" s="46">
        <f t="shared" ref="L66" si="39">+J66+K66</f>
        <v>18773.289000000001</v>
      </c>
    </row>
    <row r="67" spans="1:12" ht="13.7" customHeight="1">
      <c r="A67" s="76" t="s">
        <v>166</v>
      </c>
      <c r="B67" s="46">
        <f t="shared" ref="B67" si="40">+C67+D67+E67+F67</f>
        <v>18645.776999999998</v>
      </c>
      <c r="C67" s="46">
        <f>+'S11'!C67</f>
        <v>11188.069</v>
      </c>
      <c r="D67" s="46">
        <f>+'S12'!C67</f>
        <v>994.26499999999999</v>
      </c>
      <c r="E67" s="46">
        <f>+'S13'!C67</f>
        <v>5048.3680000000004</v>
      </c>
      <c r="F67" s="46">
        <f>+S1M!C67</f>
        <v>1415.075</v>
      </c>
      <c r="G67" s="40">
        <v>87.656999999999996</v>
      </c>
      <c r="H67" s="46">
        <f t="shared" ref="H67" si="41">+B67+G67</f>
        <v>18733.433999999997</v>
      </c>
      <c r="I67" s="46"/>
      <c r="J67" s="46">
        <f t="shared" ref="J67" si="42">+H67-K67</f>
        <v>18629.881999999998</v>
      </c>
      <c r="K67" s="40">
        <v>103.55200000000001</v>
      </c>
      <c r="L67" s="46">
        <f t="shared" ref="L67" si="43">+J67+K67</f>
        <v>18733.433999999997</v>
      </c>
    </row>
    <row r="68" spans="1:12" ht="13.7" customHeight="1">
      <c r="A68" s="76" t="s">
        <v>167</v>
      </c>
      <c r="B68" s="46">
        <f t="shared" ref="B68" si="44">+C68+D68+E68+F68</f>
        <v>20932.626</v>
      </c>
      <c r="C68" s="46">
        <f>+'S11'!C68</f>
        <v>12350.016</v>
      </c>
      <c r="D68" s="46">
        <f>+'S12'!C68</f>
        <v>1126.499</v>
      </c>
      <c r="E68" s="46">
        <f>+'S13'!C68</f>
        <v>5904.085</v>
      </c>
      <c r="F68" s="46">
        <f>+S1M!C68</f>
        <v>1552.0260000000001</v>
      </c>
      <c r="G68" s="40">
        <v>89.114000000000004</v>
      </c>
      <c r="H68" s="46">
        <f t="shared" ref="H68" si="45">+B68+G68</f>
        <v>21021.74</v>
      </c>
      <c r="I68" s="46"/>
      <c r="J68" s="46">
        <f t="shared" ref="J68" si="46">+H68-K68</f>
        <v>20935.494000000002</v>
      </c>
      <c r="K68" s="40">
        <v>86.245999999999995</v>
      </c>
      <c r="L68" s="46">
        <f t="shared" ref="L68" si="47">+J68+K68</f>
        <v>21021.74</v>
      </c>
    </row>
    <row r="69" spans="1:12" ht="13.7" customHeight="1">
      <c r="A69" s="76" t="s">
        <v>168</v>
      </c>
      <c r="B69" s="46">
        <f t="shared" ref="B69" si="48">+C69+D69+E69+F69</f>
        <v>17604.067000000003</v>
      </c>
      <c r="C69" s="46">
        <f>+'S11'!C69</f>
        <v>10592.678</v>
      </c>
      <c r="D69" s="46">
        <f>+'S12'!C69</f>
        <v>941.01199999999994</v>
      </c>
      <c r="E69" s="46">
        <f>+'S13'!C69</f>
        <v>4696.4790000000003</v>
      </c>
      <c r="F69" s="46">
        <f>+S1M!C69</f>
        <v>1373.8979999999999</v>
      </c>
      <c r="G69" s="40">
        <v>72.17</v>
      </c>
      <c r="H69" s="46">
        <f t="shared" ref="H69" si="49">+B69+G69</f>
        <v>17676.237000000001</v>
      </c>
      <c r="I69" s="46"/>
      <c r="J69" s="46">
        <f t="shared" ref="J69" si="50">+H69-K69</f>
        <v>17625.832000000002</v>
      </c>
      <c r="K69" s="40">
        <v>50.405000000000001</v>
      </c>
      <c r="L69" s="46">
        <f t="shared" ref="L69" si="51">+J69+K69</f>
        <v>17676.237000000001</v>
      </c>
    </row>
    <row r="70" spans="1:12" ht="13.7" customHeight="1">
      <c r="A70" s="76" t="s">
        <v>169</v>
      </c>
      <c r="B70" s="46">
        <f t="shared" ref="B70" si="52">+C70+D70+E70+F70</f>
        <v>19418.776999999998</v>
      </c>
      <c r="C70" s="46">
        <f>+'S11'!C70</f>
        <v>11286.787</v>
      </c>
      <c r="D70" s="46">
        <f>+'S12'!C70</f>
        <v>952.21699999999998</v>
      </c>
      <c r="E70" s="46">
        <f>+'S13'!C70</f>
        <v>5727.0309999999999</v>
      </c>
      <c r="F70" s="46">
        <f>+S1M!C70</f>
        <v>1452.742</v>
      </c>
      <c r="G70" s="46">
        <v>74.132999999999996</v>
      </c>
      <c r="H70" s="46">
        <f t="shared" ref="H70" si="53">+B70+G70</f>
        <v>19492.91</v>
      </c>
      <c r="I70" s="46"/>
      <c r="J70" s="46">
        <f t="shared" ref="J70" si="54">+H70-K70</f>
        <v>19430.59</v>
      </c>
      <c r="K70" s="46">
        <v>62.32</v>
      </c>
      <c r="L70" s="46">
        <f t="shared" ref="L70" si="55">+J70+K70</f>
        <v>19492.91</v>
      </c>
    </row>
    <row r="71" spans="1:12" ht="13.7" customHeight="1">
      <c r="A71" s="76" t="s">
        <v>170</v>
      </c>
      <c r="B71" s="46">
        <f t="shared" ref="B71" si="56">+C71+D71+E71+F71</f>
        <v>19166.656999999999</v>
      </c>
      <c r="C71" s="46">
        <f>+'S11'!C71</f>
        <v>11610.858</v>
      </c>
      <c r="D71" s="46">
        <f>+'S12'!C71</f>
        <v>944.6</v>
      </c>
      <c r="E71" s="46">
        <f>+'S13'!C71</f>
        <v>5142.0420000000004</v>
      </c>
      <c r="F71" s="46">
        <f>+S1M!C71</f>
        <v>1469.1569999999999</v>
      </c>
      <c r="G71" s="46">
        <v>97.524000000000001</v>
      </c>
      <c r="H71" s="46">
        <f t="shared" ref="H71" si="57">+B71+G71</f>
        <v>19264.181</v>
      </c>
      <c r="I71" s="46"/>
      <c r="J71" s="46">
        <f t="shared" ref="J71" si="58">+H71-K71</f>
        <v>19200.511000000002</v>
      </c>
      <c r="K71" s="46">
        <v>63.67</v>
      </c>
      <c r="L71" s="46">
        <f t="shared" ref="L71" si="59">+J71+K71</f>
        <v>19264.181</v>
      </c>
    </row>
    <row r="72" spans="1:12" ht="13.7" customHeight="1">
      <c r="A72" s="76" t="s">
        <v>171</v>
      </c>
      <c r="B72" s="46">
        <f t="shared" ref="B72" si="60">+C72+D72+E72+F72</f>
        <v>20161.629000000001</v>
      </c>
      <c r="C72" s="46">
        <f>+'S11'!C72</f>
        <v>12697.932000000001</v>
      </c>
      <c r="D72" s="46">
        <f>+'S12'!C72</f>
        <v>960.15599999999995</v>
      </c>
      <c r="E72" s="46">
        <f>+'S13'!C72</f>
        <v>4915.7719999999999</v>
      </c>
      <c r="F72" s="46">
        <f>+S1M!C72</f>
        <v>1587.769</v>
      </c>
      <c r="G72" s="46">
        <v>85.7</v>
      </c>
      <c r="H72" s="46">
        <f t="shared" ref="H72" si="61">+B72+G72</f>
        <v>20247.329000000002</v>
      </c>
      <c r="I72" s="46"/>
      <c r="J72" s="46">
        <f t="shared" ref="J72" si="62">+H72-K72</f>
        <v>20178.603000000003</v>
      </c>
      <c r="K72" s="46">
        <v>68.725999999999999</v>
      </c>
      <c r="L72" s="46">
        <f t="shared" ref="L72" si="63">+J72+K72</f>
        <v>20247.329000000002</v>
      </c>
    </row>
    <row r="73" spans="1:12" ht="13.7" customHeight="1">
      <c r="A73" s="76" t="s">
        <v>172</v>
      </c>
      <c r="B73" s="46">
        <f t="shared" ref="B73" si="64">+C73+D73+E73+F73</f>
        <v>18228.114999999998</v>
      </c>
      <c r="C73" s="46">
        <f>+'S11'!C73</f>
        <v>11048.457</v>
      </c>
      <c r="D73" s="46">
        <f>+'S12'!C73</f>
        <v>993.84900000000005</v>
      </c>
      <c r="E73" s="46">
        <f>+'S13'!C73</f>
        <v>4805.7049999999999</v>
      </c>
      <c r="F73" s="46">
        <f>+S1M!C73</f>
        <v>1380.104</v>
      </c>
      <c r="G73" s="46">
        <v>75.375</v>
      </c>
      <c r="H73" s="46">
        <f t="shared" ref="H73" si="65">+B73+G73</f>
        <v>18303.489999999998</v>
      </c>
      <c r="I73" s="46"/>
      <c r="J73" s="46">
        <f t="shared" ref="J73" si="66">+H73-K73</f>
        <v>18264.14</v>
      </c>
      <c r="K73" s="46">
        <v>39.35</v>
      </c>
      <c r="L73" s="46">
        <f t="shared" ref="L73" si="67">+J73+K73</f>
        <v>18303.489999999998</v>
      </c>
    </row>
    <row r="74" spans="1:12" ht="13.7" customHeight="1">
      <c r="A74" s="76" t="s">
        <v>173</v>
      </c>
      <c r="B74" s="46">
        <f t="shared" ref="B74" si="68">+C74+D74+E74+F74</f>
        <v>20067.648999999998</v>
      </c>
      <c r="C74" s="46">
        <f>+'S11'!C74</f>
        <v>11981.092000000001</v>
      </c>
      <c r="D74" s="46">
        <f>+'S12'!C74</f>
        <v>941.73699999999997</v>
      </c>
      <c r="E74" s="46">
        <f>+'S13'!C74</f>
        <v>5693.3810000000003</v>
      </c>
      <c r="F74" s="46">
        <f>+S1M!C74</f>
        <v>1451.4390000000001</v>
      </c>
      <c r="G74" s="46">
        <v>78.843000000000004</v>
      </c>
      <c r="H74" s="46">
        <f t="shared" ref="H74" si="69">+B74+G74</f>
        <v>20146.491999999998</v>
      </c>
      <c r="I74" s="46"/>
      <c r="J74" s="46">
        <f t="shared" ref="J74" si="70">+H74-K74</f>
        <v>20100.596999999998</v>
      </c>
      <c r="K74" s="46">
        <v>45.895000000000003</v>
      </c>
      <c r="L74" s="46">
        <f t="shared" ref="L74" si="71">+J74+K74</f>
        <v>20146.491999999998</v>
      </c>
    </row>
    <row r="75" spans="1:12" ht="13.7" customHeight="1">
      <c r="A75" s="76" t="s">
        <v>174</v>
      </c>
      <c r="B75" s="46">
        <f t="shared" ref="B75" si="72">+C75+D75+E75+F75</f>
        <v>19280.760000000002</v>
      </c>
      <c r="C75" s="46">
        <f>+'S11'!C75</f>
        <v>12108.415000000001</v>
      </c>
      <c r="D75" s="46">
        <f>+'S12'!C75</f>
        <v>897.80799999999999</v>
      </c>
      <c r="E75" s="46">
        <f>+'S13'!C75</f>
        <v>4829.5640000000003</v>
      </c>
      <c r="F75" s="46">
        <f>+S1M!C75</f>
        <v>1444.973</v>
      </c>
      <c r="G75" s="46">
        <v>85.03</v>
      </c>
      <c r="H75" s="46">
        <f t="shared" ref="H75" si="73">+B75+G75</f>
        <v>19365.79</v>
      </c>
      <c r="I75" s="46"/>
      <c r="J75" s="46">
        <f t="shared" ref="J75" si="74">+H75-K75</f>
        <v>19314.896000000001</v>
      </c>
      <c r="K75" s="46">
        <v>50.893999999999998</v>
      </c>
      <c r="L75" s="46">
        <f t="shared" ref="L75" si="75">+J75+K75</f>
        <v>19365.79</v>
      </c>
    </row>
    <row r="76" spans="1:12" ht="13.7" customHeight="1">
      <c r="A76" s="76" t="s">
        <v>176</v>
      </c>
      <c r="B76" s="46">
        <f t="shared" ref="B76" si="76">+C76+D76+E76+F76</f>
        <v>20829.757000000001</v>
      </c>
      <c r="C76" s="46">
        <f>+'S11'!C76</f>
        <v>13275.251</v>
      </c>
      <c r="D76" s="46">
        <f>+'S12'!C76</f>
        <v>1006.5940000000001</v>
      </c>
      <c r="E76" s="46">
        <f>+'S13'!C76</f>
        <v>4986.8999999999996</v>
      </c>
      <c r="F76" s="46">
        <f>+S1M!C76</f>
        <v>1561.0119999999999</v>
      </c>
      <c r="G76" s="46">
        <v>89.534000000000006</v>
      </c>
      <c r="H76" s="46">
        <f t="shared" ref="H76" si="77">+B76+G76</f>
        <v>20919.291000000001</v>
      </c>
      <c r="I76" s="46"/>
      <c r="J76" s="46">
        <f t="shared" ref="J76" si="78">+H76-K76</f>
        <v>20871.731</v>
      </c>
      <c r="K76" s="46">
        <v>47.56</v>
      </c>
      <c r="L76" s="46">
        <f t="shared" ref="L76" si="79">+J76+K76</f>
        <v>20919.291000000001</v>
      </c>
    </row>
    <row r="77" spans="1:12" ht="13.7" customHeight="1">
      <c r="A77" s="76" t="s">
        <v>177</v>
      </c>
      <c r="B77" s="46">
        <f t="shared" ref="B77" si="80">+C77+D77+E77+F77</f>
        <v>18731.060000000001</v>
      </c>
      <c r="C77" s="46">
        <f>+'S11'!C77</f>
        <v>11563.287</v>
      </c>
      <c r="D77" s="46">
        <f>+'S12'!C77</f>
        <v>939.87</v>
      </c>
      <c r="E77" s="46">
        <f>+'S13'!C77</f>
        <v>4849.5609999999997</v>
      </c>
      <c r="F77" s="46">
        <f>+S1M!C77</f>
        <v>1378.3420000000001</v>
      </c>
      <c r="G77" s="46">
        <v>87.126999999999995</v>
      </c>
      <c r="H77" s="46">
        <f t="shared" ref="H77" si="81">+B77+G77</f>
        <v>18818.187000000002</v>
      </c>
      <c r="I77" s="46"/>
      <c r="J77" s="46">
        <f t="shared" ref="J77" si="82">+H77-K77</f>
        <v>18784.728000000003</v>
      </c>
      <c r="K77" s="46">
        <v>33.459000000000003</v>
      </c>
      <c r="L77" s="46">
        <f t="shared" ref="L77" si="83">+J77+K77</f>
        <v>18818.187000000002</v>
      </c>
    </row>
    <row r="78" spans="1:12" ht="13.7" customHeight="1">
      <c r="A78" s="76" t="s">
        <v>178</v>
      </c>
      <c r="B78" s="46">
        <f t="shared" ref="B78" si="84">+C78+D78+E78+F78</f>
        <v>20639.512999999999</v>
      </c>
      <c r="C78" s="46">
        <f>+'S11'!C78</f>
        <v>12468.618</v>
      </c>
      <c r="D78" s="46">
        <f>+'S12'!C78</f>
        <v>883.77200000000005</v>
      </c>
      <c r="E78" s="46">
        <f>+'S13'!C78</f>
        <v>5830.2529999999997</v>
      </c>
      <c r="F78" s="46">
        <f>+S1M!C78</f>
        <v>1456.87</v>
      </c>
      <c r="G78" s="46">
        <v>92.406000000000006</v>
      </c>
      <c r="H78" s="46">
        <f t="shared" ref="H78" si="85">+B78+G78</f>
        <v>20731.918999999998</v>
      </c>
      <c r="I78" s="46"/>
      <c r="J78" s="46">
        <f t="shared" ref="J78" si="86">+H78-K78</f>
        <v>20690.495999999999</v>
      </c>
      <c r="K78" s="46">
        <v>41.423000000000002</v>
      </c>
      <c r="L78" s="46">
        <f t="shared" ref="L78" si="87">+J78+K78</f>
        <v>20731.918999999998</v>
      </c>
    </row>
    <row r="79" spans="1:12" ht="13.7" customHeight="1">
      <c r="A79" s="76" t="s">
        <v>183</v>
      </c>
      <c r="B79" s="46">
        <f t="shared" ref="B79" si="88">+C79+D79+E79+F79</f>
        <v>20002.240000000002</v>
      </c>
      <c r="C79" s="46">
        <f>+'S11'!C79</f>
        <v>12653.236000000001</v>
      </c>
      <c r="D79" s="46">
        <f>+'S12'!C79</f>
        <v>853.96</v>
      </c>
      <c r="E79" s="46">
        <f>+'S13'!C79</f>
        <v>5013.2420000000002</v>
      </c>
      <c r="F79" s="46">
        <f>+S1M!C79</f>
        <v>1481.8019999999999</v>
      </c>
      <c r="G79" s="46">
        <v>98.531000000000006</v>
      </c>
      <c r="H79" s="46">
        <f t="shared" ref="H79" si="89">+B79+G79</f>
        <v>20100.771000000001</v>
      </c>
      <c r="I79" s="46"/>
      <c r="J79" s="46">
        <f t="shared" ref="J79" si="90">+H79-K79</f>
        <v>20060.219000000001</v>
      </c>
      <c r="K79" s="46">
        <v>40.552</v>
      </c>
      <c r="L79" s="46">
        <f t="shared" ref="L79" si="91">+J79+K79</f>
        <v>20100.771000000001</v>
      </c>
    </row>
    <row r="80" spans="1:12" ht="13.7" customHeight="1">
      <c r="A80" s="76" t="s">
        <v>184</v>
      </c>
      <c r="B80" s="46">
        <f t="shared" ref="B80" si="92">+C80+D80+E80+F80</f>
        <v>21840.642</v>
      </c>
      <c r="C80" s="46">
        <f>+'S11'!C80</f>
        <v>14048.538</v>
      </c>
      <c r="D80" s="46">
        <f>+'S12'!C80</f>
        <v>969.8</v>
      </c>
      <c r="E80" s="46">
        <f>+'S13'!C80</f>
        <v>5202.4160000000002</v>
      </c>
      <c r="F80" s="46">
        <f>+S1M!C80</f>
        <v>1619.8879999999999</v>
      </c>
      <c r="G80" s="46">
        <v>105.73099999999999</v>
      </c>
      <c r="H80" s="46">
        <f t="shared" ref="H80" si="93">+B80+G80</f>
        <v>21946.373</v>
      </c>
      <c r="I80" s="46"/>
      <c r="J80" s="46">
        <f t="shared" ref="J80" si="94">+H80-K80</f>
        <v>21887.048999999999</v>
      </c>
      <c r="K80" s="46">
        <v>59.323999999999998</v>
      </c>
      <c r="L80" s="46">
        <f t="shared" ref="L80" si="95">+J80+K80</f>
        <v>21946.373</v>
      </c>
    </row>
    <row r="81" spans="1:12" ht="13.7" customHeight="1">
      <c r="A81" s="76" t="s">
        <v>185</v>
      </c>
      <c r="B81" s="46">
        <f t="shared" ref="B81" si="96">+C81+D81+E81+F81</f>
        <v>19554.712</v>
      </c>
      <c r="C81" s="46">
        <f>+'S11'!C81</f>
        <v>12223.9</v>
      </c>
      <c r="D81" s="46">
        <f>+'S12'!C81</f>
        <v>974.25199999999995</v>
      </c>
      <c r="E81" s="46">
        <f>+'S13'!C81</f>
        <v>4893.7370000000001</v>
      </c>
      <c r="F81" s="46">
        <f>+S1M!C81</f>
        <v>1462.8230000000001</v>
      </c>
      <c r="G81" s="46">
        <v>101.45699999999999</v>
      </c>
      <c r="H81" s="46">
        <f t="shared" ref="H81" si="97">+B81+G81</f>
        <v>19656.168999999998</v>
      </c>
      <c r="I81" s="46"/>
      <c r="J81" s="46">
        <f t="shared" ref="J81" si="98">+H81-K81</f>
        <v>19619.802999999996</v>
      </c>
      <c r="K81" s="46">
        <v>36.366</v>
      </c>
      <c r="L81" s="46">
        <f t="shared" ref="L81" si="99">+J81+K81</f>
        <v>19656.168999999998</v>
      </c>
    </row>
    <row r="82" spans="1:12" ht="13.7" customHeight="1">
      <c r="A82" s="76" t="s">
        <v>186</v>
      </c>
      <c r="B82" s="46">
        <f t="shared" ref="B82" si="100">+C82+D82+E82+F82</f>
        <v>21697.748999999996</v>
      </c>
      <c r="C82" s="46">
        <f>+'S11'!C82</f>
        <v>13348.032999999999</v>
      </c>
      <c r="D82" s="46">
        <f>+'S12'!C82</f>
        <v>921.90599999999995</v>
      </c>
      <c r="E82" s="46">
        <f>+'S13'!C82</f>
        <v>5868.0069999999996</v>
      </c>
      <c r="F82" s="46">
        <f>+S1M!C82</f>
        <v>1559.8030000000001</v>
      </c>
      <c r="G82" s="46">
        <v>101.152</v>
      </c>
      <c r="H82" s="46">
        <f t="shared" ref="H82" si="101">+B82+G82</f>
        <v>21798.900999999994</v>
      </c>
      <c r="I82" s="46"/>
      <c r="J82" s="46">
        <f t="shared" ref="J82" si="102">+H82-K82</f>
        <v>21758.611999999994</v>
      </c>
      <c r="K82" s="46">
        <v>40.289000000000001</v>
      </c>
      <c r="L82" s="46">
        <f t="shared" ref="L82" si="103">+J82+K82</f>
        <v>21798.900999999994</v>
      </c>
    </row>
    <row r="83" spans="1:12" ht="13.7" customHeight="1">
      <c r="A83" s="76" t="s">
        <v>187</v>
      </c>
      <c r="B83" s="46">
        <f t="shared" ref="B83" si="104">+C83+D83+E83+F83</f>
        <v>21117.53</v>
      </c>
      <c r="C83" s="46">
        <f>+'S11'!C83</f>
        <v>13657.329</v>
      </c>
      <c r="D83" s="46">
        <f>+'S12'!C83</f>
        <v>890.37</v>
      </c>
      <c r="E83" s="46">
        <f>+'S13'!C83</f>
        <v>4988.0309999999999</v>
      </c>
      <c r="F83" s="46">
        <f>+S1M!C83</f>
        <v>1581.8</v>
      </c>
      <c r="G83" s="46">
        <v>110.232</v>
      </c>
      <c r="H83" s="46">
        <f t="shared" ref="H83" si="105">+B83+G83</f>
        <v>21227.761999999999</v>
      </c>
      <c r="I83" s="46"/>
      <c r="J83" s="46">
        <f t="shared" ref="J83" si="106">+H83-K83</f>
        <v>21173.243999999999</v>
      </c>
      <c r="K83" s="46">
        <v>54.518000000000001</v>
      </c>
      <c r="L83" s="46">
        <f t="shared" ref="L83" si="107">+J83+K83</f>
        <v>21227.761999999999</v>
      </c>
    </row>
    <row r="84" spans="1:12" ht="13.7" customHeight="1">
      <c r="A84" s="76" t="s">
        <v>188</v>
      </c>
      <c r="B84" s="46">
        <f t="shared" ref="B84" si="108">+C84+D84+E84+F84</f>
        <v>23727.323</v>
      </c>
      <c r="C84" s="46">
        <f>+'S11'!C84</f>
        <v>15333.357</v>
      </c>
      <c r="D84" s="46">
        <f>+'S12'!C84</f>
        <v>1029.204</v>
      </c>
      <c r="E84" s="46">
        <f>+'S13'!C84</f>
        <v>5636.2079999999996</v>
      </c>
      <c r="F84" s="46">
        <f>+S1M!C84</f>
        <v>1728.5540000000001</v>
      </c>
      <c r="G84" s="46">
        <v>119.742</v>
      </c>
      <c r="H84" s="46">
        <f t="shared" ref="H84" si="109">+B84+G84</f>
        <v>23847.064999999999</v>
      </c>
      <c r="I84" s="46"/>
      <c r="J84" s="46">
        <f t="shared" ref="J84" si="110">+H84-K84</f>
        <v>23788.978999999999</v>
      </c>
      <c r="K84" s="46">
        <v>58.085999999999999</v>
      </c>
      <c r="L84" s="46">
        <f t="shared" ref="L84" si="111">+J84+K84</f>
        <v>23847.064999999999</v>
      </c>
    </row>
    <row r="85" spans="1:12" ht="13.7" customHeight="1">
      <c r="A85" s="76" t="s">
        <v>189</v>
      </c>
      <c r="B85" s="46">
        <f t="shared" ref="B85" si="112">+C85+D85+E85+F85</f>
        <v>20626.766</v>
      </c>
      <c r="C85" s="46">
        <f>+'S11'!C85</f>
        <v>13302.143</v>
      </c>
      <c r="D85" s="46">
        <f>+'S12'!C85</f>
        <v>981.88300000000004</v>
      </c>
      <c r="E85" s="46">
        <f>+'S13'!C85</f>
        <v>4846.8890000000001</v>
      </c>
      <c r="F85" s="46">
        <f>+S1M!C85</f>
        <v>1495.8510000000001</v>
      </c>
      <c r="G85" s="46">
        <v>109.762</v>
      </c>
      <c r="H85" s="46">
        <f t="shared" ref="H85" si="113">+B85+G85</f>
        <v>20736.527999999998</v>
      </c>
      <c r="I85" s="46"/>
      <c r="J85" s="46">
        <f t="shared" ref="J85" si="114">+H85-K85</f>
        <v>20693.542999999998</v>
      </c>
      <c r="K85" s="46">
        <v>42.984999999999999</v>
      </c>
      <c r="L85" s="46">
        <f t="shared" ref="L85" si="115">+J85+K85</f>
        <v>20736.527999999998</v>
      </c>
    </row>
    <row r="86" spans="1:12" ht="13.7" customHeight="1">
      <c r="A86" s="76" t="s">
        <v>190</v>
      </c>
      <c r="B86" s="46">
        <f t="shared" ref="B86" si="116">+C86+D86+E86+F86</f>
        <v>23002.710999999999</v>
      </c>
      <c r="C86" s="46">
        <f>+'S11'!C86</f>
        <v>14644.735000000001</v>
      </c>
      <c r="D86" s="46">
        <f>+'S12'!C86</f>
        <v>945.88099999999997</v>
      </c>
      <c r="E86" s="46">
        <f>+'S13'!C86</f>
        <v>5810.2359999999999</v>
      </c>
      <c r="F86" s="46">
        <f>+S1M!C86</f>
        <v>1601.8589999999999</v>
      </c>
      <c r="G86" s="46">
        <v>110.23699999999999</v>
      </c>
      <c r="H86" s="46">
        <f t="shared" ref="H86" si="117">+B86+G86</f>
        <v>23112.948</v>
      </c>
      <c r="I86" s="46"/>
      <c r="J86" s="46">
        <f t="shared" ref="J86" si="118">+H86-K86</f>
        <v>23074.309000000001</v>
      </c>
      <c r="K86" s="46">
        <v>38.639000000000003</v>
      </c>
      <c r="L86" s="46">
        <f t="shared" ref="L86" si="119">+J86+K86</f>
        <v>23112.948</v>
      </c>
    </row>
    <row r="87" spans="1:12" ht="13.7" customHeight="1">
      <c r="A87" s="76" t="s">
        <v>191</v>
      </c>
      <c r="B87" s="46">
        <f t="shared" ref="B87" si="120">+C87+D87+E87+F87</f>
        <v>22338.631000000001</v>
      </c>
      <c r="C87" s="46">
        <f>+'S11'!C87</f>
        <v>14806.686</v>
      </c>
      <c r="D87" s="46">
        <f>+'S12'!C87</f>
        <v>892.16200000000003</v>
      </c>
      <c r="E87" s="46">
        <f>+'S13'!C87</f>
        <v>5040.4430000000002</v>
      </c>
      <c r="F87" s="46">
        <f>+S1M!C87</f>
        <v>1599.34</v>
      </c>
      <c r="G87" s="46">
        <v>117.477</v>
      </c>
      <c r="H87" s="46">
        <f t="shared" ref="H87" si="121">+B87+G87</f>
        <v>22456.108</v>
      </c>
      <c r="I87" s="46"/>
      <c r="J87" s="46">
        <f t="shared" ref="J87" si="122">+H87-K87</f>
        <v>22423.069</v>
      </c>
      <c r="K87" s="46">
        <v>33.039000000000001</v>
      </c>
      <c r="L87" s="46">
        <f t="shared" ref="L87" si="123">+J87+K87</f>
        <v>22456.108</v>
      </c>
    </row>
    <row r="88" spans="1:12" ht="13.7" customHeight="1">
      <c r="A88" s="76" t="s">
        <v>192</v>
      </c>
      <c r="B88" s="46">
        <f t="shared" ref="B88" si="124">+C88+D88+E88+F88</f>
        <v>25665.009000000002</v>
      </c>
      <c r="C88" s="46">
        <f>+'S11'!C88</f>
        <v>16517.21</v>
      </c>
      <c r="D88" s="46">
        <f>+'S12'!C88</f>
        <v>1045.9549999999999</v>
      </c>
      <c r="E88" s="46">
        <f>+'S13'!C88</f>
        <v>6332.0290000000005</v>
      </c>
      <c r="F88" s="46">
        <f>+S1M!C88</f>
        <v>1769.8150000000001</v>
      </c>
      <c r="G88" s="46">
        <v>123.98399999999999</v>
      </c>
      <c r="H88" s="46">
        <f t="shared" ref="H88" si="125">+B88+G88</f>
        <v>25788.993000000002</v>
      </c>
      <c r="I88" s="46"/>
      <c r="J88" s="46">
        <f t="shared" ref="J88" si="126">+H88-K88</f>
        <v>25750.403000000002</v>
      </c>
      <c r="K88" s="46">
        <v>38.590000000000003</v>
      </c>
      <c r="L88" s="46">
        <f t="shared" ref="L88" si="127">+J88+K88</f>
        <v>25788.993000000002</v>
      </c>
    </row>
    <row r="89" spans="1:12" ht="13.7" customHeight="1">
      <c r="A89" s="76" t="s">
        <v>193</v>
      </c>
      <c r="B89" s="46">
        <f t="shared" ref="B89:B90" si="128">+C89+D89+E89+F89</f>
        <v>21884.04</v>
      </c>
      <c r="C89" s="46">
        <f>+'S11'!C89</f>
        <v>14329.394</v>
      </c>
      <c r="D89" s="46">
        <f>+'S12'!C89</f>
        <v>1003.619</v>
      </c>
      <c r="E89" s="46">
        <f>+'S13'!C89</f>
        <v>5038.5720000000001</v>
      </c>
      <c r="F89" s="46">
        <f>+S1M!C89</f>
        <v>1512.4549999999999</v>
      </c>
      <c r="G89" s="46">
        <v>125.521</v>
      </c>
      <c r="H89" s="46">
        <f t="shared" ref="H89:H90" si="129">+B89+G89</f>
        <v>22009.561000000002</v>
      </c>
      <c r="I89" s="46"/>
      <c r="J89" s="46">
        <f t="shared" ref="J89:J90" si="130">+H89-K89</f>
        <v>21975.175000000003</v>
      </c>
      <c r="K89" s="46">
        <v>34.386000000000003</v>
      </c>
      <c r="L89" s="46">
        <f t="shared" ref="L89:L90" si="131">+J89+K89</f>
        <v>22009.561000000002</v>
      </c>
    </row>
    <row r="90" spans="1:12" ht="13.7" customHeight="1">
      <c r="A90" s="76" t="s">
        <v>194</v>
      </c>
      <c r="B90" s="46">
        <f t="shared" si="128"/>
        <v>24411.814999999999</v>
      </c>
      <c r="C90" s="46">
        <f>+'S11'!C90</f>
        <v>15766.121999999999</v>
      </c>
      <c r="D90" s="46">
        <f>+'S12'!C90</f>
        <v>956.99400000000003</v>
      </c>
      <c r="E90" s="46">
        <f>+'S13'!C90</f>
        <v>6083.1629999999996</v>
      </c>
      <c r="F90" s="46">
        <f>+S1M!C90</f>
        <v>1605.5360000000001</v>
      </c>
      <c r="G90" s="46">
        <v>131.834</v>
      </c>
      <c r="H90" s="46">
        <f t="shared" si="129"/>
        <v>24543.648999999998</v>
      </c>
      <c r="I90" s="46"/>
      <c r="J90" s="46">
        <f t="shared" si="130"/>
        <v>24508.307999999997</v>
      </c>
      <c r="K90" s="46">
        <v>35.341000000000001</v>
      </c>
      <c r="L90" s="46">
        <f t="shared" si="131"/>
        <v>24543.648999999998</v>
      </c>
    </row>
    <row r="91" spans="1:12" ht="13.7" customHeight="1">
      <c r="A91" s="76" t="s">
        <v>195</v>
      </c>
      <c r="B91" s="46">
        <f t="shared" ref="B91" si="132">+C91+D91+E91+F91</f>
        <v>23746.988999999998</v>
      </c>
      <c r="C91" s="46">
        <f>+'S11'!C91</f>
        <v>15935.027</v>
      </c>
      <c r="D91" s="46">
        <f>+'S12'!C91</f>
        <v>904.10900000000004</v>
      </c>
      <c r="E91" s="46">
        <f>+'S13'!C91</f>
        <v>5323.4610000000002</v>
      </c>
      <c r="F91" s="46">
        <f>+S1M!C91</f>
        <v>1584.3920000000001</v>
      </c>
      <c r="G91" s="46">
        <v>140.32</v>
      </c>
      <c r="H91" s="46">
        <f t="shared" ref="H91" si="133">+B91+G91</f>
        <v>23887.308999999997</v>
      </c>
      <c r="I91" s="46"/>
      <c r="J91" s="46">
        <f t="shared" ref="J91" si="134">+H91-K91</f>
        <v>23850.088999999996</v>
      </c>
      <c r="K91" s="46">
        <v>37.22</v>
      </c>
      <c r="L91" s="46">
        <f t="shared" ref="L91" si="135">+J91+K91</f>
        <v>23887.308999999997</v>
      </c>
    </row>
    <row r="92" spans="1:12" ht="13.7" customHeight="1">
      <c r="A92" s="76" t="s">
        <v>196</v>
      </c>
      <c r="B92" s="46">
        <f t="shared" ref="B92" si="136">+C92+D92+E92+F92</f>
        <v>27056.482</v>
      </c>
      <c r="C92" s="46">
        <f>+'S11'!C92</f>
        <v>17576.748</v>
      </c>
      <c r="D92" s="46">
        <f>+'S12'!C92</f>
        <v>1070.259</v>
      </c>
      <c r="E92" s="46">
        <f>+'S13'!C92</f>
        <v>6701.5240000000003</v>
      </c>
      <c r="F92" s="46">
        <f>+S1M!C92</f>
        <v>1707.951</v>
      </c>
      <c r="G92" s="46">
        <v>153.935</v>
      </c>
      <c r="H92" s="46">
        <f t="shared" ref="H92" si="137">+B92+G92</f>
        <v>27210.417000000001</v>
      </c>
      <c r="I92" s="46"/>
      <c r="J92" s="46">
        <f t="shared" ref="J92" si="138">+H92-K92</f>
        <v>27171.348000000002</v>
      </c>
      <c r="K92" s="46">
        <v>39.069000000000003</v>
      </c>
      <c r="L92" s="46">
        <f t="shared" ref="L92" si="139">+J92+K92</f>
        <v>27210.417000000001</v>
      </c>
    </row>
    <row r="93" spans="1:12" ht="13.7" customHeight="1">
      <c r="A93" s="76" t="s">
        <v>197</v>
      </c>
      <c r="B93" s="46">
        <f t="shared" ref="B93" si="140">+C93+D93+E93+F93</f>
        <v>22547.144</v>
      </c>
      <c r="C93" s="46">
        <f>+'S11'!C93</f>
        <v>14792.103999999999</v>
      </c>
      <c r="D93" s="46">
        <f>+'S12'!C93</f>
        <v>997.61099999999999</v>
      </c>
      <c r="E93" s="46">
        <f>+'S13'!C93</f>
        <v>5273.79</v>
      </c>
      <c r="F93" s="46">
        <f>+S1M!C93</f>
        <v>1483.6389999999999</v>
      </c>
      <c r="G93" s="46">
        <v>148.31399999999999</v>
      </c>
      <c r="H93" s="46">
        <f t="shared" ref="H93" si="141">+B93+G93</f>
        <v>22695.457999999999</v>
      </c>
      <c r="I93" s="46"/>
      <c r="J93" s="46">
        <f t="shared" ref="J93" si="142">+H93-K93</f>
        <v>22654.273999999998</v>
      </c>
      <c r="K93" s="46">
        <v>41.183999999999997</v>
      </c>
      <c r="L93" s="46">
        <f t="shared" ref="L93" si="143">+J93+K93</f>
        <v>22695.457999999999</v>
      </c>
    </row>
    <row r="94" spans="1:12" ht="13.7" customHeight="1">
      <c r="A94" s="76" t="s">
        <v>198</v>
      </c>
      <c r="B94" s="46">
        <f t="shared" ref="B94" si="144">+C94+D94+E94+F94</f>
        <v>23607.173999999999</v>
      </c>
      <c r="C94" s="46">
        <f>+'S11'!C94</f>
        <v>14949.722</v>
      </c>
      <c r="D94" s="46">
        <f>+'S12'!C94</f>
        <v>937.66399999999999</v>
      </c>
      <c r="E94" s="46">
        <f>+'S13'!C94</f>
        <v>6205.777</v>
      </c>
      <c r="F94" s="46">
        <f>+S1M!C94</f>
        <v>1514.011</v>
      </c>
      <c r="G94" s="46">
        <v>147.00299999999999</v>
      </c>
      <c r="H94" s="46">
        <f t="shared" ref="H94" si="145">+B94+G94</f>
        <v>23754.177</v>
      </c>
      <c r="I94" s="46"/>
      <c r="J94" s="46">
        <f t="shared" ref="J94" si="146">+H94-K94</f>
        <v>23717.596000000001</v>
      </c>
      <c r="K94" s="46">
        <v>36.581000000000003</v>
      </c>
      <c r="L94" s="46">
        <f t="shared" ref="L94" si="147">+J94+K94</f>
        <v>23754.177</v>
      </c>
    </row>
    <row r="95" spans="1:12" ht="13.7" customHeight="1">
      <c r="A95" s="76" t="s">
        <v>199</v>
      </c>
      <c r="B95" s="46">
        <f t="shared" ref="B95" si="148">+C95+D95+E95+F95</f>
        <v>23605.936000000002</v>
      </c>
      <c r="C95" s="46">
        <f>+'S11'!C95</f>
        <v>15653.119000000001</v>
      </c>
      <c r="D95" s="46">
        <f>+'S12'!C95</f>
        <v>875.029</v>
      </c>
      <c r="E95" s="46">
        <f>+'S13'!C95</f>
        <v>5540.8680000000004</v>
      </c>
      <c r="F95" s="46">
        <f>+S1M!C95</f>
        <v>1536.92</v>
      </c>
      <c r="G95" s="46">
        <v>159.142</v>
      </c>
      <c r="H95" s="46">
        <f t="shared" ref="H95" si="149">+B95+G95</f>
        <v>23765.078000000001</v>
      </c>
      <c r="I95" s="46"/>
      <c r="J95" s="46">
        <f t="shared" ref="J95" si="150">+H95-K95</f>
        <v>23721.374</v>
      </c>
      <c r="K95" s="46">
        <v>43.704000000000001</v>
      </c>
      <c r="L95" s="46">
        <f t="shared" ref="L95" si="151">+J95+K95</f>
        <v>23765.078000000001</v>
      </c>
    </row>
    <row r="96" spans="1:12" ht="13.7" customHeight="1">
      <c r="A96" s="76" t="s">
        <v>200</v>
      </c>
      <c r="B96" s="46">
        <f t="shared" ref="B96" si="152">+C96+D96+E96+F96</f>
        <v>27363.370999999999</v>
      </c>
      <c r="C96" s="46">
        <f>+'S11'!C96</f>
        <v>17743.225999999999</v>
      </c>
      <c r="D96" s="46">
        <f>+'S12'!C96</f>
        <v>1032.777</v>
      </c>
      <c r="E96" s="46">
        <f>+'S13'!C96</f>
        <v>6913.3789999999999</v>
      </c>
      <c r="F96" s="46">
        <f>+S1M!C96</f>
        <v>1673.989</v>
      </c>
      <c r="G96" s="46">
        <v>177.655</v>
      </c>
      <c r="H96" s="46">
        <f t="shared" ref="H96" si="153">+B96+G96</f>
        <v>27541.025999999998</v>
      </c>
      <c r="I96" s="46"/>
      <c r="J96" s="46">
        <f t="shared" ref="J96" si="154">+H96-K96</f>
        <v>27493.777999999998</v>
      </c>
      <c r="K96" s="46">
        <v>47.247999999999998</v>
      </c>
      <c r="L96" s="46">
        <f t="shared" ref="L96" si="155">+J96+K96</f>
        <v>27541.025999999998</v>
      </c>
    </row>
    <row r="97" spans="1:12" ht="13.7" customHeight="1">
      <c r="A97" s="76" t="s">
        <v>201</v>
      </c>
      <c r="B97" s="46">
        <f t="shared" ref="B97" si="156">+C97+D97+E97+F97</f>
        <v>23037.099000000002</v>
      </c>
      <c r="C97" s="46">
        <f>+'S11'!C97</f>
        <v>15025.915999999999</v>
      </c>
      <c r="D97" s="46">
        <f>+'S12'!C97</f>
        <v>1006.612</v>
      </c>
      <c r="E97" s="46">
        <f>+'S13'!C97</f>
        <v>5553.76</v>
      </c>
      <c r="F97" s="46">
        <f>+S1M!C97</f>
        <v>1450.8109999999999</v>
      </c>
      <c r="G97" s="46">
        <v>209.959</v>
      </c>
      <c r="H97" s="46">
        <f t="shared" ref="H97" si="157">+B97+G97</f>
        <v>23247.058000000001</v>
      </c>
      <c r="I97" s="46"/>
      <c r="J97" s="46">
        <f t="shared" ref="J97" si="158">+H97-K97</f>
        <v>23200.29</v>
      </c>
      <c r="K97" s="46">
        <v>46.768000000000001</v>
      </c>
      <c r="L97" s="46">
        <f t="shared" ref="L97" si="159">+J97+K97</f>
        <v>23247.058000000001</v>
      </c>
    </row>
    <row r="98" spans="1:12" ht="13.7" customHeight="1">
      <c r="A98" s="76" t="s">
        <v>202</v>
      </c>
      <c r="B98" s="46">
        <f t="shared" ref="B98" si="160">+C98+D98+E98+F98</f>
        <v>25963.23</v>
      </c>
      <c r="C98" s="46">
        <f>+'S11'!C98</f>
        <v>16871.093000000001</v>
      </c>
      <c r="D98" s="46">
        <f>+'S12'!C98</f>
        <v>977.08699999999999</v>
      </c>
      <c r="E98" s="46">
        <f>+'S13'!C98</f>
        <v>6547.8389999999999</v>
      </c>
      <c r="F98" s="46">
        <f>+S1M!C98</f>
        <v>1567.211</v>
      </c>
      <c r="G98" s="46">
        <v>218.88200000000001</v>
      </c>
      <c r="H98" s="46">
        <f t="shared" ref="H98" si="161">+B98+G98</f>
        <v>26182.112000000001</v>
      </c>
      <c r="I98" s="46"/>
      <c r="J98" s="46">
        <f t="shared" ref="J98" si="162">+H98-K98</f>
        <v>26131.41</v>
      </c>
      <c r="K98" s="46">
        <v>50.701999999999998</v>
      </c>
      <c r="L98" s="46">
        <f t="shared" ref="L98" si="163">+J98+K98</f>
        <v>26182.112000000001</v>
      </c>
    </row>
    <row r="99" spans="1:12" ht="13.7" customHeight="1">
      <c r="A99" s="76" t="s">
        <v>203</v>
      </c>
      <c r="B99" s="46">
        <f t="shared" ref="B99" si="164">+C99+D99+E99+F99</f>
        <v>25637.006000000001</v>
      </c>
      <c r="C99" s="46">
        <f>+'S11'!C99</f>
        <v>17318.496999999999</v>
      </c>
      <c r="D99" s="46">
        <f>+'S12'!C99</f>
        <v>925.66700000000003</v>
      </c>
      <c r="E99" s="46">
        <f>+'S13'!C99</f>
        <v>5816.223</v>
      </c>
      <c r="F99" s="46">
        <f>+S1M!C99</f>
        <v>1576.6189999999999</v>
      </c>
      <c r="G99" s="46">
        <v>229.75</v>
      </c>
      <c r="H99" s="46">
        <f t="shared" ref="H99" si="165">+B99+G99</f>
        <v>25866.756000000001</v>
      </c>
      <c r="I99" s="46"/>
      <c r="J99" s="46">
        <f t="shared" ref="J99" si="166">+H99-K99</f>
        <v>25825.411</v>
      </c>
      <c r="K99" s="46">
        <v>41.344999999999999</v>
      </c>
      <c r="L99" s="46">
        <f t="shared" ref="L99" si="167">+J99+K99</f>
        <v>25866.756000000001</v>
      </c>
    </row>
    <row r="100" spans="1:12" ht="13.7" customHeight="1">
      <c r="A100" s="76" t="s">
        <v>204</v>
      </c>
      <c r="B100" s="46">
        <f t="shared" ref="B100" si="168">+C100+D100+E100+F100</f>
        <v>29460.441999999999</v>
      </c>
      <c r="C100" s="46">
        <f>+'S11'!C100</f>
        <v>19532.524000000001</v>
      </c>
      <c r="D100" s="46">
        <f>+'S12'!C100</f>
        <v>1086.922</v>
      </c>
      <c r="E100" s="46">
        <f>+'S13'!C100</f>
        <v>7120.8230000000003</v>
      </c>
      <c r="F100" s="46">
        <f>+S1M!C100</f>
        <v>1720.173</v>
      </c>
      <c r="G100" s="46">
        <v>240.80799999999999</v>
      </c>
      <c r="H100" s="46">
        <f t="shared" ref="H100" si="169">+B100+G100</f>
        <v>29701.25</v>
      </c>
      <c r="I100" s="46"/>
      <c r="J100" s="46">
        <f t="shared" ref="J100" si="170">+H100-K100</f>
        <v>29658.741999999998</v>
      </c>
      <c r="K100" s="46">
        <v>42.508000000000003</v>
      </c>
      <c r="L100" s="46">
        <f t="shared" ref="L100" si="171">+J100+K100</f>
        <v>29701.25</v>
      </c>
    </row>
    <row r="101" spans="1:12" ht="13.7" customHeight="1">
      <c r="A101" s="76" t="s">
        <v>205</v>
      </c>
      <c r="B101" s="46">
        <f t="shared" ref="B101" si="172">+C101+D101+E101+F101</f>
        <v>24899.77</v>
      </c>
      <c r="C101" s="46">
        <f>+'S11'!C101</f>
        <v>16587.374</v>
      </c>
      <c r="D101" s="46">
        <f>+'S12'!C101</f>
        <v>1035.4949999999999</v>
      </c>
      <c r="E101" s="46">
        <f>+'S13'!C101</f>
        <v>5745.4480000000003</v>
      </c>
      <c r="F101" s="46">
        <f>+S1M!C101</f>
        <v>1531.453</v>
      </c>
      <c r="G101" s="46">
        <v>211.245</v>
      </c>
      <c r="H101" s="46">
        <f t="shared" ref="H101" si="173">+B101+G101</f>
        <v>25111.014999999999</v>
      </c>
      <c r="I101" s="46"/>
      <c r="J101" s="46">
        <f t="shared" ref="J101" si="174">+H101-K101</f>
        <v>25075.898999999998</v>
      </c>
      <c r="K101" s="46">
        <v>35.116</v>
      </c>
      <c r="L101" s="46">
        <f t="shared" ref="L101" si="175">+J101+K101</f>
        <v>25111.014999999999</v>
      </c>
    </row>
    <row r="102" spans="1:12" ht="13.7" customHeight="1">
      <c r="A102" s="76" t="s">
        <v>206</v>
      </c>
      <c r="B102" s="46">
        <f t="shared" ref="B102" si="176">+C102+D102+E102+F102</f>
        <v>28221.15</v>
      </c>
      <c r="C102" s="46">
        <f>+'S11'!C102</f>
        <v>18815.536</v>
      </c>
      <c r="D102" s="46">
        <f>+'S12'!C102</f>
        <v>1000.2569999999999</v>
      </c>
      <c r="E102" s="46">
        <f>+'S13'!C102</f>
        <v>6725.4179999999997</v>
      </c>
      <c r="F102" s="46">
        <f>+S1M!C102</f>
        <v>1679.9390000000001</v>
      </c>
      <c r="G102" s="46">
        <v>224.488</v>
      </c>
      <c r="H102" s="46">
        <f t="shared" ref="H102" si="177">+B102+G102</f>
        <v>28445.638000000003</v>
      </c>
      <c r="I102" s="46"/>
      <c r="J102" s="46">
        <f t="shared" ref="J102" si="178">+H102-K102</f>
        <v>28394.982000000004</v>
      </c>
      <c r="K102" s="46">
        <v>50.655999999999999</v>
      </c>
      <c r="L102" s="46">
        <f t="shared" ref="L102" si="179">+J102+K102</f>
        <v>28445.638000000003</v>
      </c>
    </row>
    <row r="103" spans="1:12" ht="13.7" customHeight="1">
      <c r="A103" s="76" t="s">
        <v>207</v>
      </c>
      <c r="B103" s="46">
        <f t="shared" ref="B103" si="180">+C103+D103+E103+F103</f>
        <v>27818.870000000003</v>
      </c>
      <c r="C103" s="46">
        <f>+'S11'!C103</f>
        <v>19179.008000000002</v>
      </c>
      <c r="D103" s="46">
        <f>+'S12'!C103</f>
        <v>939.97299999999996</v>
      </c>
      <c r="E103" s="46">
        <f>+'S13'!C103</f>
        <v>6000.241</v>
      </c>
      <c r="F103" s="46">
        <f>+S1M!C103</f>
        <v>1699.6479999999999</v>
      </c>
      <c r="G103" s="46">
        <v>242.018</v>
      </c>
      <c r="H103" s="46">
        <f t="shared" ref="H103" si="181">+B103+G103</f>
        <v>28060.888000000003</v>
      </c>
      <c r="I103" s="46"/>
      <c r="J103" s="46">
        <f t="shared" ref="J103" si="182">+H103-K103</f>
        <v>28005.334000000003</v>
      </c>
      <c r="K103" s="46">
        <v>55.554000000000002</v>
      </c>
      <c r="L103" s="46">
        <f t="shared" ref="L103" si="183">+J103+K103</f>
        <v>28060.888000000003</v>
      </c>
    </row>
    <row r="104" spans="1:12" ht="13.7" customHeight="1">
      <c r="A104" s="76" t="s">
        <v>208</v>
      </c>
      <c r="B104" s="46">
        <f t="shared" ref="B104" si="184">+C104+D104+E104+F104</f>
        <v>31888.595000000001</v>
      </c>
      <c r="C104" s="46">
        <f>+'S11'!C104</f>
        <v>21575.079000000002</v>
      </c>
      <c r="D104" s="46">
        <f>+'S12'!C104</f>
        <v>1112.48</v>
      </c>
      <c r="E104" s="46">
        <f>+'S13'!C104</f>
        <v>7354.0280000000002</v>
      </c>
      <c r="F104" s="46">
        <f>+S1M!C104</f>
        <v>1847.008</v>
      </c>
      <c r="G104" s="46">
        <v>251.70099999999999</v>
      </c>
      <c r="H104" s="46">
        <f t="shared" ref="H104" si="185">+B104+G104</f>
        <v>32140.296000000002</v>
      </c>
      <c r="I104" s="46"/>
      <c r="J104" s="46">
        <f t="shared" ref="J104" si="186">+H104-K104</f>
        <v>32088.322000000004</v>
      </c>
      <c r="K104" s="46">
        <v>51.973999999999997</v>
      </c>
      <c r="L104" s="46">
        <f t="shared" ref="L104" si="187">+J104+K104</f>
        <v>32140.296000000002</v>
      </c>
    </row>
    <row r="105" spans="1:12" ht="13.7" customHeight="1">
      <c r="A105" s="76" t="s">
        <v>209</v>
      </c>
      <c r="B105" s="46">
        <f t="shared" ref="B105" si="188">+C105+D105+E105+F105</f>
        <v>27776.452999999998</v>
      </c>
      <c r="C105" s="46">
        <f>+'S11'!C105</f>
        <v>18893.546999999999</v>
      </c>
      <c r="D105" s="46">
        <f>+'S12'!C105</f>
        <v>1088.232</v>
      </c>
      <c r="E105" s="46">
        <f>+'S13'!C105</f>
        <v>6110.8950000000004</v>
      </c>
      <c r="F105" s="46">
        <f>+S1M!C105</f>
        <v>1683.779</v>
      </c>
      <c r="G105" s="46">
        <v>290.30099999999999</v>
      </c>
      <c r="H105" s="46">
        <f t="shared" ref="H105" si="189">+B105+G105</f>
        <v>28066.753999999997</v>
      </c>
      <c r="I105" s="46"/>
      <c r="J105" s="46">
        <f t="shared" ref="J105" si="190">+H105-K105</f>
        <v>28017.324999999997</v>
      </c>
      <c r="K105" s="46">
        <v>49.429000000000002</v>
      </c>
      <c r="L105" s="46">
        <f t="shared" ref="L105" si="191">+J105+K105</f>
        <v>28066.753999999997</v>
      </c>
    </row>
    <row r="106" spans="1:12" ht="13.7" customHeight="1">
      <c r="A106" s="76" t="s">
        <v>210</v>
      </c>
      <c r="B106" s="46">
        <f t="shared" ref="B106" si="192">+C106+D106+E106+F106</f>
        <v>31363.397000000001</v>
      </c>
      <c r="C106" s="46">
        <f>+'S11'!C106</f>
        <v>21230.868999999999</v>
      </c>
      <c r="D106" s="46">
        <f>+'S12'!C106</f>
        <v>1050.578</v>
      </c>
      <c r="E106" s="46">
        <f>+'S13'!C106</f>
        <v>7256.7240000000002</v>
      </c>
      <c r="F106" s="46">
        <f>+S1M!C106</f>
        <v>1825.2260000000001</v>
      </c>
      <c r="G106" s="46">
        <v>301.69900000000001</v>
      </c>
      <c r="H106" s="46">
        <f t="shared" ref="H106" si="193">+B106+G106</f>
        <v>31665.096000000001</v>
      </c>
      <c r="I106" s="46"/>
      <c r="J106" s="46">
        <f t="shared" ref="J106" si="194">+H106-K106</f>
        <v>31607.601000000002</v>
      </c>
      <c r="K106" s="46">
        <v>57.494999999999997</v>
      </c>
      <c r="L106" s="46">
        <f t="shared" ref="L106" si="195">+J106+K106</f>
        <v>31665.096000000001</v>
      </c>
    </row>
    <row r="107" spans="1:12" ht="13.7" customHeight="1">
      <c r="A107" s="76" t="s">
        <v>211</v>
      </c>
      <c r="B107" s="46">
        <f t="shared" ref="B107" si="196">+C107+D107+E107+F107</f>
        <v>30632.550000000003</v>
      </c>
      <c r="C107" s="46">
        <f>+'S11'!C107</f>
        <v>21329.667000000001</v>
      </c>
      <c r="D107" s="46">
        <f>+'S12'!C107</f>
        <v>989.07399999999996</v>
      </c>
      <c r="E107" s="46">
        <f>+'S13'!C107</f>
        <v>6483.2179999999998</v>
      </c>
      <c r="F107" s="46">
        <f>+S1M!C107</f>
        <v>1830.5909999999999</v>
      </c>
      <c r="G107" s="46">
        <v>314.81299999999999</v>
      </c>
      <c r="H107" s="46">
        <f t="shared" ref="H107" si="197">+B107+G107</f>
        <v>30947.363000000001</v>
      </c>
      <c r="I107" s="46"/>
      <c r="J107" s="46">
        <f t="shared" ref="J107" si="198">+H107-K107</f>
        <v>30895.616000000002</v>
      </c>
      <c r="K107" s="46">
        <v>51.747</v>
      </c>
      <c r="L107" s="46">
        <f t="shared" ref="L107" si="199">+J107+K107</f>
        <v>30947.363000000001</v>
      </c>
    </row>
    <row r="108" spans="1:12" ht="13.7" customHeight="1" thickBot="1">
      <c r="A108" s="77" t="s">
        <v>213</v>
      </c>
      <c r="B108" s="67">
        <f t="shared" ref="B108" si="200">+C108+D108+E108+F108</f>
        <v>34904.959000000003</v>
      </c>
      <c r="C108" s="67">
        <f>+'S11'!C108</f>
        <v>23820.269</v>
      </c>
      <c r="D108" s="67">
        <f>+'S12'!C108</f>
        <v>1172.366</v>
      </c>
      <c r="E108" s="67">
        <f>+'S13'!C108</f>
        <v>7936.1880000000001</v>
      </c>
      <c r="F108" s="67">
        <f>+S1M!C108</f>
        <v>1976.136</v>
      </c>
      <c r="G108" s="67">
        <v>328.233</v>
      </c>
      <c r="H108" s="67">
        <f t="shared" ref="H108" si="201">+B108+G108</f>
        <v>35233.192000000003</v>
      </c>
      <c r="I108" s="46"/>
      <c r="J108" s="67">
        <f t="shared" ref="J108" si="202">+H108-K108</f>
        <v>35167.380000000005</v>
      </c>
      <c r="K108" s="67">
        <v>65.811999999999998</v>
      </c>
      <c r="L108" s="67">
        <f t="shared" ref="L108" si="203">+J108+K108</f>
        <v>35233.192000000003</v>
      </c>
    </row>
    <row r="109" spans="1:12" ht="13.7" customHeight="1" thickTop="1"/>
    <row r="110" spans="1:12" ht="13.7" customHeight="1"/>
    <row r="111" spans="1:12" ht="13.7" customHeight="1"/>
    <row r="112" spans="1:12" ht="13.7" customHeight="1"/>
    <row r="113" ht="13.7" customHeight="1"/>
    <row r="114" ht="13.7" customHeight="1"/>
    <row r="115" ht="13.7" customHeight="1"/>
    <row r="116" ht="13.7" customHeight="1"/>
    <row r="117" ht="13.7" customHeight="1"/>
  </sheetData>
  <mergeCells count="2">
    <mergeCell ref="J7:L7"/>
    <mergeCell ref="B7:H7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Índice</vt:lpstr>
      <vt:lpstr>S1</vt:lpstr>
      <vt:lpstr>S11</vt:lpstr>
      <vt:lpstr>S12</vt:lpstr>
      <vt:lpstr>S13</vt:lpstr>
      <vt:lpstr>S1M</vt:lpstr>
      <vt:lpstr>S2</vt:lpstr>
      <vt:lpstr>S11+S12+S1M </vt:lpstr>
      <vt:lpstr>Remunerações</vt:lpstr>
      <vt:lpstr>S1M!Print_Area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Lurdes Cardoso</cp:lastModifiedBy>
  <cp:lastPrinted>2016-01-12T15:54:57Z</cp:lastPrinted>
  <dcterms:created xsi:type="dcterms:W3CDTF">2008-09-30T08:01:39Z</dcterms:created>
  <dcterms:modified xsi:type="dcterms:W3CDTF">2024-03-25T10:48:26Z</dcterms:modified>
</cp:coreProperties>
</file>