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lsb\DEE_CII\DESTAQUES\Destaques_FichBase\LINK_FIR\"/>
    </mc:Choice>
  </mc:AlternateContent>
  <xr:revisionPtr revIDLastSave="0" documentId="13_ncr:1_{A152E1CB-1D26-4753-AD10-53C23186FADD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Indice" sheetId="1" r:id="rId1"/>
    <sheet name="Contents" sheetId="32" r:id="rId2"/>
    <sheet name="Q001" sheetId="16" r:id="rId3"/>
    <sheet name="Q002" sheetId="25" r:id="rId4"/>
    <sheet name="Q003" sheetId="27" r:id="rId5"/>
    <sheet name="Q004" sheetId="24" r:id="rId6"/>
    <sheet name="Q005" sheetId="26" r:id="rId7"/>
    <sheet name="Q006" sheetId="28" r:id="rId8"/>
    <sheet name="Q007" sheetId="2" r:id="rId9"/>
    <sheet name="Q008" sheetId="29" r:id="rId10"/>
    <sheet name="Q009" sheetId="4" r:id="rId11"/>
    <sheet name="Q010" sheetId="30" r:id="rId12"/>
    <sheet name="Q011" sheetId="5" r:id="rId13"/>
    <sheet name="Q012" sheetId="6" r:id="rId14"/>
    <sheet name="Q013" sheetId="7" r:id="rId15"/>
    <sheet name="Q014" sheetId="8" r:id="rId16"/>
    <sheet name="Q015" sheetId="17" r:id="rId17"/>
    <sheet name="Q016" sheetId="18" r:id="rId18"/>
    <sheet name="Nomenclatura Combinada" sheetId="14" r:id="rId19"/>
    <sheet name="Combined Nomenclature" sheetId="33" r:id="rId20"/>
  </sheets>
  <definedNames>
    <definedName name="AAA" localSheetId="1">#REF!</definedName>
    <definedName name="AAA">#REF!</definedName>
    <definedName name="AAAA" localSheetId="1">#REF!</definedName>
    <definedName name="AAAA">#REF!</definedName>
    <definedName name="marco_1digito" localSheetId="1">#REF!</definedName>
    <definedName name="marco_1digito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8" i="28" l="1"/>
  <c r="K38" i="28"/>
  <c r="G38" i="28"/>
  <c r="E38" i="28"/>
  <c r="K38" i="26"/>
  <c r="M38" i="26" s="1"/>
  <c r="G38" i="26"/>
  <c r="E38" i="26"/>
  <c r="M38" i="27"/>
  <c r="K38" i="27"/>
  <c r="G38" i="27"/>
  <c r="E38" i="27"/>
  <c r="I15" i="27" l="1"/>
  <c r="I21" i="27"/>
  <c r="I16" i="27"/>
  <c r="I22" i="27"/>
  <c r="I18" i="27"/>
  <c r="I19" i="27"/>
  <c r="I13" i="27"/>
  <c r="I12" i="27"/>
  <c r="I17" i="27"/>
  <c r="I20" i="27"/>
  <c r="I14" i="27"/>
  <c r="C252" i="18" l="1"/>
  <c r="E252" i="18"/>
  <c r="G252" i="18"/>
  <c r="I252" i="18"/>
  <c r="O14" i="18" l="1"/>
  <c r="O13" i="18"/>
  <c r="O9" i="18"/>
  <c r="O8" i="18"/>
  <c r="E64" i="18" l="1"/>
  <c r="I12" i="26" l="1"/>
  <c r="O13" i="27" l="1"/>
  <c r="O14" i="27"/>
  <c r="O15" i="27"/>
  <c r="O16" i="27"/>
  <c r="O17" i="27"/>
  <c r="O18" i="27"/>
  <c r="O19" i="27"/>
  <c r="O20" i="27"/>
  <c r="O21" i="27"/>
  <c r="O22" i="27"/>
  <c r="O12" i="27" l="1"/>
  <c r="K25" i="17" l="1"/>
  <c r="F25" i="17"/>
  <c r="K24" i="17"/>
  <c r="F24" i="17"/>
  <c r="K23" i="17"/>
  <c r="F23" i="17"/>
  <c r="K22" i="17" l="1"/>
  <c r="F22" i="17"/>
  <c r="K21" i="17"/>
  <c r="F21" i="17"/>
  <c r="K20" i="17"/>
  <c r="F20" i="17"/>
  <c r="K19" i="17"/>
  <c r="F19" i="17"/>
  <c r="K18" i="17"/>
  <c r="F18" i="17"/>
  <c r="K17" i="17"/>
  <c r="F17" i="17"/>
  <c r="K16" i="17"/>
  <c r="F16" i="17"/>
  <c r="K15" i="17"/>
  <c r="F15" i="17"/>
  <c r="K14" i="17"/>
  <c r="F14" i="17"/>
  <c r="K13" i="17"/>
  <c r="F13" i="17"/>
  <c r="K12" i="17"/>
  <c r="F12" i="17"/>
  <c r="K11" i="17"/>
  <c r="F11" i="17"/>
  <c r="K10" i="17"/>
  <c r="F10" i="17"/>
  <c r="K9" i="17"/>
  <c r="F9" i="17"/>
  <c r="I7" i="17"/>
  <c r="J10" i="17" l="1"/>
  <c r="J12" i="17"/>
  <c r="J14" i="17"/>
  <c r="J16" i="17"/>
  <c r="J18" i="17"/>
  <c r="J20" i="17"/>
  <c r="J22" i="17"/>
  <c r="J24" i="17"/>
  <c r="J19" i="17"/>
  <c r="J23" i="17"/>
  <c r="J25" i="17"/>
  <c r="J9" i="17"/>
  <c r="J11" i="17"/>
  <c r="J13" i="17"/>
  <c r="J15" i="17"/>
  <c r="J17" i="17"/>
  <c r="J21" i="17"/>
  <c r="G7" i="17"/>
  <c r="H25" i="17" l="1"/>
  <c r="H24" i="17"/>
  <c r="H23" i="17"/>
  <c r="H22" i="17"/>
  <c r="H21" i="17"/>
  <c r="H20" i="17"/>
  <c r="H19" i="17"/>
  <c r="H18" i="17"/>
  <c r="H17" i="17"/>
  <c r="H16" i="17"/>
  <c r="H11" i="17"/>
  <c r="H10" i="17"/>
  <c r="H9" i="17"/>
  <c r="H15" i="17"/>
  <c r="H14" i="17"/>
  <c r="H13" i="17"/>
  <c r="H12" i="17"/>
  <c r="J7" i="17"/>
  <c r="D7" i="17"/>
  <c r="E25" i="17" s="1"/>
  <c r="B7" i="17"/>
  <c r="L23" i="30"/>
  <c r="J23" i="30"/>
  <c r="T21" i="30"/>
  <c r="R21" i="30"/>
  <c r="L21" i="30"/>
  <c r="J21" i="30"/>
  <c r="T20" i="30"/>
  <c r="R20" i="30"/>
  <c r="L20" i="30"/>
  <c r="J20" i="30"/>
  <c r="T19" i="30"/>
  <c r="R19" i="30"/>
  <c r="L19" i="30"/>
  <c r="J19" i="30"/>
  <c r="T18" i="30"/>
  <c r="R18" i="30"/>
  <c r="L18" i="30"/>
  <c r="J18" i="30"/>
  <c r="T17" i="30"/>
  <c r="R17" i="30"/>
  <c r="L17" i="30"/>
  <c r="J17" i="30"/>
  <c r="T16" i="30"/>
  <c r="R16" i="30"/>
  <c r="L16" i="30"/>
  <c r="J16" i="30"/>
  <c r="T15" i="30"/>
  <c r="R15" i="30"/>
  <c r="L15" i="30"/>
  <c r="J15" i="30"/>
  <c r="T14" i="30"/>
  <c r="R14" i="30"/>
  <c r="L14" i="30"/>
  <c r="J14" i="30"/>
  <c r="T13" i="30"/>
  <c r="R13" i="30"/>
  <c r="L13" i="30"/>
  <c r="J13" i="30"/>
  <c r="T12" i="30"/>
  <c r="R12" i="30"/>
  <c r="L12" i="30"/>
  <c r="J12" i="30"/>
  <c r="E10" i="17" l="1"/>
  <c r="E12" i="17"/>
  <c r="E14" i="17"/>
  <c r="E16" i="17"/>
  <c r="E18" i="17"/>
  <c r="E20" i="17"/>
  <c r="E22" i="17"/>
  <c r="E24" i="17"/>
  <c r="E9" i="17"/>
  <c r="E11" i="17"/>
  <c r="E13" i="17"/>
  <c r="E15" i="17"/>
  <c r="E17" i="17"/>
  <c r="E19" i="17"/>
  <c r="E21" i="17"/>
  <c r="E23" i="17"/>
  <c r="H7" i="17"/>
  <c r="C25" i="17"/>
  <c r="C24" i="17"/>
  <c r="C15" i="17"/>
  <c r="C14" i="17"/>
  <c r="C13" i="17"/>
  <c r="C23" i="17"/>
  <c r="C22" i="17"/>
  <c r="C21" i="17"/>
  <c r="C20" i="17"/>
  <c r="C19" i="17"/>
  <c r="C18" i="17"/>
  <c r="C17" i="17"/>
  <c r="C16" i="17"/>
  <c r="C11" i="17"/>
  <c r="C10" i="17"/>
  <c r="C9" i="17"/>
  <c r="C12" i="17"/>
  <c r="F7" i="17"/>
  <c r="L23" i="29"/>
  <c r="J23" i="29"/>
  <c r="T21" i="29"/>
  <c r="R21" i="29"/>
  <c r="L21" i="29"/>
  <c r="J21" i="29"/>
  <c r="T20" i="29"/>
  <c r="R20" i="29"/>
  <c r="L20" i="29"/>
  <c r="J20" i="29"/>
  <c r="T19" i="29"/>
  <c r="R19" i="29"/>
  <c r="L19" i="29"/>
  <c r="J19" i="29"/>
  <c r="T18" i="29"/>
  <c r="K7" i="17" l="1"/>
  <c r="C7" i="17"/>
  <c r="E7" i="17"/>
  <c r="R18" i="29"/>
  <c r="L18" i="29"/>
  <c r="J18" i="29"/>
  <c r="T17" i="29"/>
  <c r="R17" i="29"/>
  <c r="L17" i="29"/>
  <c r="J17" i="29"/>
  <c r="T16" i="29"/>
  <c r="R16" i="29"/>
  <c r="L16" i="29"/>
  <c r="J16" i="29"/>
  <c r="T15" i="29"/>
  <c r="R15" i="29"/>
  <c r="L15" i="29"/>
  <c r="J15" i="29"/>
  <c r="T14" i="29"/>
  <c r="R14" i="29"/>
  <c r="L14" i="29"/>
  <c r="J14" i="29"/>
  <c r="T13" i="29"/>
  <c r="R13" i="29"/>
  <c r="L13" i="29"/>
  <c r="J13" i="29"/>
  <c r="T12" i="29"/>
  <c r="R12" i="29" l="1"/>
  <c r="L12" i="29"/>
  <c r="J12" i="29"/>
  <c r="O22" i="26" l="1"/>
  <c r="I22" i="26"/>
  <c r="O21" i="26"/>
  <c r="I21" i="26"/>
  <c r="O20" i="26"/>
  <c r="I20" i="26"/>
  <c r="O19" i="26"/>
  <c r="I19" i="26"/>
  <c r="O18" i="26"/>
  <c r="I18" i="26"/>
  <c r="O17" i="26"/>
  <c r="I17" i="26"/>
  <c r="O16" i="26"/>
  <c r="I16" i="26"/>
  <c r="O15" i="26"/>
  <c r="I15" i="26"/>
  <c r="O14" i="26"/>
  <c r="I14" i="26"/>
  <c r="O13" i="26"/>
  <c r="I13" i="26"/>
  <c r="O12" i="26"/>
  <c r="K10" i="26"/>
  <c r="E10" i="26"/>
  <c r="K10" i="27" l="1"/>
  <c r="E10" i="27"/>
  <c r="G34" i="16" l="1"/>
  <c r="G35" i="16"/>
  <c r="K33" i="16"/>
  <c r="K32" i="16" l="1"/>
  <c r="I34" i="16"/>
  <c r="I35" i="16"/>
  <c r="R23" i="29" l="1"/>
  <c r="T23" i="29"/>
  <c r="R23" i="30"/>
  <c r="T23" i="30"/>
  <c r="G30" i="16" l="1"/>
  <c r="G29" i="16"/>
  <c r="G10" i="16"/>
  <c r="G18" i="16"/>
  <c r="G9" i="16"/>
  <c r="G17" i="16"/>
  <c r="I30" i="16"/>
  <c r="I29" i="16"/>
  <c r="K27" i="16"/>
  <c r="G24" i="16"/>
  <c r="G23" i="16"/>
  <c r="I10" i="16"/>
  <c r="K16" i="16"/>
  <c r="K28" i="16"/>
  <c r="I9" i="16"/>
  <c r="K15" i="16"/>
  <c r="I17" i="16"/>
  <c r="I18" i="16"/>
  <c r="I24" i="16"/>
  <c r="K21" i="16"/>
  <c r="I23" i="16"/>
  <c r="K22" i="16"/>
  <c r="K10" i="16" l="1"/>
  <c r="G11" i="16"/>
  <c r="G12" i="16"/>
  <c r="I12" i="16"/>
  <c r="K9" i="16"/>
  <c r="I11" i="16"/>
  <c r="E10" i="28" l="1"/>
  <c r="K10" i="28"/>
  <c r="M10" i="28" l="1"/>
  <c r="G10" i="28"/>
  <c r="K11" i="18" l="1"/>
  <c r="E251" i="18" l="1"/>
  <c r="E248" i="18"/>
  <c r="E250" i="18"/>
  <c r="E249" i="18"/>
  <c r="E247" i="18"/>
  <c r="E245" i="18"/>
  <c r="E246" i="18"/>
  <c r="E244" i="18"/>
  <c r="E239" i="18"/>
  <c r="E243" i="18"/>
  <c r="E241" i="18"/>
  <c r="E236" i="18"/>
  <c r="E238" i="18"/>
  <c r="E24" i="18"/>
  <c r="E229" i="18"/>
  <c r="E237" i="18"/>
  <c r="E167" i="18"/>
  <c r="E82" i="18"/>
  <c r="E151" i="18"/>
  <c r="E222" i="18"/>
  <c r="E76" i="18"/>
  <c r="J11" i="18"/>
  <c r="C249" i="18"/>
  <c r="I249" i="18" l="1"/>
  <c r="I251" i="18"/>
  <c r="C250" i="18"/>
  <c r="C251" i="18"/>
  <c r="C248" i="18"/>
  <c r="G249" i="18"/>
  <c r="G251" i="18"/>
  <c r="G247" i="18"/>
  <c r="G250" i="18"/>
  <c r="G248" i="18"/>
  <c r="I247" i="18"/>
  <c r="I250" i="18"/>
  <c r="I248" i="18"/>
  <c r="C247" i="18"/>
  <c r="C245" i="18"/>
  <c r="C227" i="18"/>
  <c r="C246" i="18"/>
  <c r="C244" i="18"/>
  <c r="C66" i="18"/>
  <c r="I246" i="18"/>
  <c r="I244" i="18"/>
  <c r="I245" i="18"/>
  <c r="G246" i="18"/>
  <c r="G244" i="18"/>
  <c r="G245" i="18"/>
  <c r="C28" i="18"/>
  <c r="C239" i="18"/>
  <c r="C243" i="18"/>
  <c r="C241" i="18"/>
  <c r="I243" i="18"/>
  <c r="G243" i="18"/>
  <c r="G239" i="18"/>
  <c r="I238" i="18"/>
  <c r="I229" i="18"/>
  <c r="I239" i="18"/>
  <c r="C231" i="18"/>
  <c r="C238" i="18"/>
  <c r="C237" i="18"/>
  <c r="C64" i="18"/>
  <c r="C125" i="18"/>
  <c r="I236" i="18"/>
  <c r="G237" i="18"/>
  <c r="G229" i="18"/>
  <c r="G236" i="18"/>
  <c r="G231" i="18"/>
  <c r="I64" i="18"/>
  <c r="C122" i="18"/>
  <c r="C142" i="18"/>
  <c r="C24" i="18"/>
  <c r="C167" i="18"/>
  <c r="I58" i="18"/>
  <c r="G222" i="18"/>
  <c r="G76" i="18"/>
  <c r="C222" i="18"/>
  <c r="C150" i="18"/>
  <c r="C76" i="18"/>
  <c r="C101" i="18"/>
  <c r="C82" i="18"/>
  <c r="L27" i="29"/>
  <c r="J27" i="29"/>
  <c r="J27" i="30" l="1"/>
  <c r="L27" i="30"/>
  <c r="K8" i="18" l="1"/>
  <c r="M35" i="27" l="1"/>
  <c r="M40" i="26" l="1"/>
  <c r="O40" i="26"/>
  <c r="O25" i="26"/>
  <c r="K24" i="26"/>
  <c r="M24" i="26" s="1"/>
  <c r="M25" i="26"/>
  <c r="M27" i="26"/>
  <c r="O27" i="26"/>
  <c r="M44" i="26"/>
  <c r="O44" i="26"/>
  <c r="M30" i="26"/>
  <c r="O30" i="26"/>
  <c r="O47" i="26"/>
  <c r="M47" i="26"/>
  <c r="O33" i="26"/>
  <c r="M33" i="26"/>
  <c r="M50" i="26"/>
  <c r="O50" i="26"/>
  <c r="G30" i="27"/>
  <c r="I30" i="27"/>
  <c r="I28" i="27"/>
  <c r="G28" i="27"/>
  <c r="G45" i="27"/>
  <c r="I45" i="27"/>
  <c r="I44" i="27"/>
  <c r="G44" i="27"/>
  <c r="G31" i="27"/>
  <c r="I31" i="27"/>
  <c r="G26" i="27"/>
  <c r="I26" i="27"/>
  <c r="I40" i="26"/>
  <c r="G40" i="26"/>
  <c r="I33" i="27"/>
  <c r="G33" i="27"/>
  <c r="G43" i="27"/>
  <c r="I43" i="27"/>
  <c r="G27" i="27"/>
  <c r="I27" i="27"/>
  <c r="G48" i="26"/>
  <c r="I48" i="26"/>
  <c r="I25" i="26"/>
  <c r="E24" i="26"/>
  <c r="G24" i="26" s="1"/>
  <c r="G25" i="26"/>
  <c r="G44" i="26"/>
  <c r="I44" i="26"/>
  <c r="G36" i="26"/>
  <c r="I36" i="26"/>
  <c r="G25" i="27"/>
  <c r="I25" i="27"/>
  <c r="E24" i="27"/>
  <c r="G24" i="27" s="1"/>
  <c r="G46" i="26"/>
  <c r="I46" i="26"/>
  <c r="G32" i="26"/>
  <c r="I32" i="26"/>
  <c r="O26" i="27"/>
  <c r="M26" i="27"/>
  <c r="M43" i="27"/>
  <c r="O43" i="27"/>
  <c r="O45" i="27"/>
  <c r="M45" i="27"/>
  <c r="O46" i="27"/>
  <c r="M46" i="27"/>
  <c r="M48" i="27"/>
  <c r="O48" i="27"/>
  <c r="M49" i="27"/>
  <c r="O49" i="27"/>
  <c r="M35" i="26"/>
  <c r="O35" i="26"/>
  <c r="M36" i="26"/>
  <c r="O36" i="26"/>
  <c r="M26" i="26"/>
  <c r="O26" i="26"/>
  <c r="M43" i="26"/>
  <c r="O43" i="26"/>
  <c r="M45" i="26"/>
  <c r="O45" i="26"/>
  <c r="M46" i="26"/>
  <c r="O46" i="26"/>
  <c r="M48" i="26"/>
  <c r="O48" i="26"/>
  <c r="O49" i="26"/>
  <c r="M49" i="26"/>
  <c r="M39" i="27"/>
  <c r="O39" i="27"/>
  <c r="I41" i="26"/>
  <c r="G41" i="26"/>
  <c r="I43" i="26"/>
  <c r="G43" i="26"/>
  <c r="G29" i="26"/>
  <c r="I29" i="26"/>
  <c r="I49" i="27"/>
  <c r="G49" i="27"/>
  <c r="I49" i="26"/>
  <c r="G49" i="26"/>
  <c r="I42" i="26"/>
  <c r="G42" i="26"/>
  <c r="I47" i="27"/>
  <c r="G47" i="27"/>
  <c r="I35" i="27"/>
  <c r="G35" i="27"/>
  <c r="I39" i="26"/>
  <c r="G39" i="26"/>
  <c r="G36" i="27"/>
  <c r="I36" i="27"/>
  <c r="J25" i="30"/>
  <c r="L25" i="30"/>
  <c r="G26" i="26"/>
  <c r="I26" i="26"/>
  <c r="G31" i="26"/>
  <c r="I31" i="26"/>
  <c r="J24" i="30"/>
  <c r="L24" i="30"/>
  <c r="G29" i="27"/>
  <c r="I29" i="27"/>
  <c r="G32" i="27"/>
  <c r="I32" i="27"/>
  <c r="L24" i="29"/>
  <c r="J24" i="29"/>
  <c r="G42" i="27"/>
  <c r="I42" i="27"/>
  <c r="M36" i="27"/>
  <c r="O36" i="27"/>
  <c r="M42" i="27"/>
  <c r="O42" i="27"/>
  <c r="O28" i="27"/>
  <c r="M28" i="27"/>
  <c r="O29" i="27"/>
  <c r="M29" i="27"/>
  <c r="O31" i="27"/>
  <c r="M31" i="27"/>
  <c r="O32" i="27"/>
  <c r="M32" i="27"/>
  <c r="O34" i="27"/>
  <c r="M34" i="27"/>
  <c r="M39" i="26"/>
  <c r="O39" i="26"/>
  <c r="K24" i="27"/>
  <c r="M24" i="27" s="1"/>
  <c r="O25" i="27"/>
  <c r="M25" i="27"/>
  <c r="M41" i="27"/>
  <c r="O41" i="27"/>
  <c r="M42" i="26"/>
  <c r="O42" i="26"/>
  <c r="M28" i="26"/>
  <c r="O28" i="26"/>
  <c r="O29" i="26"/>
  <c r="M29" i="26"/>
  <c r="M31" i="26"/>
  <c r="O31" i="26"/>
  <c r="O32" i="26"/>
  <c r="M32" i="26"/>
  <c r="O34" i="26"/>
  <c r="M34" i="26"/>
  <c r="O35" i="27"/>
  <c r="I34" i="26"/>
  <c r="G34" i="26"/>
  <c r="I50" i="26"/>
  <c r="G50" i="26"/>
  <c r="G39" i="27"/>
  <c r="I39" i="27"/>
  <c r="G41" i="27"/>
  <c r="I41" i="27"/>
  <c r="G35" i="26"/>
  <c r="I35" i="26"/>
  <c r="G28" i="26"/>
  <c r="I28" i="26"/>
  <c r="I30" i="26"/>
  <c r="G30" i="26"/>
  <c r="G34" i="27"/>
  <c r="I34" i="27"/>
  <c r="G40" i="27"/>
  <c r="I40" i="27"/>
  <c r="G46" i="27"/>
  <c r="I46" i="27"/>
  <c r="G27" i="26"/>
  <c r="I27" i="26"/>
  <c r="G47" i="26"/>
  <c r="I47" i="26"/>
  <c r="G50" i="27"/>
  <c r="I50" i="27"/>
  <c r="I33" i="26"/>
  <c r="G33" i="26"/>
  <c r="I48" i="27"/>
  <c r="G48" i="27"/>
  <c r="G45" i="26"/>
  <c r="I45" i="26"/>
  <c r="M40" i="27"/>
  <c r="O40" i="27"/>
  <c r="M41" i="26"/>
  <c r="O41" i="26"/>
  <c r="M27" i="27"/>
  <c r="O27" i="27"/>
  <c r="O44" i="27"/>
  <c r="M44" i="27"/>
  <c r="M30" i="27"/>
  <c r="O30" i="27"/>
  <c r="O47" i="27"/>
  <c r="M47" i="27"/>
  <c r="M33" i="27"/>
  <c r="O33" i="27"/>
  <c r="M50" i="27"/>
  <c r="O50" i="27"/>
  <c r="J8" i="18"/>
  <c r="J26" i="30" l="1"/>
  <c r="L26" i="30"/>
  <c r="L25" i="29"/>
  <c r="J25" i="29"/>
  <c r="J26" i="29"/>
  <c r="L26" i="29"/>
  <c r="K9" i="18"/>
  <c r="C236" i="18" l="1"/>
  <c r="C234" i="18"/>
  <c r="C120" i="18"/>
  <c r="C159" i="18"/>
  <c r="C175" i="18"/>
  <c r="C123" i="18"/>
  <c r="C137" i="18"/>
  <c r="C219" i="18"/>
  <c r="C81" i="18"/>
  <c r="C242" i="18"/>
  <c r="C225" i="18"/>
  <c r="C189" i="18"/>
  <c r="C205" i="18"/>
  <c r="C63" i="18"/>
  <c r="C113" i="18"/>
  <c r="C141" i="18"/>
  <c r="C151" i="18"/>
  <c r="C136" i="18"/>
  <c r="C160" i="18"/>
  <c r="C108" i="18"/>
  <c r="C114" i="18"/>
  <c r="C87" i="18"/>
  <c r="C223" i="18"/>
  <c r="C109" i="18"/>
  <c r="C140" i="18"/>
  <c r="C85" i="18"/>
  <c r="C105" i="18"/>
  <c r="C164" i="18"/>
  <c r="C166" i="18"/>
  <c r="C176" i="18"/>
  <c r="C148" i="18"/>
  <c r="C45" i="18"/>
  <c r="C240" i="18"/>
  <c r="C99" i="18"/>
  <c r="C157" i="18"/>
  <c r="C209" i="18"/>
  <c r="C149" i="18"/>
  <c r="C211" i="18"/>
  <c r="C104" i="18"/>
  <c r="C232" i="18"/>
  <c r="G228" i="18"/>
  <c r="G101" i="18"/>
  <c r="G137" i="18"/>
  <c r="G242" i="18"/>
  <c r="G213" i="18"/>
  <c r="G151" i="18"/>
  <c r="G148" i="18"/>
  <c r="G238" i="18"/>
  <c r="G219" i="18"/>
  <c r="G140" i="18"/>
  <c r="G160" i="18"/>
  <c r="G130" i="18"/>
  <c r="G150" i="18"/>
  <c r="G141" i="18"/>
  <c r="G240" i="18"/>
  <c r="G211" i="18"/>
  <c r="G189" i="18"/>
  <c r="G170" i="18"/>
  <c r="G241" i="18"/>
  <c r="G230" i="18"/>
  <c r="G166" i="18"/>
  <c r="E234" i="18"/>
  <c r="E98" i="18"/>
  <c r="E232" i="18"/>
  <c r="E141" i="18"/>
  <c r="E104" i="18"/>
  <c r="E101" i="18"/>
  <c r="E108" i="18"/>
  <c r="E187" i="18"/>
  <c r="E142" i="18"/>
  <c r="E230" i="18"/>
  <c r="E123" i="18"/>
  <c r="E176" i="18"/>
  <c r="E85" i="18"/>
  <c r="E225" i="18"/>
  <c r="E124" i="18"/>
  <c r="E205" i="18"/>
  <c r="E240" i="18"/>
  <c r="E223" i="18"/>
  <c r="E212" i="18"/>
  <c r="E120" i="18"/>
  <c r="E114" i="18"/>
  <c r="E175" i="18"/>
  <c r="E83" i="18"/>
  <c r="E242" i="18"/>
  <c r="E81" i="18"/>
  <c r="E189" i="18"/>
  <c r="E166" i="18"/>
  <c r="E137" i="18"/>
  <c r="E150" i="18"/>
  <c r="E28" i="18"/>
  <c r="E231" i="18"/>
  <c r="E105" i="18"/>
  <c r="E160" i="18"/>
  <c r="E127" i="18"/>
  <c r="E159" i="18"/>
  <c r="E164" i="18"/>
  <c r="E100" i="18"/>
  <c r="E149" i="18"/>
  <c r="E113" i="18"/>
  <c r="E87" i="18"/>
  <c r="E219" i="18"/>
  <c r="E35" i="18"/>
  <c r="E109" i="18"/>
  <c r="I242" i="18"/>
  <c r="I240" i="18"/>
  <c r="I241" i="18"/>
  <c r="I230" i="18"/>
  <c r="I151" i="18"/>
  <c r="I141" i="18"/>
  <c r="I237" i="18"/>
  <c r="I211" i="18"/>
  <c r="I222" i="18"/>
  <c r="I223" i="18"/>
  <c r="I140" i="18"/>
  <c r="I68" i="18"/>
  <c r="I189" i="18"/>
  <c r="I232" i="18"/>
  <c r="I148" i="18"/>
  <c r="J9" i="18"/>
  <c r="E45" i="18"/>
  <c r="E215" i="18"/>
  <c r="E65" i="18"/>
  <c r="E132" i="18"/>
  <c r="E125" i="18"/>
  <c r="E134" i="18"/>
  <c r="E54" i="18"/>
  <c r="E80" i="18"/>
  <c r="E178" i="18"/>
  <c r="E131" i="18"/>
  <c r="E210" i="18"/>
  <c r="E172" i="18"/>
  <c r="E233" i="18"/>
  <c r="E118" i="18"/>
  <c r="E55" i="18"/>
  <c r="E88" i="18"/>
  <c r="E90" i="18"/>
  <c r="E143" i="18"/>
  <c r="E216" i="18"/>
  <c r="E129" i="18"/>
  <c r="E91" i="18"/>
  <c r="E43" i="18"/>
  <c r="E220" i="18"/>
  <c r="E179" i="18"/>
  <c r="E111" i="18"/>
  <c r="E180" i="18"/>
  <c r="E27" i="18"/>
  <c r="E182" i="18"/>
  <c r="E21" i="18"/>
  <c r="E227" i="18"/>
  <c r="E193" i="18"/>
  <c r="E165" i="18"/>
  <c r="E31" i="18"/>
  <c r="E107" i="18"/>
  <c r="E74" i="18"/>
  <c r="E52" i="18"/>
  <c r="E84" i="18"/>
  <c r="E73" i="18"/>
  <c r="E130" i="18"/>
  <c r="E20" i="18"/>
  <c r="E13" i="18"/>
  <c r="E121" i="18"/>
  <c r="E79" i="18"/>
  <c r="E156" i="18"/>
  <c r="E78" i="18"/>
  <c r="E217" i="18"/>
  <c r="E213" i="18"/>
  <c r="E152" i="18"/>
  <c r="E211" i="18"/>
  <c r="E162" i="18"/>
  <c r="E207" i="18"/>
  <c r="E139" i="18"/>
  <c r="E30" i="18"/>
  <c r="E226" i="18"/>
  <c r="E185" i="18"/>
  <c r="E77" i="18"/>
  <c r="E191" i="18"/>
  <c r="E46" i="18"/>
  <c r="E209" i="18"/>
  <c r="E17" i="18"/>
  <c r="E224" i="18"/>
  <c r="E206" i="18"/>
  <c r="E163" i="18"/>
  <c r="E102" i="18"/>
  <c r="E47" i="18"/>
  <c r="E157" i="18"/>
  <c r="E69" i="18"/>
  <c r="E200" i="18"/>
  <c r="E145" i="18"/>
  <c r="E196" i="18"/>
  <c r="E119" i="18"/>
  <c r="E38" i="18"/>
  <c r="E204" i="18"/>
  <c r="E184" i="18"/>
  <c r="E168" i="18"/>
  <c r="E126" i="18"/>
  <c r="E106" i="18"/>
  <c r="E116" i="18"/>
  <c r="E190" i="18"/>
  <c r="E39" i="18"/>
  <c r="E19" i="18"/>
  <c r="E140" i="18"/>
  <c r="E92" i="18"/>
  <c r="E186" i="18"/>
  <c r="E14" i="18"/>
  <c r="E208" i="18"/>
  <c r="E71" i="18"/>
  <c r="E51" i="18"/>
  <c r="E25" i="18"/>
  <c r="E235" i="18"/>
  <c r="E44" i="18"/>
  <c r="E42" i="18"/>
  <c r="E40" i="18"/>
  <c r="E29" i="18"/>
  <c r="E58" i="18"/>
  <c r="E26" i="18"/>
  <c r="E144" i="18"/>
  <c r="E122" i="18"/>
  <c r="E117" i="18"/>
  <c r="E86" i="18"/>
  <c r="E177" i="18"/>
  <c r="E115" i="18"/>
  <c r="E218" i="18"/>
  <c r="E197" i="18"/>
  <c r="E169" i="18"/>
  <c r="E195" i="18"/>
  <c r="E96" i="18"/>
  <c r="E53" i="18"/>
  <c r="E95" i="18"/>
  <c r="E57" i="18"/>
  <c r="E158" i="18"/>
  <c r="E59" i="18"/>
  <c r="E22" i="18"/>
  <c r="E34" i="18"/>
  <c r="E155" i="18"/>
  <c r="E15" i="18"/>
  <c r="E201" i="18"/>
  <c r="E128" i="18"/>
  <c r="E135" i="18"/>
  <c r="E67" i="18"/>
  <c r="E48" i="18"/>
  <c r="E89" i="18"/>
  <c r="E33" i="18"/>
  <c r="E214" i="18"/>
  <c r="E198" i="18"/>
  <c r="E61" i="18"/>
  <c r="E97" i="18"/>
  <c r="E36" i="18"/>
  <c r="E221" i="18"/>
  <c r="E41" i="18"/>
  <c r="E188" i="18"/>
  <c r="E133" i="18"/>
  <c r="E32" i="18"/>
  <c r="E56" i="18"/>
  <c r="E18" i="18"/>
  <c r="E112" i="18"/>
  <c r="E174" i="18"/>
  <c r="E154" i="18"/>
  <c r="E138" i="18"/>
  <c r="E228" i="18"/>
  <c r="E37" i="18"/>
  <c r="E23" i="18"/>
  <c r="E99" i="18"/>
  <c r="E194" i="18"/>
  <c r="E60" i="18"/>
  <c r="E199" i="18"/>
  <c r="E75" i="18"/>
  <c r="E49" i="18"/>
  <c r="E146" i="18"/>
  <c r="E16" i="18"/>
  <c r="E173" i="18"/>
  <c r="E68" i="18"/>
  <c r="E183" i="18"/>
  <c r="E170" i="18"/>
  <c r="E171" i="18"/>
  <c r="E203" i="18"/>
  <c r="E192" i="18"/>
  <c r="E148" i="18"/>
  <c r="E50" i="18"/>
  <c r="E202" i="18"/>
  <c r="E153" i="18"/>
  <c r="E136" i="18"/>
  <c r="E63" i="18"/>
  <c r="E161" i="18"/>
  <c r="E66" i="18"/>
  <c r="E147" i="18"/>
  <c r="E103" i="18"/>
  <c r="E72" i="18"/>
  <c r="E94" i="18"/>
  <c r="E70" i="18"/>
  <c r="E110" i="18"/>
  <c r="E181" i="18"/>
  <c r="E62" i="18"/>
  <c r="E93" i="18"/>
  <c r="I227" i="18"/>
  <c r="I149" i="18"/>
  <c r="I42" i="18"/>
  <c r="I176" i="18"/>
  <c r="I57" i="18"/>
  <c r="I60" i="18"/>
  <c r="I53" i="18"/>
  <c r="I133" i="18"/>
  <c r="I26" i="18"/>
  <c r="I132" i="18"/>
  <c r="I130" i="18"/>
  <c r="I235" i="18"/>
  <c r="I206" i="18"/>
  <c r="I205" i="18"/>
  <c r="I30" i="18"/>
  <c r="I207" i="18"/>
  <c r="I61" i="18"/>
  <c r="I201" i="18"/>
  <c r="I13" i="18"/>
  <c r="K12" i="18"/>
  <c r="I119" i="18"/>
  <c r="I118" i="18"/>
  <c r="I224" i="18"/>
  <c r="I188" i="18"/>
  <c r="I41" i="18"/>
  <c r="I71" i="18"/>
  <c r="I110" i="18"/>
  <c r="I33" i="18"/>
  <c r="I73" i="18"/>
  <c r="I143" i="18"/>
  <c r="I135" i="18"/>
  <c r="I202" i="18"/>
  <c r="I216" i="18"/>
  <c r="I209" i="18"/>
  <c r="I172" i="18"/>
  <c r="I167" i="18"/>
  <c r="I16" i="18"/>
  <c r="I56" i="18"/>
  <c r="I31" i="18"/>
  <c r="I147" i="18"/>
  <c r="I43" i="18"/>
  <c r="I107" i="18"/>
  <c r="I163" i="18"/>
  <c r="I191" i="18"/>
  <c r="I218" i="18"/>
  <c r="I17" i="18"/>
  <c r="I112" i="18"/>
  <c r="I220" i="18"/>
  <c r="I109" i="18"/>
  <c r="I233" i="18"/>
  <c r="I89" i="18"/>
  <c r="I122" i="18"/>
  <c r="I106" i="18"/>
  <c r="I63" i="18"/>
  <c r="I103" i="18"/>
  <c r="I161" i="18"/>
  <c r="I32" i="18"/>
  <c r="I62" i="18"/>
  <c r="I129" i="18"/>
  <c r="I155" i="18"/>
  <c r="I24" i="18"/>
  <c r="I177" i="18"/>
  <c r="I46" i="18"/>
  <c r="I52" i="18"/>
  <c r="I90" i="18"/>
  <c r="I55" i="18"/>
  <c r="I142" i="18"/>
  <c r="I36" i="18"/>
  <c r="I37" i="18"/>
  <c r="I169" i="18"/>
  <c r="I200" i="18"/>
  <c r="I226" i="18"/>
  <c r="I144" i="18"/>
  <c r="I221" i="18"/>
  <c r="I21" i="18"/>
  <c r="I14" i="18"/>
  <c r="I113" i="18"/>
  <c r="I152" i="18"/>
  <c r="I111" i="18"/>
  <c r="I150" i="18"/>
  <c r="I153" i="18"/>
  <c r="I192" i="18"/>
  <c r="I54" i="18"/>
  <c r="I162" i="18"/>
  <c r="I88" i="18"/>
  <c r="I115" i="18"/>
  <c r="I174" i="18"/>
  <c r="I170" i="18"/>
  <c r="I124" i="18"/>
  <c r="I215" i="18"/>
  <c r="I79" i="18"/>
  <c r="I138" i="18"/>
  <c r="I51" i="18"/>
  <c r="I217" i="18"/>
  <c r="I214" i="18"/>
  <c r="I72" i="18"/>
  <c r="I39" i="18"/>
  <c r="I179" i="18"/>
  <c r="I49" i="18"/>
  <c r="I212" i="18"/>
  <c r="I180" i="18"/>
  <c r="I164" i="18"/>
  <c r="I168" i="18"/>
  <c r="I127" i="18"/>
  <c r="I173" i="18"/>
  <c r="I67" i="18"/>
  <c r="I146" i="18"/>
  <c r="I160" i="18"/>
  <c r="I47" i="18"/>
  <c r="I165" i="18"/>
  <c r="I86" i="18"/>
  <c r="I154" i="18"/>
  <c r="I69" i="18"/>
  <c r="I19" i="18"/>
  <c r="I231" i="18"/>
  <c r="I74" i="18"/>
  <c r="I28" i="18"/>
  <c r="I190" i="18"/>
  <c r="I195" i="18"/>
  <c r="I186" i="18"/>
  <c r="I228" i="18"/>
  <c r="I108" i="18"/>
  <c r="I93" i="18"/>
  <c r="I105" i="18"/>
  <c r="I34" i="18"/>
  <c r="I210" i="18"/>
  <c r="I171" i="18"/>
  <c r="I156" i="18"/>
  <c r="I114" i="18"/>
  <c r="I97" i="18"/>
  <c r="I208" i="18"/>
  <c r="I20" i="18"/>
  <c r="I121" i="18"/>
  <c r="I40" i="18"/>
  <c r="I183" i="18"/>
  <c r="I199" i="18"/>
  <c r="I85" i="18"/>
  <c r="I197" i="18"/>
  <c r="I35" i="18"/>
  <c r="I81" i="18"/>
  <c r="I157" i="18"/>
  <c r="I219" i="18"/>
  <c r="I98" i="18"/>
  <c r="I76" i="18"/>
  <c r="I50" i="18"/>
  <c r="I181" i="18"/>
  <c r="I87" i="18"/>
  <c r="I82" i="18"/>
  <c r="I213" i="18"/>
  <c r="I187" i="18"/>
  <c r="I234" i="18"/>
  <c r="I126" i="18"/>
  <c r="I104" i="18"/>
  <c r="I131" i="18"/>
  <c r="I94" i="18"/>
  <c r="I78" i="18"/>
  <c r="I120" i="18"/>
  <c r="I45" i="18"/>
  <c r="I91" i="18"/>
  <c r="I198" i="18"/>
  <c r="I92" i="18"/>
  <c r="I203" i="18"/>
  <c r="I25" i="18"/>
  <c r="I77" i="18"/>
  <c r="I125" i="18"/>
  <c r="I182" i="18"/>
  <c r="I184" i="18"/>
  <c r="I99" i="18"/>
  <c r="I178" i="18"/>
  <c r="I29" i="18"/>
  <c r="I95" i="18"/>
  <c r="I22" i="18"/>
  <c r="I27" i="18"/>
  <c r="I44" i="18"/>
  <c r="I137" i="18"/>
  <c r="I136" i="18"/>
  <c r="I66" i="18"/>
  <c r="I23" i="18"/>
  <c r="I175" i="18"/>
  <c r="I134" i="18"/>
  <c r="I196" i="18"/>
  <c r="I145" i="18"/>
  <c r="I128" i="18"/>
  <c r="I204" i="18"/>
  <c r="I159" i="18"/>
  <c r="I75" i="18"/>
  <c r="I101" i="18"/>
  <c r="I158" i="18"/>
  <c r="I102" i="18"/>
  <c r="I38" i="18"/>
  <c r="I194" i="18"/>
  <c r="I117" i="18"/>
  <c r="I166" i="18"/>
  <c r="I48" i="18"/>
  <c r="I15" i="18"/>
  <c r="I59" i="18"/>
  <c r="I65" i="18"/>
  <c r="I185" i="18"/>
  <c r="I139" i="18"/>
  <c r="I116" i="18"/>
  <c r="I225" i="18"/>
  <c r="I84" i="18"/>
  <c r="I80" i="18"/>
  <c r="I96" i="18"/>
  <c r="I193" i="18"/>
  <c r="I123" i="18"/>
  <c r="I70" i="18"/>
  <c r="I83" i="18"/>
  <c r="I100" i="18"/>
  <c r="I18" i="18"/>
  <c r="C58" i="18"/>
  <c r="C158" i="18"/>
  <c r="C46" i="18"/>
  <c r="C206" i="18"/>
  <c r="C199" i="18"/>
  <c r="C83" i="18"/>
  <c r="C59" i="18"/>
  <c r="C96" i="18"/>
  <c r="C212" i="18"/>
  <c r="C216" i="18"/>
  <c r="C177" i="18"/>
  <c r="C118" i="18"/>
  <c r="C170" i="18"/>
  <c r="C127" i="18"/>
  <c r="C48" i="18"/>
  <c r="C26" i="18"/>
  <c r="C38" i="18"/>
  <c r="C180" i="18"/>
  <c r="C185" i="18"/>
  <c r="C70" i="18"/>
  <c r="C193" i="18"/>
  <c r="C52" i="18"/>
  <c r="C22" i="18"/>
  <c r="C71" i="18"/>
  <c r="C145" i="18"/>
  <c r="C183" i="18"/>
  <c r="C210" i="18"/>
  <c r="C198" i="18"/>
  <c r="C138" i="18"/>
  <c r="C194" i="18"/>
  <c r="C131" i="18"/>
  <c r="C186" i="18"/>
  <c r="C98" i="18"/>
  <c r="C103" i="18"/>
  <c r="C200" i="18"/>
  <c r="C229" i="18"/>
  <c r="C195" i="18"/>
  <c r="C42" i="18"/>
  <c r="C214" i="18"/>
  <c r="C169" i="18"/>
  <c r="C89" i="18"/>
  <c r="C178" i="18"/>
  <c r="C181" i="18"/>
  <c r="C152" i="18"/>
  <c r="C221" i="18"/>
  <c r="C25" i="18"/>
  <c r="C215" i="18"/>
  <c r="C102" i="18"/>
  <c r="C130" i="18"/>
  <c r="C77" i="18"/>
  <c r="C196" i="18"/>
  <c r="C40" i="18"/>
  <c r="C146" i="18"/>
  <c r="C179" i="18"/>
  <c r="C36" i="18"/>
  <c r="C153" i="18"/>
  <c r="C135" i="18"/>
  <c r="C13" i="18"/>
  <c r="C68" i="18"/>
  <c r="C92" i="18"/>
  <c r="C78" i="18"/>
  <c r="C93" i="18"/>
  <c r="C15" i="18"/>
  <c r="C61" i="18"/>
  <c r="C230" i="18"/>
  <c r="C27" i="18"/>
  <c r="C106" i="18"/>
  <c r="C23" i="18"/>
  <c r="C32" i="18"/>
  <c r="C84" i="18"/>
  <c r="C43" i="18"/>
  <c r="C34" i="18"/>
  <c r="C235" i="18"/>
  <c r="C39" i="18"/>
  <c r="C44" i="18"/>
  <c r="C132" i="18"/>
  <c r="C91" i="18"/>
  <c r="C161" i="18"/>
  <c r="C95" i="18"/>
  <c r="C100" i="18"/>
  <c r="C75" i="18"/>
  <c r="C133" i="18"/>
  <c r="C54" i="18"/>
  <c r="C168" i="18"/>
  <c r="C53" i="18"/>
  <c r="C208" i="18"/>
  <c r="C88" i="18"/>
  <c r="C31" i="18"/>
  <c r="C16" i="18"/>
  <c r="C119" i="18"/>
  <c r="C50" i="18"/>
  <c r="C192" i="18"/>
  <c r="C62" i="18"/>
  <c r="C37" i="18"/>
  <c r="C220" i="18"/>
  <c r="C67" i="18"/>
  <c r="C128" i="18"/>
  <c r="C97" i="18"/>
  <c r="C163" i="18"/>
  <c r="C172" i="18"/>
  <c r="C228" i="18"/>
  <c r="C110" i="18"/>
  <c r="C129" i="18"/>
  <c r="C204" i="18"/>
  <c r="C57" i="18"/>
  <c r="C73" i="18"/>
  <c r="C107" i="18"/>
  <c r="C139" i="18"/>
  <c r="C202" i="18"/>
  <c r="C41" i="18"/>
  <c r="C86" i="18"/>
  <c r="C143" i="18"/>
  <c r="C17" i="18"/>
  <c r="C147" i="18"/>
  <c r="C65" i="18"/>
  <c r="C226" i="18"/>
  <c r="C72" i="18"/>
  <c r="C116" i="18"/>
  <c r="C162" i="18"/>
  <c r="C51" i="18"/>
  <c r="C18" i="18"/>
  <c r="C79" i="18"/>
  <c r="C213" i="18"/>
  <c r="C33" i="18"/>
  <c r="C155" i="18"/>
  <c r="C35" i="18"/>
  <c r="C190" i="18"/>
  <c r="C60" i="18"/>
  <c r="C121" i="18"/>
  <c r="C126" i="18"/>
  <c r="C90" i="18"/>
  <c r="C144" i="18"/>
  <c r="C30" i="18"/>
  <c r="C217" i="18"/>
  <c r="C117" i="18"/>
  <c r="C197" i="18"/>
  <c r="C182" i="18"/>
  <c r="C165" i="18"/>
  <c r="C207" i="18"/>
  <c r="C156" i="18"/>
  <c r="C154" i="18"/>
  <c r="C218" i="18"/>
  <c r="C69" i="18"/>
  <c r="C47" i="18"/>
  <c r="C74" i="18"/>
  <c r="C80" i="18"/>
  <c r="C233" i="18"/>
  <c r="C201" i="18"/>
  <c r="C111" i="18"/>
  <c r="C203" i="18"/>
  <c r="C187" i="18"/>
  <c r="C56" i="18"/>
  <c r="C14" i="18"/>
  <c r="C134" i="18"/>
  <c r="C188" i="18"/>
  <c r="C173" i="18"/>
  <c r="C115" i="18"/>
  <c r="C94" i="18"/>
  <c r="C55" i="18"/>
  <c r="C112" i="18"/>
  <c r="C124" i="18"/>
  <c r="C191" i="18"/>
  <c r="C20" i="18"/>
  <c r="C174" i="18"/>
  <c r="C184" i="18"/>
  <c r="C49" i="18"/>
  <c r="C21" i="18"/>
  <c r="C224" i="18"/>
  <c r="C171" i="18"/>
  <c r="C29" i="18"/>
  <c r="C19" i="18"/>
  <c r="G225" i="18"/>
  <c r="G131" i="18"/>
  <c r="G133" i="18"/>
  <c r="G159" i="18"/>
  <c r="G45" i="18"/>
  <c r="G194" i="18"/>
  <c r="G126" i="18"/>
  <c r="G186" i="18"/>
  <c r="G106" i="18"/>
  <c r="G216" i="18"/>
  <c r="G34" i="18"/>
  <c r="G139" i="18"/>
  <c r="G187" i="18"/>
  <c r="G174" i="18"/>
  <c r="G77" i="18"/>
  <c r="G144" i="18"/>
  <c r="G13" i="18"/>
  <c r="G209" i="18"/>
  <c r="G173" i="18"/>
  <c r="G180" i="18"/>
  <c r="G109" i="18"/>
  <c r="G171" i="18"/>
  <c r="G152" i="18"/>
  <c r="G104" i="18"/>
  <c r="J12" i="18"/>
  <c r="G92" i="18"/>
  <c r="G191" i="18"/>
  <c r="G56" i="18"/>
  <c r="G147" i="18"/>
  <c r="G123" i="18"/>
  <c r="G111" i="18"/>
  <c r="G85" i="18"/>
  <c r="G19" i="18"/>
  <c r="G72" i="18"/>
  <c r="G235" i="18"/>
  <c r="G84" i="18"/>
  <c r="G29" i="18"/>
  <c r="G38" i="18"/>
  <c r="G60" i="18"/>
  <c r="G35" i="18"/>
  <c r="G54" i="18"/>
  <c r="G47" i="18"/>
  <c r="G94" i="18"/>
  <c r="G206" i="18"/>
  <c r="G24" i="18"/>
  <c r="G227" i="18"/>
  <c r="G124" i="18"/>
  <c r="G161" i="18"/>
  <c r="G190" i="18"/>
  <c r="G49" i="18"/>
  <c r="G125" i="18"/>
  <c r="G155" i="18"/>
  <c r="G82" i="18"/>
  <c r="G212" i="18"/>
  <c r="G67" i="18"/>
  <c r="G210" i="18"/>
  <c r="G99" i="18"/>
  <c r="G36" i="18"/>
  <c r="G70" i="18"/>
  <c r="G114" i="18"/>
  <c r="G16" i="18"/>
  <c r="G62" i="18"/>
  <c r="G98" i="18"/>
  <c r="G203" i="18"/>
  <c r="G220" i="18"/>
  <c r="G118" i="18"/>
  <c r="G96" i="18"/>
  <c r="G177" i="18"/>
  <c r="G232" i="18"/>
  <c r="G132" i="18"/>
  <c r="G66" i="18"/>
  <c r="G88" i="18"/>
  <c r="G14" i="18"/>
  <c r="G233" i="18"/>
  <c r="G107" i="18"/>
  <c r="G117" i="18"/>
  <c r="G39" i="18"/>
  <c r="G32" i="18"/>
  <c r="G51" i="18"/>
  <c r="G68" i="18"/>
  <c r="G188" i="18"/>
  <c r="G181" i="18"/>
  <c r="G43" i="18"/>
  <c r="G183" i="18"/>
  <c r="G176" i="18"/>
  <c r="G156" i="18"/>
  <c r="G119" i="18"/>
  <c r="G108" i="18"/>
  <c r="G143" i="18"/>
  <c r="G162" i="18"/>
  <c r="G116" i="18"/>
  <c r="G214" i="18"/>
  <c r="G149" i="18"/>
  <c r="G199" i="18"/>
  <c r="G205" i="18"/>
  <c r="G86" i="18"/>
  <c r="G184" i="18"/>
  <c r="G207" i="18"/>
  <c r="G112" i="18"/>
  <c r="G110" i="18"/>
  <c r="G182" i="18"/>
  <c r="G168" i="18"/>
  <c r="G167" i="18"/>
  <c r="G31" i="18"/>
  <c r="G164" i="18"/>
  <c r="G193" i="18"/>
  <c r="G74" i="18"/>
  <c r="G58" i="18"/>
  <c r="G71" i="18"/>
  <c r="G195" i="18"/>
  <c r="G42" i="18"/>
  <c r="G63" i="18"/>
  <c r="G192" i="18"/>
  <c r="G223" i="18"/>
  <c r="G23" i="18"/>
  <c r="G28" i="18"/>
  <c r="G202" i="18"/>
  <c r="G61" i="18"/>
  <c r="G102" i="18"/>
  <c r="G44" i="18"/>
  <c r="G64" i="18"/>
  <c r="G196" i="18"/>
  <c r="G198" i="18"/>
  <c r="G234" i="18"/>
  <c r="G83" i="18"/>
  <c r="G208" i="18"/>
  <c r="G17" i="18"/>
  <c r="G146" i="18"/>
  <c r="G95" i="18"/>
  <c r="G226" i="18"/>
  <c r="G163" i="18"/>
  <c r="G165" i="18"/>
  <c r="G75" i="18"/>
  <c r="G93" i="18"/>
  <c r="G128" i="18"/>
  <c r="G15" i="18"/>
  <c r="G33" i="18"/>
  <c r="G30" i="18"/>
  <c r="G215" i="18"/>
  <c r="G122" i="18"/>
  <c r="G113" i="18"/>
  <c r="G217" i="18"/>
  <c r="G22" i="18"/>
  <c r="G41" i="18"/>
  <c r="G18" i="18"/>
  <c r="G89" i="18"/>
  <c r="G169" i="18"/>
  <c r="G178" i="18"/>
  <c r="G127" i="18"/>
  <c r="G27" i="18"/>
  <c r="G172" i="18"/>
  <c r="G179" i="18"/>
  <c r="G52" i="18"/>
  <c r="G73" i="18"/>
  <c r="G46" i="18"/>
  <c r="G138" i="18"/>
  <c r="G115" i="18"/>
  <c r="G157" i="18"/>
  <c r="G50" i="18"/>
  <c r="G153" i="18"/>
  <c r="G134" i="18"/>
  <c r="G37" i="18"/>
  <c r="G197" i="18"/>
  <c r="G224" i="18"/>
  <c r="G129" i="18"/>
  <c r="G40" i="18"/>
  <c r="G90" i="18"/>
  <c r="G97" i="18"/>
  <c r="G81" i="18"/>
  <c r="G135" i="18"/>
  <c r="G185" i="18"/>
  <c r="G53" i="18"/>
  <c r="G200" i="18"/>
  <c r="G221" i="18"/>
  <c r="G204" i="18"/>
  <c r="G25" i="18"/>
  <c r="G80" i="18"/>
  <c r="G91" i="18"/>
  <c r="G78" i="18"/>
  <c r="G175" i="18"/>
  <c r="G121" i="18"/>
  <c r="G120" i="18"/>
  <c r="G79" i="18"/>
  <c r="G55" i="18"/>
  <c r="G20" i="18"/>
  <c r="G69" i="18"/>
  <c r="G136" i="18"/>
  <c r="G105" i="18"/>
  <c r="G145" i="18"/>
  <c r="G87" i="18"/>
  <c r="G26" i="18"/>
  <c r="G59" i="18"/>
  <c r="G65" i="18"/>
  <c r="G57" i="18"/>
  <c r="G218" i="18"/>
  <c r="G142" i="18"/>
  <c r="G158" i="18"/>
  <c r="G154" i="18"/>
  <c r="G100" i="18"/>
  <c r="G48" i="18"/>
  <c r="G103" i="18"/>
  <c r="G21" i="18"/>
  <c r="G201" i="18"/>
  <c r="Q24" i="25" l="1"/>
  <c r="O24" i="25"/>
  <c r="Q22" i="24"/>
  <c r="O22" i="24"/>
  <c r="Q24" i="24"/>
  <c r="O24" i="24"/>
  <c r="O21" i="25"/>
  <c r="Q25" i="24"/>
  <c r="O23" i="25"/>
  <c r="Q23" i="25"/>
  <c r="AG25" i="25"/>
  <c r="Q22" i="25"/>
  <c r="O22" i="25"/>
  <c r="Q25" i="25"/>
  <c r="AE15" i="24"/>
  <c r="AE23" i="25"/>
  <c r="AG23" i="25"/>
  <c r="AE23" i="24"/>
  <c r="AG23" i="24"/>
  <c r="O15" i="24"/>
  <c r="AE22" i="25"/>
  <c r="AG22" i="25"/>
  <c r="AG24" i="25"/>
  <c r="AE24" i="25"/>
  <c r="AG25" i="24"/>
  <c r="AE15" i="25"/>
  <c r="O21" i="24"/>
  <c r="AG22" i="24"/>
  <c r="AE22" i="24"/>
  <c r="Q23" i="24"/>
  <c r="O23" i="24"/>
  <c r="AG24" i="24"/>
  <c r="AE24" i="24"/>
  <c r="O15" i="25"/>
  <c r="E24" i="28"/>
  <c r="Q15" i="24"/>
  <c r="O25" i="24"/>
  <c r="E25" i="24"/>
  <c r="E25" i="25"/>
  <c r="C24" i="24"/>
  <c r="E24" i="25"/>
  <c r="C24" i="25"/>
  <c r="E23" i="24"/>
  <c r="C23" i="24"/>
  <c r="C23" i="25"/>
  <c r="C22" i="25"/>
  <c r="C22" i="24"/>
  <c r="E21" i="24"/>
  <c r="C21" i="25"/>
  <c r="C21" i="24"/>
  <c r="Q21" i="25"/>
  <c r="C20" i="24"/>
  <c r="AG21" i="25"/>
  <c r="C20" i="25"/>
  <c r="E19" i="24"/>
  <c r="Q19" i="25"/>
  <c r="C18" i="25"/>
  <c r="C18" i="24"/>
  <c r="C17" i="24"/>
  <c r="C17" i="25"/>
  <c r="C14" i="25"/>
  <c r="C16" i="25"/>
  <c r="C16" i="24"/>
  <c r="C15" i="25"/>
  <c r="C15" i="24"/>
  <c r="K13" i="24" l="1"/>
  <c r="C25" i="25"/>
  <c r="S13" i="24"/>
  <c r="G21" i="24"/>
  <c r="G23" i="24"/>
  <c r="G24" i="25"/>
  <c r="I25" i="25"/>
  <c r="G25" i="25"/>
  <c r="Y17" i="24"/>
  <c r="W17" i="24"/>
  <c r="W15" i="25"/>
  <c r="Y15" i="25"/>
  <c r="Y17" i="25"/>
  <c r="W17" i="25"/>
  <c r="AE20" i="24"/>
  <c r="AG20" i="24"/>
  <c r="AG21" i="24"/>
  <c r="AE21" i="25"/>
  <c r="Y22" i="24"/>
  <c r="W22" i="24"/>
  <c r="AM22" i="25"/>
  <c r="AO22" i="25"/>
  <c r="W24" i="24"/>
  <c r="Y24" i="24"/>
  <c r="E14" i="24"/>
  <c r="M13" i="24"/>
  <c r="O14" i="24"/>
  <c r="Q14" i="24"/>
  <c r="AO16" i="24"/>
  <c r="AM16" i="24"/>
  <c r="W19" i="25"/>
  <c r="Y19" i="25"/>
  <c r="AE25" i="25"/>
  <c r="AO16" i="25"/>
  <c r="AM16" i="25"/>
  <c r="S13" i="25"/>
  <c r="AE16" i="25"/>
  <c r="AG16" i="25"/>
  <c r="E17" i="24"/>
  <c r="Q17" i="24"/>
  <c r="O17" i="24"/>
  <c r="E18" i="24"/>
  <c r="I19" i="24" s="1"/>
  <c r="O18" i="24"/>
  <c r="Q18" i="24"/>
  <c r="AM19" i="25"/>
  <c r="AO19" i="25"/>
  <c r="W19" i="24"/>
  <c r="Y19" i="24"/>
  <c r="W20" i="25"/>
  <c r="Y20" i="25"/>
  <c r="O20" i="24"/>
  <c r="Q20" i="24"/>
  <c r="E20" i="24"/>
  <c r="W21" i="25"/>
  <c r="Y21" i="25"/>
  <c r="Y22" i="25"/>
  <c r="W22" i="25"/>
  <c r="AM23" i="24"/>
  <c r="AO23" i="24"/>
  <c r="AM24" i="25"/>
  <c r="AO24" i="25"/>
  <c r="W25" i="25"/>
  <c r="Y25" i="25"/>
  <c r="C25" i="24"/>
  <c r="G25" i="24" s="1"/>
  <c r="Q14" i="25"/>
  <c r="E14" i="25"/>
  <c r="O14" i="25"/>
  <c r="C19" i="25"/>
  <c r="C13" i="25" s="1"/>
  <c r="Q21" i="24"/>
  <c r="C14" i="24"/>
  <c r="E24" i="24"/>
  <c r="I25" i="24" s="1"/>
  <c r="AO20" i="24"/>
  <c r="AM20" i="24"/>
  <c r="AO23" i="25"/>
  <c r="AM23" i="25"/>
  <c r="G24" i="28"/>
  <c r="E16" i="25"/>
  <c r="Q16" i="25"/>
  <c r="O16" i="25"/>
  <c r="AO18" i="24"/>
  <c r="AM18" i="24"/>
  <c r="AK13" i="24"/>
  <c r="AM14" i="24"/>
  <c r="AO14" i="24"/>
  <c r="W15" i="24"/>
  <c r="Y15" i="24"/>
  <c r="W16" i="24"/>
  <c r="Y16" i="24"/>
  <c r="W18" i="25"/>
  <c r="Y18" i="25"/>
  <c r="AM21" i="24"/>
  <c r="AO21" i="24"/>
  <c r="Y25" i="24"/>
  <c r="W25" i="24"/>
  <c r="AM25" i="25"/>
  <c r="AO25" i="25"/>
  <c r="Y14" i="24"/>
  <c r="W14" i="24"/>
  <c r="U13" i="24"/>
  <c r="C19" i="24"/>
  <c r="G19" i="24" s="1"/>
  <c r="E15" i="25"/>
  <c r="O25" i="25"/>
  <c r="AI13" i="24"/>
  <c r="AM15" i="24"/>
  <c r="AO15" i="24"/>
  <c r="AG16" i="24"/>
  <c r="AE16" i="24"/>
  <c r="Y16" i="25"/>
  <c r="W16" i="25"/>
  <c r="AM17" i="25"/>
  <c r="AO17" i="25"/>
  <c r="AO17" i="24"/>
  <c r="AM17" i="24"/>
  <c r="AO18" i="25"/>
  <c r="AM18" i="25"/>
  <c r="AO19" i="24"/>
  <c r="AM19" i="24"/>
  <c r="AO20" i="25"/>
  <c r="AM20" i="25"/>
  <c r="Y21" i="24"/>
  <c r="W21" i="24"/>
  <c r="AM22" i="24"/>
  <c r="AO22" i="24"/>
  <c r="AM24" i="24"/>
  <c r="AO24" i="24"/>
  <c r="AM25" i="24"/>
  <c r="AO25" i="24"/>
  <c r="AK13" i="25"/>
  <c r="AM14" i="25"/>
  <c r="AO14" i="25"/>
  <c r="Q15" i="25"/>
  <c r="O19" i="24"/>
  <c r="E19" i="25"/>
  <c r="E15" i="24"/>
  <c r="E22" i="25"/>
  <c r="E22" i="24"/>
  <c r="AE14" i="24"/>
  <c r="AE20" i="25"/>
  <c r="AG20" i="25"/>
  <c r="W23" i="24"/>
  <c r="Y23" i="24"/>
  <c r="U13" i="25"/>
  <c r="Y14" i="25"/>
  <c r="W14" i="25"/>
  <c r="AI13" i="25"/>
  <c r="AO15" i="25"/>
  <c r="AM15" i="25"/>
  <c r="Q16" i="24"/>
  <c r="E16" i="24"/>
  <c r="O16" i="24"/>
  <c r="Y18" i="24"/>
  <c r="W18" i="24"/>
  <c r="O18" i="25"/>
  <c r="E18" i="25"/>
  <c r="W20" i="24"/>
  <c r="Y20" i="24"/>
  <c r="E20" i="25"/>
  <c r="Q20" i="25"/>
  <c r="O20" i="25"/>
  <c r="AM21" i="25"/>
  <c r="AO21" i="25"/>
  <c r="AE21" i="24"/>
  <c r="W23" i="25"/>
  <c r="Y23" i="25"/>
  <c r="Y24" i="25"/>
  <c r="W24" i="25"/>
  <c r="AE25" i="24"/>
  <c r="Q19" i="24"/>
  <c r="O19" i="25"/>
  <c r="K13" i="25"/>
  <c r="AG15" i="24"/>
  <c r="E23" i="25"/>
  <c r="I24" i="25" s="1"/>
  <c r="E21" i="25"/>
  <c r="T25" i="30" l="1"/>
  <c r="R25" i="30"/>
  <c r="I22" i="24"/>
  <c r="G22" i="24"/>
  <c r="AE18" i="25"/>
  <c r="AG19" i="25"/>
  <c r="C13" i="24"/>
  <c r="I20" i="24"/>
  <c r="G20" i="24"/>
  <c r="T27" i="30"/>
  <c r="I19" i="25"/>
  <c r="G19" i="25"/>
  <c r="G15" i="25"/>
  <c r="I15" i="25"/>
  <c r="K24" i="28"/>
  <c r="G18" i="25"/>
  <c r="I16" i="24"/>
  <c r="G16" i="24"/>
  <c r="I22" i="25"/>
  <c r="G22" i="25"/>
  <c r="G14" i="24"/>
  <c r="I14" i="24"/>
  <c r="E13" i="24"/>
  <c r="T27" i="29"/>
  <c r="T26" i="29"/>
  <c r="R26" i="29"/>
  <c r="AG18" i="24"/>
  <c r="T25" i="29"/>
  <c r="R25" i="29"/>
  <c r="I15" i="24"/>
  <c r="G15" i="24"/>
  <c r="G17" i="24"/>
  <c r="I17" i="24"/>
  <c r="I23" i="24"/>
  <c r="R26" i="30"/>
  <c r="T26" i="30"/>
  <c r="R27" i="30"/>
  <c r="AG18" i="25"/>
  <c r="G21" i="25"/>
  <c r="I21" i="25"/>
  <c r="G20" i="25"/>
  <c r="I20" i="25"/>
  <c r="R24" i="30"/>
  <c r="R24" i="29"/>
  <c r="I23" i="25"/>
  <c r="G23" i="25"/>
  <c r="AG14" i="24"/>
  <c r="AE18" i="24"/>
  <c r="AG19" i="24"/>
  <c r="AE14" i="25"/>
  <c r="AG14" i="25"/>
  <c r="AG15" i="25"/>
  <c r="G16" i="25"/>
  <c r="I16" i="25"/>
  <c r="G24" i="24"/>
  <c r="I24" i="24"/>
  <c r="G14" i="25"/>
  <c r="I14" i="25"/>
  <c r="I18" i="24"/>
  <c r="G18" i="24"/>
  <c r="I21" i="24"/>
  <c r="M24" i="28" l="1"/>
  <c r="T24" i="29"/>
  <c r="AE17" i="24"/>
  <c r="AG17" i="24"/>
  <c r="AC13" i="24"/>
  <c r="AG17" i="25"/>
  <c r="AE17" i="25"/>
  <c r="E17" i="25"/>
  <c r="Q17" i="25"/>
  <c r="O17" i="25"/>
  <c r="M13" i="25"/>
  <c r="Q18" i="25"/>
  <c r="AE19" i="24"/>
  <c r="AA13" i="24"/>
  <c r="R27" i="29"/>
  <c r="T24" i="30"/>
  <c r="AC13" i="25"/>
  <c r="AE19" i="25"/>
  <c r="AA13" i="25"/>
  <c r="I17" i="25" l="1"/>
  <c r="G17" i="25"/>
  <c r="I18" i="25"/>
  <c r="E13" i="25"/>
</calcChain>
</file>

<file path=xl/sharedStrings.xml><?xml version="1.0" encoding="utf-8"?>
<sst xmlns="http://schemas.openxmlformats.org/spreadsheetml/2006/main" count="2939" uniqueCount="1149">
  <si>
    <t>Nomenclatura Combinada - Descritivo dos Capítulos da NC</t>
  </si>
  <si>
    <t>DESCRITIVO DOS CAPÍTULOS DA NC</t>
  </si>
  <si>
    <t>NOMENCLATURA COMBINADA</t>
  </si>
  <si>
    <t>CAP.</t>
  </si>
  <si>
    <t>DESCRIÇÃO</t>
  </si>
  <si>
    <t>01</t>
  </si>
  <si>
    <t>ANIMAIS VIVOS</t>
  </si>
  <si>
    <t>PENAS E SUAS OBRAS; FLORES ARTIFI-</t>
  </si>
  <si>
    <t>02</t>
  </si>
  <si>
    <t>CARNES E MIUDEZAS, COMESTÍVEIS</t>
  </si>
  <si>
    <t>BASE DE AMIDOS; COLAS; ETC</t>
  </si>
  <si>
    <t>CIAIS; OBRAS DE CABELO</t>
  </si>
  <si>
    <t>03</t>
  </si>
  <si>
    <t>PEIXES, CRUSTÁCEOS E MOLUSCOS</t>
  </si>
  <si>
    <t>PÓLVORAS E EXPLOSIVOS; ARTIGOS DE</t>
  </si>
  <si>
    <t>OBRAS DE PEDRA, GESSO, CIMENTO,</t>
  </si>
  <si>
    <t>04</t>
  </si>
  <si>
    <t>LEITE, LACTICÍNIOS, OVOS DE AVES,</t>
  </si>
  <si>
    <t>PIROTECNIA; FÓSFOROS; ETC</t>
  </si>
  <si>
    <t>AMIANTO, MICA, ETC</t>
  </si>
  <si>
    <t>MEL NATURAL, ETC</t>
  </si>
  <si>
    <t>PRODUTOS PARA FOTOGRAFIA E CINEMA-</t>
  </si>
  <si>
    <t>PRODUTOS CERÂMICOS</t>
  </si>
  <si>
    <t>05</t>
  </si>
  <si>
    <t>PRODUTOS DE ORIGEM ANIMAL, NE</t>
  </si>
  <si>
    <t>TOGRAFIA</t>
  </si>
  <si>
    <t>VIDRO E SUAS OBRAS</t>
  </si>
  <si>
    <t>06</t>
  </si>
  <si>
    <t>PLANTAS VIVAS E PRODUTOS DE FLORI-</t>
  </si>
  <si>
    <t>PRODUTOS DIVER. DAS IND. QUÍMICAS</t>
  </si>
  <si>
    <t>PÉROLAS, PEDRAS E MET. PRECIOSOS,</t>
  </si>
  <si>
    <t>CULTURA</t>
  </si>
  <si>
    <t>PLÁSTICOS E SUAS OBRAS</t>
  </si>
  <si>
    <t>SUAS OBRAS; BIJUTARIAS; MOEDAS</t>
  </si>
  <si>
    <t>07</t>
  </si>
  <si>
    <t>PRODUTOS HORTÍCOLAS, PLANTAS, RA-</t>
  </si>
  <si>
    <t>BORRACHA E SUAS OBRAS</t>
  </si>
  <si>
    <t>FERRO FUNDIDO, FERRO E AÇO</t>
  </si>
  <si>
    <t>ÍZES E TUBÉRCULOS COMESTÍVEIS</t>
  </si>
  <si>
    <t>OBRAS DE FERRO FUNDIDO, FERRO OU</t>
  </si>
  <si>
    <t>08</t>
  </si>
  <si>
    <t>FRUTAS; CASCAS DE CITRINOS E DE</t>
  </si>
  <si>
    <t>E COUROS</t>
  </si>
  <si>
    <t>AÇO</t>
  </si>
  <si>
    <t>MELÕES</t>
  </si>
  <si>
    <t>OBRAS DE COURO, DE SELEIRO, DE VI-</t>
  </si>
  <si>
    <t>COBRE E SUAS OBRAS</t>
  </si>
  <si>
    <t>09</t>
  </si>
  <si>
    <t>CAFÉ, CHÁ, MATE E ESPECIARIAS</t>
  </si>
  <si>
    <t>AGEM, ETC; OBRAS DE TRIPA</t>
  </si>
  <si>
    <t>NÍQUEL E SUAS OBRAS</t>
  </si>
  <si>
    <t>CEREAIS</t>
  </si>
  <si>
    <t>PELES COM PELO E SUAS OBRAS; PELES</t>
  </si>
  <si>
    <t>ALUMÍNIO E SUAS OBRAS</t>
  </si>
  <si>
    <t>PRODUTOS DA INDUSTRIA DE MOAGEM;</t>
  </si>
  <si>
    <t>COM PELO, ARTIFICIAIS</t>
  </si>
  <si>
    <t>CHUMBO E SUAS OBRAS</t>
  </si>
  <si>
    <t>MALTE; AMIDOS E FÉCULAS, ETC</t>
  </si>
  <si>
    <t>MADEIRA E CARVÃO VEGETAL; OBRAS</t>
  </si>
  <si>
    <t>ZINCO E SUAS OBRAS</t>
  </si>
  <si>
    <t>SEMENTES E FRUTOS OLEAGINOSOS;</t>
  </si>
  <si>
    <t>DE MADEIRA</t>
  </si>
  <si>
    <t>ESTANHO E SUAS OBRAS</t>
  </si>
  <si>
    <t>GRÃOS, SEMENTES, ETC</t>
  </si>
  <si>
    <t>CORTIÇA E SUAS OBRAS</t>
  </si>
  <si>
    <t>OUTROS METAIS COMUNS E CERAMAIS,</t>
  </si>
  <si>
    <t>GOMAS, RESINAS E OUTROS SUCOS E</t>
  </si>
  <si>
    <t>OBRAS DE ESPARTARIA OU DE CESTARIA</t>
  </si>
  <si>
    <t>E SUAS OBRAS</t>
  </si>
  <si>
    <t>PASTAS DE MADEIRA, ETC; DESPERDÍ-</t>
  </si>
  <si>
    <t>FERRAMENTAS, CUTELARIAS, E SUAS</t>
  </si>
  <si>
    <t>MATÉRIAS PARA ENTRANÇAMENTO; PRO-</t>
  </si>
  <si>
    <t>CIOS DE PAPEL OU CARTÃO</t>
  </si>
  <si>
    <t>PARTES DE METAIS COMUNS</t>
  </si>
  <si>
    <t>DUTOS ORIGEM VEGETAL, NE</t>
  </si>
  <si>
    <t>PAPEL E CARTÃO, E SUAS OBRAS;</t>
  </si>
  <si>
    <t>OBRAS DIVERSAS DE METAIS COMUNS</t>
  </si>
  <si>
    <t>GORDURAS E ÓLEOS, ANIMAIS OU VE-</t>
  </si>
  <si>
    <t>OBRAS DE PASTA CELULOSE</t>
  </si>
  <si>
    <t>GETAIS, CERAS, ETC</t>
  </si>
  <si>
    <t>LIVROS, JORNAIS, PRODUTOS DAS IND.</t>
  </si>
  <si>
    <t>APARELHOS ETC, MECÂNICOS</t>
  </si>
  <si>
    <t>PREPARAÇÕES DE CARNES, PEIXES,</t>
  </si>
  <si>
    <t>GRÁFICAS; ETC</t>
  </si>
  <si>
    <t>MÁQUINAS, APARELHOS E MATERIAIS,</t>
  </si>
  <si>
    <t>CRUSTÁCEOS E MOLUSCOS</t>
  </si>
  <si>
    <t>SEDA</t>
  </si>
  <si>
    <t>AÇUCARES E PRODUTOS DE CONFEITARIA</t>
  </si>
  <si>
    <t>LÂ, PELOS FINOS OU GROSSEIROS;</t>
  </si>
  <si>
    <t>VEÍCULOS E MATERIAL PARA VIAS FÉR-</t>
  </si>
  <si>
    <t>CACAU E SUAS PREPARAÇÕES</t>
  </si>
  <si>
    <t>FIOS E TECIDOS DE CRINA</t>
  </si>
  <si>
    <t>REAS, OU SEMELHANTES, ETC</t>
  </si>
  <si>
    <t>PREPARAÇÕES A BASE DE CEREAIS,</t>
  </si>
  <si>
    <t>ALGODÃO</t>
  </si>
  <si>
    <t>AMIDOS, OU DE LEITE, ETC</t>
  </si>
  <si>
    <t>OUTRAS FIBRAS TÊXTEIS VEGETAIS;</t>
  </si>
  <si>
    <t>VEÍCULOS TERRESTRES</t>
  </si>
  <si>
    <t>PREPARAÇÕES DE PRODUTOS HORTÍCO-</t>
  </si>
  <si>
    <t>FIOS E TECIDOS, DE PAPEL</t>
  </si>
  <si>
    <t>AERONAVES E OUTROS APARELHOS AÉ-</t>
  </si>
  <si>
    <t>LAS, DE FRUTAS, ETC</t>
  </si>
  <si>
    <t>FILAMENTOS SINTÉTICOS OU ARTIFICI.</t>
  </si>
  <si>
    <t>REOS OU ESPACIAIS</t>
  </si>
  <si>
    <t>PREPARAÇÕES ALIMENTÍCIAS DIVERSAS</t>
  </si>
  <si>
    <t>FIBRAS SINTÉTICAS OU ARTIFICIAIS,</t>
  </si>
  <si>
    <t>EMBARCAÇÕES E ESTRUTU. FLUTUANTES</t>
  </si>
  <si>
    <t>BEBIDAS, LÍQUIDOS ALCOÓLICOS E</t>
  </si>
  <si>
    <t>DESCONTÍNUAS</t>
  </si>
  <si>
    <t>VINAGRES</t>
  </si>
  <si>
    <t>PASTAS (OUATES), FELTROS, ETC;</t>
  </si>
  <si>
    <t>CINEMA, MEDIDA, CONTROLE, ETC</t>
  </si>
  <si>
    <t>RESÍDUOS DAS IND. ALIMENTARES;</t>
  </si>
  <si>
    <t>ARTIGOS DE CORDOARIA, ETC</t>
  </si>
  <si>
    <t>RELÓGIOS E APARELHOS SEMELHANTES;</t>
  </si>
  <si>
    <t>ALIMENTOS PARA ANIMAIS</t>
  </si>
  <si>
    <t>TAPETES E OUTROS REVESTIMENTOS</t>
  </si>
  <si>
    <t>SUAS PARTES</t>
  </si>
  <si>
    <t>TABACO E SEUS SUCEDÂNEOS MANU-</t>
  </si>
  <si>
    <t>PARA PAVIMENTOS</t>
  </si>
  <si>
    <t>INSTRUMENTOS MUSICAIS, SUAS PARTES</t>
  </si>
  <si>
    <t>TECIDOS ESPECIAIS E TUFADOS; REN-</t>
  </si>
  <si>
    <t>E ACESSÓRIOS</t>
  </si>
  <si>
    <t>SAL; ENXOFRE; TERRAS E PEDRAS;</t>
  </si>
  <si>
    <t>DAS; TAPEÇARIAS; BORDADOS</t>
  </si>
  <si>
    <t>ARMAS E MUNIÇÕES, SUAS PARTES E</t>
  </si>
  <si>
    <t>GESSO CAL E CIMENTO</t>
  </si>
  <si>
    <t>TECIDOS IMPREGNADOS REVESTIDOS,</t>
  </si>
  <si>
    <t>ACESSÓRIOS</t>
  </si>
  <si>
    <t>MINÉRIOS, ESCÓRIAS E CINZAS</t>
  </si>
  <si>
    <t>ETC; ARTIGOS USOS TÉCNICOS</t>
  </si>
  <si>
    <t>MÓVEIS; MOBILIÁRIO MÉDICO-CIRÚRGI-</t>
  </si>
  <si>
    <t>COMBUSTÍVEIS E ÓLEOS MINERAIS;</t>
  </si>
  <si>
    <t>TECIDOS DE MALHA</t>
  </si>
  <si>
    <t>CO; ANÚNCIOS, CARTAZES</t>
  </si>
  <si>
    <t>MATÉRIAS BETUMINOSAS</t>
  </si>
  <si>
    <t>VESTUÁRIO E SEUS ACESSÓRIOS, DE</t>
  </si>
  <si>
    <t>BRINQUEDOS, JOGOS E ARTIGOS PARA</t>
  </si>
  <si>
    <t>PRODUTOS QUÍMICOS INORGÂNICOS, ETC</t>
  </si>
  <si>
    <t>MALHA</t>
  </si>
  <si>
    <t>DESPORTO</t>
  </si>
  <si>
    <t>PRODUTOS QUÍMICOS ORGÂNICOS</t>
  </si>
  <si>
    <t>VESTUÁRIO E SEUS ACESSÓRIOS,</t>
  </si>
  <si>
    <t>OBRAS DIVERSAS</t>
  </si>
  <si>
    <t>PRODUTOS FARMACÊUTICOS</t>
  </si>
  <si>
    <t>ADUBOS OU FERTILIZANTES</t>
  </si>
  <si>
    <t>OUTROS ARTEFACTOS TÊXTEIS, CALÇA-</t>
  </si>
  <si>
    <t>ANTIGUIDADES</t>
  </si>
  <si>
    <t>DO, CHAPÉUS; TRAPOS</t>
  </si>
  <si>
    <t>CONJUNTOS INDUSTRIAIS EXPORTADOS AO</t>
  </si>
  <si>
    <t>TINTAS E VERNIZES; ETC</t>
  </si>
  <si>
    <t>CALÇADO, POLAINAS E ARTEFACTOS</t>
  </si>
  <si>
    <t>ABRIGO DO REG. CEE 518/79</t>
  </si>
  <si>
    <t>ÓLEOS ESSENCIAIS E RESINÓIDES;</t>
  </si>
  <si>
    <t>CHAPÉUS E ARTEFACTOS DE USO SEME-</t>
  </si>
  <si>
    <t>MERCADO. REAGRUPADAS POR CAPÍTULOS</t>
  </si>
  <si>
    <t>PRODUTOS PERFUMARIA, ETC</t>
  </si>
  <si>
    <t>LHANTE, E SUAS PARTES</t>
  </si>
  <si>
    <t>SABÕES, CERAS, PRODUTOS DE CONSER-</t>
  </si>
  <si>
    <t>GUARDA-CHUVAS, SOMBRINHAS, BENGA-</t>
  </si>
  <si>
    <t>VAÇÃO E LIMPEZA, VELAS, ETC</t>
  </si>
  <si>
    <t>LAS, ETC, E SUAS PARTES</t>
  </si>
  <si>
    <t>ANO</t>
  </si>
  <si>
    <t>MÊS</t>
  </si>
  <si>
    <t>ALEMANHA</t>
  </si>
  <si>
    <t>AUSTRIA</t>
  </si>
  <si>
    <t>BELGICA</t>
  </si>
  <si>
    <t>BULGARIA</t>
  </si>
  <si>
    <t>CHIPRE</t>
  </si>
  <si>
    <t>DINAMARCA</t>
  </si>
  <si>
    <t>ESLOVAQUIA</t>
  </si>
  <si>
    <t>ESLOVENIA</t>
  </si>
  <si>
    <t>ESPANHA</t>
  </si>
  <si>
    <t>ESTONIA</t>
  </si>
  <si>
    <t>FINLANDIA</t>
  </si>
  <si>
    <t>FRANCA</t>
  </si>
  <si>
    <t>GRECIA</t>
  </si>
  <si>
    <t>HUNGRIA</t>
  </si>
  <si>
    <t>IRLANDA</t>
  </si>
  <si>
    <t>ITALIA</t>
  </si>
  <si>
    <t>LETONIA</t>
  </si>
  <si>
    <t>LITUANIA</t>
  </si>
  <si>
    <t>LUXEMBURGO</t>
  </si>
  <si>
    <t>MALTA</t>
  </si>
  <si>
    <t>PAISES BAIXOS</t>
  </si>
  <si>
    <t>POLONIA</t>
  </si>
  <si>
    <t>ROMENIA</t>
  </si>
  <si>
    <t>SUECIA</t>
  </si>
  <si>
    <t>DIVERSOS</t>
  </si>
  <si>
    <t>Voltar ao Indice</t>
  </si>
  <si>
    <t>21</t>
  </si>
  <si>
    <t>22</t>
  </si>
  <si>
    <t>31</t>
  </si>
  <si>
    <t>41</t>
  </si>
  <si>
    <t>42</t>
  </si>
  <si>
    <t>51</t>
  </si>
  <si>
    <t>53</t>
  </si>
  <si>
    <t>61</t>
  </si>
  <si>
    <t>62</t>
  </si>
  <si>
    <t>63</t>
  </si>
  <si>
    <t>CGCE</t>
  </si>
  <si>
    <t>PRODUTOS ALIMENTARES E BEBIDAS</t>
  </si>
  <si>
    <t>11</t>
  </si>
  <si>
    <t>PRODUTOS PRIMARIOS</t>
  </si>
  <si>
    <t>DESTINADOS PRINCIPALMENTE A INDUSTRIA</t>
  </si>
  <si>
    <t>PARTES, PECAS SEPARADAS E ACESSORIOS</t>
  </si>
  <si>
    <t>MATERIAL DE TRANSPORTE E ACESSORIOS</t>
  </si>
  <si>
    <t>12</t>
  </si>
  <si>
    <t>PRODUTOS TRANSFORMADOS</t>
  </si>
  <si>
    <t>AUTOMOVEIS PARA TRANSPORTE  DE PASSAGEIROS</t>
  </si>
  <si>
    <t>52</t>
  </si>
  <si>
    <t>OUTRO MATERIAL DE TRANSPORTE</t>
  </si>
  <si>
    <t>DESTINADO A INDUSTRIA</t>
  </si>
  <si>
    <t>NAO DESTINADO A INDUSTRIA</t>
  </si>
  <si>
    <t>BENS DE CONSUMO NE NOUTRA CATEGORIA</t>
  </si>
  <si>
    <t>COMBUSTIVEIS E LUBRIFICANTES</t>
  </si>
  <si>
    <t>BENS DE CONSUMO DURADOUROS</t>
  </si>
  <si>
    <t>BENS DE CONSUMO SEMI-DURADOUROS</t>
  </si>
  <si>
    <t>32</t>
  </si>
  <si>
    <t>BENS DE CONSUMO NAO DURADOUROS</t>
  </si>
  <si>
    <t>CARBURANTES PARA MOTORES</t>
  </si>
  <si>
    <t>BENS NE NOUTRA CATEGORIA</t>
  </si>
  <si>
    <t>OUTROS PRODUTOS TRANSFORMADOS</t>
  </si>
  <si>
    <t>10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</si>
  <si>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</si>
  <si>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</si>
  <si>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</si>
  <si>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</si>
  <si>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</si>
  <si>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</si>
  <si>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</si>
  <si>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</si>
  <si>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</si>
  <si>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</si>
  <si>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</si>
  <si>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26</t>
  </si>
  <si>
    <t>27</t>
  </si>
  <si>
    <t>28</t>
  </si>
  <si>
    <t>29</t>
  </si>
  <si>
    <t>30</t>
  </si>
  <si>
    <t>33</t>
  </si>
  <si>
    <t>34</t>
  </si>
  <si>
    <t>35</t>
  </si>
  <si>
    <t>36</t>
  </si>
  <si>
    <t>37</t>
  </si>
  <si>
    <t>38</t>
  </si>
  <si>
    <t>39</t>
  </si>
  <si>
    <t>40</t>
  </si>
  <si>
    <t>43</t>
  </si>
  <si>
    <t>44</t>
  </si>
  <si>
    <t>45</t>
  </si>
  <si>
    <t>46</t>
  </si>
  <si>
    <t>47</t>
  </si>
  <si>
    <t>48</t>
  </si>
  <si>
    <t>49</t>
  </si>
  <si>
    <t>50</t>
  </si>
  <si>
    <t>54</t>
  </si>
  <si>
    <t>55</t>
  </si>
  <si>
    <t>56</t>
  </si>
  <si>
    <t>57</t>
  </si>
  <si>
    <t>58</t>
  </si>
  <si>
    <t>59</t>
  </si>
  <si>
    <t>60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</si>
  <si>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</si>
  <si>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</si>
  <si>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</si>
  <si>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</si>
  <si>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</si>
  <si>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</si>
  <si>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</si>
  <si>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</si>
  <si>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</si>
  <si>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</si>
  <si>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</si>
  <si>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</si>
  <si>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</si>
  <si>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</si>
  <si>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</si>
  <si>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</si>
  <si>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</si>
  <si>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</si>
  <si>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</si>
  <si>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</si>
  <si>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</si>
  <si>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</si>
  <si>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</si>
  <si>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</si>
  <si>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</si>
  <si>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</si>
  <si>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</si>
  <si>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</si>
  <si>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</si>
  <si>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</si>
  <si>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</si>
  <si>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</si>
  <si>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%</t>
  </si>
  <si>
    <t>TOTAL</t>
  </si>
  <si>
    <t>1 – AGRÍCOLAS</t>
  </si>
  <si>
    <t>2 – ALIMENTARES</t>
  </si>
  <si>
    <t>3 – COMBUSTÍVEIS MINERAIS</t>
  </si>
  <si>
    <t>4 – QUÍMICOS</t>
  </si>
  <si>
    <t>9 – MATÉRIAS TÊXTEIS</t>
  </si>
  <si>
    <t>10 – VESTUÁRIO</t>
  </si>
  <si>
    <t>11 – CALÇADO</t>
  </si>
  <si>
    <t>13 – METAIS COMUNS</t>
  </si>
  <si>
    <t>17 – OUTROS PRODUTOS</t>
  </si>
  <si>
    <t>ZONAS ECONÓMICAS E PAÍSES OU TERRITÓRIOS ESTATÍSTICOS</t>
  </si>
  <si>
    <t>GRUPOS DE PRODUTOS</t>
  </si>
  <si>
    <t>DESTINADOS PRINCIPALMENTE AO CONSUMO DOS PARTICULARES</t>
  </si>
  <si>
    <t>FORNECIMENTOS INDUSTRIAIS NE NOUTRA CATEGORIA</t>
  </si>
  <si>
    <t>MAQUINAS, OUTROS BENS DE CAPITAL E SEUS ACESSORIOS *</t>
  </si>
  <si>
    <t>EXTRATOS, VEGETAIS</t>
  </si>
  <si>
    <t>MATÉRIAS ALBUMINOIDES; PRODUTOS A</t>
  </si>
  <si>
    <t>PELES, EXCETO AS PELES COM PELO,</t>
  </si>
  <si>
    <t>FATURADOS</t>
  </si>
  <si>
    <t>REATORES NUCLEARES, MÁQUINAS,</t>
  </si>
  <si>
    <t>ELÉTRICOS</t>
  </si>
  <si>
    <t>AUTOMÓVEIS, TRATORES E OUTROS</t>
  </si>
  <si>
    <t>APARELHOS DE ÓTICA, FOTOGRAFIA,</t>
  </si>
  <si>
    <t>EXCETO DE MALHA</t>
  </si>
  <si>
    <t>EXTRATOS TANANTES E TINTORIAIS;</t>
  </si>
  <si>
    <t>OBJETOS DE ARTE, DE COLEÇÃO OU</t>
  </si>
  <si>
    <t>MAQUINAS E  OUTROS BENS DE CAPITAL (EXCETO O MAT.TRANSPORTE)</t>
  </si>
  <si>
    <t>Nota: A nomenclatura CGCE não inclui os produtos 71082000 – “Ouro para uso monetário” e 71189000 - “Moedas, incluídas as moedas com curso legal (exceto medalhas, moedas montadas em objetos de adorno pessoal, moedas com caráter de objetos de coleção, com valor numismático, desperdícios e resíduos)”. O somatório das várias categorias da CGCE pode não corresponder ao total do comércio, por questões de confidencialidade.</t>
  </si>
  <si>
    <t>* (EXCETO  O MATERIAL DE TRANSPORTE)</t>
  </si>
  <si>
    <t>16 – ÓTICA E PRECISÃO</t>
  </si>
  <si>
    <t xml:space="preserve">  JANEIRO</t>
  </si>
  <si>
    <t xml:space="preserve">  FEVEREIRO</t>
  </si>
  <si>
    <t xml:space="preserve">  MARÇO</t>
  </si>
  <si>
    <t xml:space="preserve">  ABRIL</t>
  </si>
  <si>
    <t xml:space="preserve">  MAIO</t>
  </si>
  <si>
    <t xml:space="preserve">  JUNHO</t>
  </si>
  <si>
    <t xml:space="preserve">  JULHO</t>
  </si>
  <si>
    <t xml:space="preserve">  AGOSTO</t>
  </si>
  <si>
    <t xml:space="preserve">  SETEMBRO</t>
  </si>
  <si>
    <t xml:space="preserve">  OUTUBRO</t>
  </si>
  <si>
    <t xml:space="preserve">  NOVEMBRO</t>
  </si>
  <si>
    <t xml:space="preserve">  DEZEMBRO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</si>
  <si>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</si>
  <si>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</si>
  <si>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</si>
  <si>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</si>
  <si>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</si>
  <si>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</si>
  <si>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</si>
  <si>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</si>
  <si>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</si>
  <si>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</si>
  <si>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</si>
  <si>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</si>
  <si>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IMPORTAÇÕES - COMÉRCIO INTERNACIONAL POR CGCE</t>
  </si>
  <si>
    <t>EXPORTAÇÕES - COMÉRCIO INTERNACIONAL POR CGCE</t>
  </si>
  <si>
    <t>CROÁCIA</t>
  </si>
  <si>
    <t xml:space="preserve">        </t>
  </si>
  <si>
    <t>SEM COMBUST. E LUBRIFICANTES</t>
  </si>
  <si>
    <t>RESULTADOS MENSAIS - IMPORTAÇÕES</t>
  </si>
  <si>
    <t>RESULTADOS MENSAIS - EXPORTAÇÕES</t>
  </si>
  <si>
    <t>5 – PLÁSTICOS E BORRACHAS</t>
  </si>
  <si>
    <t>6 – PELES E COUROS</t>
  </si>
  <si>
    <t>7 – MADEIRA E CORTIÇA</t>
  </si>
  <si>
    <t>8 – PASTAS CELULÓSICAS E PAPEL</t>
  </si>
  <si>
    <t>12 – MINERAIS E MINÉRIOS</t>
  </si>
  <si>
    <t>14 – MÁQUINAS E APARELHOS</t>
  </si>
  <si>
    <t>15 – VEÍCULOS E OUTRO MATERIAL DE TRANSPORTE (1)</t>
  </si>
  <si>
    <t>(1) - Veículos e material para vias férreas, automóveis, tratores, aeronaves e embarcações</t>
  </si>
  <si>
    <t>ES</t>
  </si>
  <si>
    <t>DE</t>
  </si>
  <si>
    <t>FR</t>
  </si>
  <si>
    <t>IT</t>
  </si>
  <si>
    <t>NL</t>
  </si>
  <si>
    <t>CN</t>
  </si>
  <si>
    <t>BE</t>
  </si>
  <si>
    <t>GB</t>
  </si>
  <si>
    <t>US</t>
  </si>
  <si>
    <t>AO</t>
  </si>
  <si>
    <t>Q014_SAI_CAP - EXPORTAÇÕES - COMÉRCIO INTERNACIONAL POR CAPÍTULOS DA NC</t>
  </si>
  <si>
    <t>Q013_ENT_CAP - IMPORTAÇÕES - COMÉRCIO INTERNACIONAL POR CAPÍTULOS DA NC</t>
  </si>
  <si>
    <t>Q012_SAI_CGCE - EXPORTAÇÕES - COMÉRCIO INTERNACIONAL POR CGCE</t>
  </si>
  <si>
    <t>Q011_ENT_CGCE - IMPORTAÇÕES - COMÉRCIO INTERNACIONAL POR CGCE</t>
  </si>
  <si>
    <t>Q009_SAI_PAISES - EXPORTAÇÕES COMÉRCIO INTERNACIONAL POR PAÍSES</t>
  </si>
  <si>
    <t>Q007_ENT_PAISES - IMPORTAÇÕES COMÉRCIO INTERNACIONAL POR PAÍSES</t>
  </si>
  <si>
    <t>Q006_SALDO - SALDO DA BALANÇA COMERCIAL COM E SEM COMBUSTÍVEIS</t>
  </si>
  <si>
    <t>Q005_EXP_RESULT_MES - EXPORTAÇÕES COMÉRCIO INTERNACIONAL POR MÊS COM E SEM COMBUSTÍVEIS</t>
  </si>
  <si>
    <t>Q008_IMP_PRINC_PAISES - IMPORTAÇÕES COMÉRCIO INTERNACIONAL POR PRINCIPAIS PAÍSES E ZONAS ECONÓMICAS</t>
  </si>
  <si>
    <t>Q010_EXP_PRINC_PAISES - EXPORTAÇÕES COMÉRCIO INTERNACIONAL POR PRINCIPAIS PAÍSES E ZONAS ECONÓMICAS</t>
  </si>
  <si>
    <t>Q004_SAI_MES - EXPORTAÇÕES COMÉRCIO INTERNACIONAL POR MÊS</t>
  </si>
  <si>
    <t>Comércio Internacional de Bens</t>
  </si>
  <si>
    <t>Índice</t>
  </si>
  <si>
    <t>Q001_RESUL_GLOBAIS - RESULTADOS GLOBAIS</t>
  </si>
  <si>
    <t>Q002_ENT_MES - IMPORTAÇÕES COMÉRCIO INTERNACIONAL POR MÊS</t>
  </si>
  <si>
    <t>Q003_IMP_RESULT_MES - IMPORTAÇÕES COMÉRCIO INTERNACIONAL POR MÊS COM E SEM COMBUSTÍVEIS</t>
  </si>
  <si>
    <t>Q015_IMP_EXP_GRP_PROD - IMPORTAÇÕES E EXPORTAÇÕES DO COMÉRCIO INTERNACIONAL POR GRUPOS DE PRODUTOS</t>
  </si>
  <si>
    <t>Q016_ZN_ECON - REPARTIÇÃO POR ZONAS ECONÓMICAS E PAÍSES DO COMÉRCIO INTERNACIONAL - TOTAL DO PAÍS</t>
  </si>
  <si>
    <t>International Trade of Goods</t>
  </si>
  <si>
    <t>Contents</t>
  </si>
  <si>
    <t>Q001_GLOBAL_DATA - GLOBAL DATA</t>
  </si>
  <si>
    <t>Q002_IMP_MONTH - IMPORTS INTERNATIONAL DATA BY MONTHS</t>
  </si>
  <si>
    <t>Q003_IMP_MONTH_DATA - IMPORTS INTERNATIONAL DATA BY MONTHS WITH AND WITHOUT FUELS AND LUBRICANTS</t>
  </si>
  <si>
    <t>Q004_EXP_MONTH - EXPORTS INTERNATIONAL DATA BY MONTHS</t>
  </si>
  <si>
    <t>Q005_EXP_MONTH_DATA - EXPORTS INTERNATIONAL DATA BY MONTHS WITH AND WITHOUT FUELS AND LUBRICANTS</t>
  </si>
  <si>
    <t>Q006_TRADE_BALANCE - TRADE BALANCE WITH AND WITHOUT FUELS AND LUBRICANTS</t>
  </si>
  <si>
    <t>Q007_IMP_COUNTRY - IMPORTS INTERNATIONAL TRADE BY COUNTRIES</t>
  </si>
  <si>
    <t>Q008_IMP_MAIN_PARTNERS - IMPORTS INTERNATIONAL TRADE BY MAIN COUNTRIES AND ECONOMIC ZONES</t>
  </si>
  <si>
    <t>Q009_EXP_COUNTRY - EXPORTS INTERNATIONAL TRADE BY COUNTRIES</t>
  </si>
  <si>
    <t>Q010_EXP_MAIN_PARTNERS - EXPORTS INTERNATIONAL TRADE BY MAIN COUNTRIES AND ECONOMIC ZONES</t>
  </si>
  <si>
    <t>Q011_IMP_BEC - IMPORTS - INTERNATIONAL TRADE BY BEC</t>
  </si>
  <si>
    <t>Q012_EXP_BEC - EXPORTS - INTERNATIONAL TRADE BY BEC</t>
  </si>
  <si>
    <t>Q013_IMP_CHAP - IMPORTS - INTERNATIONAL TRADE BY CHAPTERS OF CN</t>
  </si>
  <si>
    <t>Q014_EXP_CHAP - EXPORTS - INTERNATIONAL TRADE BY CHAPTERS OF CN</t>
  </si>
  <si>
    <t>Q015_IMP_EXP_GRP_PROD - IMPORTS AND EXPORTS OF INTERNATIONAL TRADE BY PRODUCT GROUPS</t>
  </si>
  <si>
    <t>Q016_ZN_ECON - BREAKDOWN BY ECONOMIC ZONES AND COUNTRIES OF INTERNATIONAL TRADE - TOTAL COUNTRY</t>
  </si>
  <si>
    <t>Combined Nomenclature - CN Chapter descriptive</t>
  </si>
  <si>
    <t>CN CHAPTERS DESCRIPTIVE</t>
  </si>
  <si>
    <t>COMBINED NOMENCLATURE</t>
  </si>
  <si>
    <t>CHAP.</t>
  </si>
  <si>
    <t>DESCRIPTION</t>
  </si>
  <si>
    <t>LIVE ANIMALS</t>
  </si>
  <si>
    <t>ALBUMINOIDAL SUBSTANCES; MODIFIED STARCHES; GLUES; ENZYMES</t>
  </si>
  <si>
    <t>CERAMIC PRODUCTS</t>
  </si>
  <si>
    <t>MEAT AND EDIBLE MEAT OFFAL</t>
  </si>
  <si>
    <t>EXPLOSIVES; PYROTECHNIC PRODUCTS; MATCHES; PYROPHORIC ALLOYS; CERTAIN COMBUSTIBLE PREPARATIONS</t>
  </si>
  <si>
    <t>GLASS AND GLASSWARE</t>
  </si>
  <si>
    <t>FISH AND CRUSTACEANS, MOLLUSCS AND OTHER AQUATIC INVERTEBRATES</t>
  </si>
  <si>
    <t>PHOTOGRAPHIC OR CINEMATOGRAPHIC GOODS</t>
  </si>
  <si>
    <t>NATURAL OR CULTURED PEARLS, PRECIOUS OR SEMI-PRECIOUS STONES, PRECIOUS METALS, METALS CLAD WITH PRECIOUS METAL, AND ARTICLES THEREOF; IMITATION JEWELLERY; COIN</t>
  </si>
  <si>
    <t xml:space="preserve"> </t>
  </si>
  <si>
    <t>DAIRY PRODUCE; BIRDS'' EGGS; NATURAL HONEY; EDIBLE PRODUCTS OF ANIMAL ORIGIN, NOT ELSEWHERE SPECIFIED OR INCLUDED</t>
  </si>
  <si>
    <t>MISCELLANEOUS CHEMICAL PRODUCTS</t>
  </si>
  <si>
    <t>IRON AND STEEL</t>
  </si>
  <si>
    <t>PRODUCTS OF ANIMAL ORIGIN, NOT ELSEWHERE SPECIFIED OR INCLUDED</t>
  </si>
  <si>
    <t>PLASTICS AND ARTICLES THEREOF</t>
  </si>
  <si>
    <t>ARTICLES OF IRON OR STEEL</t>
  </si>
  <si>
    <t>LIVE TREES AND OTHER PLANTS; BULBS, ROOTS AND THE LIKE; CUT FLOWERS AND ORNAMENTAL FOLIAGE</t>
  </si>
  <si>
    <t>RUBBER AND ARTICLES THEREOF</t>
  </si>
  <si>
    <t>COPPER AND ARTICLES THEREOF</t>
  </si>
  <si>
    <t>EDIBLE VEGETABLES AND CERTAIN ROOTS AND TUBERS</t>
  </si>
  <si>
    <t>RAW HIDES AND SKINS (OTHER THAN FURSKINS) AND LEATHER</t>
  </si>
  <si>
    <t>NICKEL AND ARTICLES THEREOF</t>
  </si>
  <si>
    <t>EDIBLE FRUIT AND NUTS; PEEL OF CITRUS FRUIT OR MELONS</t>
  </si>
  <si>
    <t>ARTICLES OF LEATHER; SADDLERY AND HARNESS; TRAVEL GOODS, HANDBAGS AND SIMILAR CONTAINERS; ARTICLES OF ANIMAL GUT (OTHER THAN SILKWORM GUT)</t>
  </si>
  <si>
    <t>ALUMINIUM AND ARTICLES THEREOF</t>
  </si>
  <si>
    <t>COFFEE, TEA, MATÉ AND SPICES</t>
  </si>
  <si>
    <t>FURSKINS AND ARTIFICIAL FUR; MANUFACTURES THEREOF</t>
  </si>
  <si>
    <t>LEAD AND ARTICLES THEREOF</t>
  </si>
  <si>
    <t>CEREALS</t>
  </si>
  <si>
    <t>WOOD AND ARTICLES OF WOOD; WOOD CHARCOAL</t>
  </si>
  <si>
    <t>ZINC AND ARTICLES THEREOF</t>
  </si>
  <si>
    <t>PRODUCTS OF THE MILLING INDUSTRY; MALT; STARCHES; INULIN; WHEAT GLUTEN</t>
  </si>
  <si>
    <t>CORK AND ARTICLES OF CORK</t>
  </si>
  <si>
    <t>TIN AND ARTICLES THEREOF</t>
  </si>
  <si>
    <t>OIL SEEDS AND OLEAGINOUS FRUITS; MISCELLANEOUS GRAINS, SEEDS AND FRUIT; INDUSTRIAL OR MEDICINAL PLANTS; STRAW AND FODDER</t>
  </si>
  <si>
    <t>MANUFACTURES OF STRAW, OF ESPARTO OR OF OTHER PLAITING MATERIALS; BASKETWARE AND WICKERWORK</t>
  </si>
  <si>
    <t>OTHER BASE METALS; CERMETS; ARTICLES THEREOF</t>
  </si>
  <si>
    <t>LAC; GUMS, RESINS AND OTHER VEGETABLE SAPS AND EXTRACTS</t>
  </si>
  <si>
    <t>PULP OF WOOD OR OF OTHER FIBROUS CELLULOSIC MATERIAL; RECOVERED (WASTE AND SCRAP) PAPER OR PAPERBOARD</t>
  </si>
  <si>
    <t>TOOLS, IMPLEMENTS, CUTLERY, SPOONS AND FORKS, OF BASE METAL; PARTS THEREOF OF BASE METAL</t>
  </si>
  <si>
    <t>VEGETABLE PLAITING MATERIALS; VEGETABLE PRODUCTS NOT ELSEWHERE SPECIFIED OR INCLUDED</t>
  </si>
  <si>
    <t>PAPER AND PAPERBOARD; ARTICLES OF PAPER PULP, OF PAPER OR OF PAPERBOARD</t>
  </si>
  <si>
    <t>MISCELLANEOUS ARTICLES OF BASE METAL</t>
  </si>
  <si>
    <t>ANIMAL OR VEGETABLE FATS AND OILS AND THEIR CLEAVAGE PRODUCTS; PREPARED EDIBLE FATS; ANIMAL OR VEGETABLE WAXES</t>
  </si>
  <si>
    <t>PRINTED BOOKS, NEWSPAPERS, PICTURES AND OTHER PRODUCTS OF THE PRINTING INDUSTRY; MANUSCRIPTS, TYPESCRIPTS AND PLANS</t>
  </si>
  <si>
    <t>NUCLEAR REACTORS, BOILERS, MACHINERY AND MECHANICAL APPLIANCES; PARTS THEREOF</t>
  </si>
  <si>
    <t>PREPARATIONS OF MEAT, OF FISH OR OF CRUSTACEANS, MOLLUSCS OR OTHER AQUATIC INVERTEBRATES</t>
  </si>
  <si>
    <t>SILK</t>
  </si>
  <si>
    <t>ELECTRICAL MACHINERY AND EQUIPMENT AND PARTS THEREOF; SOUND RECORDERS AND REPRODUCERS, TELEVISION IMAGE AND SOUND RECORDERS AND REPRODUCERS, AND PARTS AND ACCESSORIES OF SUCH ARTICLES</t>
  </si>
  <si>
    <t>SUGARS AND SUGAR CONFECTIONERY</t>
  </si>
  <si>
    <t>WOOL, FINE OR COARSE ANIMAL HAIR; HORSEHAIR YARN AND WOVEN FABRIC</t>
  </si>
  <si>
    <t>RAILWAY OR TRAMWAY LOCOMOTIVES, ROLLING STOCK AND PARTS THEREOF; RAILWAY OR TRAMWAY TRACK FIXTURES AND FITTINGS AND PARTS THEREOF; MECHANICAL (INCLUDING ELECTROMECHANICAL) TRAFFIC SIGNALLING EQUIPMENT OF ALL KINDS</t>
  </si>
  <si>
    <t>COCOA AND COCOA PREPARATIONS</t>
  </si>
  <si>
    <t>COTTON</t>
  </si>
  <si>
    <t>VEHICLES OTHER THAN RAILWAY OR TRAMWAY ROLLING STOCK, AND PARTS AND ACCESSORIES THEREOF</t>
  </si>
  <si>
    <t>PREPARATIONS OF CEREALS, FLOUR, STARCH OR MILK; PASTRYCOOKS'' PRODUCTS</t>
  </si>
  <si>
    <t>OTHER VEGETABLE TEXTILE FIBRES; PAPER YARN AND WOVEN FABRICS OF PAPER YARN</t>
  </si>
  <si>
    <t>AIRCRAFT, SPACECRAFT, AND PARTS THEREOF</t>
  </si>
  <si>
    <t>PREPARATIONS OF VEGETABLES, FRUIT, NUTS OR OTHER PARTS OF PLANTS</t>
  </si>
  <si>
    <t>MAN-MADE FILAMENTS; STRIP AND THE LIKE OF MAN-MADE TEXTILE MATERIALS</t>
  </si>
  <si>
    <t>SHIPS, BOATS AND FLOATING STRUCTURES</t>
  </si>
  <si>
    <t>MISCELLANEOUS EDIBLE PREPARATIONS</t>
  </si>
  <si>
    <t>MAN-MADE STAPLE FIBRES</t>
  </si>
  <si>
    <t>OPTICAL, PHOTOGRAPHIC, CINEMATOGRAPHIC, MEASURING, CHECKING, PRECISION, MEDICAL OR SURGICAL INSTRUMENTS AND APPARATUS; PARTS AND ACCESSORIES THEREOF</t>
  </si>
  <si>
    <t>BEVERAGES, SPIRITS AND VINEGAR</t>
  </si>
  <si>
    <t>WADDING, FELT AND NONWOVENS; SPECIAL YARNS; TWINE, CORDAGE, ROPES AND CABLES AND ARTICLES THEREOF</t>
  </si>
  <si>
    <t>CLOCKS AND WATCHES AND PARTS THEREOF</t>
  </si>
  <si>
    <t>RESIDUES AND WASTE FROM THE FOOD INDUSTRIES; PREPARED ANIMAL FODDER</t>
  </si>
  <si>
    <t>CARPETS AND OTHER TEXTILE FLOOR COVERINGS</t>
  </si>
  <si>
    <t>MUSICAL INSTRUMENTS; PARTS AND ACCESSORIES OF SUCH ARTICLES</t>
  </si>
  <si>
    <t>TOBACCO AND MANUFACTURED TOBACCO SUBSTITUTES</t>
  </si>
  <si>
    <t>SPECIAL WOVEN FABRICS; TUFTED TEXTILE FABRICS; LACE; TAPESTRIES; TRIMMINGS; EMBROIDERY</t>
  </si>
  <si>
    <t>ARMS AND AMMUNITION; PARTS AND ACCESSORIES THEREOF</t>
  </si>
  <si>
    <t>SALT; SULPHUR; EARTHS AND STONE; PLASTERING MATERIALS, LIME AND CEMENT</t>
  </si>
  <si>
    <t>IMPREGNATED, COATED, COVERED OR LAMINATED TEXTILE FABRICS; TEXTILE ARTICLES OF A KIND SUITABLE FOR INDUSTRIAL USE</t>
  </si>
  <si>
    <t>FURNITURE; BEDDING, MATTRESSES, MATTRESS SUPPORTS, CUSHIONS AND SIMILAR STUFFED FURNISHINGS; LAMPS AND LIGHTING FITTINGS, NOT ELSEWHERE SPECIFIED OR INCLUDED; ILLUMINATED SIGNS, ILLUMINATED NAMEPLATES AND THE LIKE; PREFABRICATED BUILDINGS</t>
  </si>
  <si>
    <t>ORES, SLAG AND ASH</t>
  </si>
  <si>
    <t>KNITTED OR CROCHETED FABRICS</t>
  </si>
  <si>
    <t>TOYS, GAMES AND SPORTS REQUISITES; PARTS AND ACCESSORIES THEREOF</t>
  </si>
  <si>
    <t>MINERAL FUELS, MINERAL OILS AND PRODUCTS OF THEIR DISTILLATION; BITUMINOUS SUBSTANCES; MINERAL WAXES</t>
  </si>
  <si>
    <t>ARTICLES OF APPAREL AND CLOTHING ACCESSORIES, KNITTED OR CROCHETED</t>
  </si>
  <si>
    <t>MISCELLANEOUS MANUFACTURED ARTICLES</t>
  </si>
  <si>
    <t>INORGANIC CHEMICALS; ORGANIC OR INORGANIC COMPOUNDS OF PRECIOUS METALS, OF RARE-EARTH METALS, OF RADIOACTIVE ELEMENTS OR OF ISOTOPES</t>
  </si>
  <si>
    <t>ARTICLES OF APPAREL AND CLOTHING ACCESSORIES, NOT KNITTED OR CROCHETED</t>
  </si>
  <si>
    <t>WORKS OF ART, COLLECTORS PIECES AND ANTIQUES</t>
  </si>
  <si>
    <t>ORGANIC CHEMICALS</t>
  </si>
  <si>
    <t>OTHER MADE-UP TEXTILE ARTICLES; SETS; WORN CLOTHING AND WORN TEXTILE ARTICLES; RAGS</t>
  </si>
  <si>
    <t>COMPLETE INDUSTRIAL PLANT</t>
  </si>
  <si>
    <t>PHARMACEUTICAL PRODUCTS</t>
  </si>
  <si>
    <t>FOOTWEAR, GAITERS AND THE LIKE; PARTS OF SUCH ARTICLES</t>
  </si>
  <si>
    <t>FERTILISERS</t>
  </si>
  <si>
    <t>HEADGEAR AND PARTS THEREOF</t>
  </si>
  <si>
    <t>TANNING OR DYEING EXTRACTS; TANNINS AND THEIR DERIVATIVES; DYES, PIGMENTS AND OTHER COLOURING MATTER; PAINTS AND VARNISHES; PUTTY AND OTHER MASTICS; INKS</t>
  </si>
  <si>
    <t>UMBRELLAS, SUN UMBRELLAS, WALKING STICKS, SEAT-STICKS, WHIPS, RIDING-CROPS AND PARTS THEREOF</t>
  </si>
  <si>
    <t>ESSENTIAL OILS AND RESINOIDS; PERFUMERY, COSMETIC OR TOILET PREPARATIONS</t>
  </si>
  <si>
    <t>PREPARED FEATHERS AND DOWN AND ARTICLES MADE OF FEATHERS OR OF DOWN; ARTIFICIAL FLOWERS; ARTICLES OF HUMAN HAIR</t>
  </si>
  <si>
    <t>="SOAP, ORGANIC SURFACE-ACTIVE AGENTS, WASHING PREPARATIONS, LUBRICATING PREPARATIONS, ARTIFICIAL WAXES, PREPARED WAXES, POLISHING OR SCOURING PREPARATIONS, CANDLES AND SIMILAR ARTICLES, MODELLING PASTES, ‘DENTAL WAXES’ AND DENTAL PREPARATIONS WITH A BASI</t>
  </si>
  <si>
    <t>ARTICLES OF STONE, PLASTER, CEMENT, ASBESTOS, MICA OR SIMILAR MATERIALS</t>
  </si>
  <si>
    <t>Return to Contents</t>
  </si>
  <si>
    <t>Note: The classification by Broad Economic Categories (BEC) does not include goods classified as 71082000 – “Monetary gold” and 71189000 – “Coin of legal tender”. The sum of the various categories of the BEC may not always correspond to the total of trade due to confidentiality treatment.</t>
  </si>
  <si>
    <t>INTERNACIONAL / INTERNATIONAL</t>
  </si>
  <si>
    <t>Exportações / Exports (FOB)</t>
  </si>
  <si>
    <t>Saldo / Trade Balance</t>
  </si>
  <si>
    <t>Taxa de cobertura / Coverage rate (%)</t>
  </si>
  <si>
    <t>ZONA EURO / EURO ZONE</t>
  </si>
  <si>
    <t>Importações / Imports (CIF)</t>
  </si>
  <si>
    <t>MONTH</t>
  </si>
  <si>
    <t xml:space="preserve">  JANUARY</t>
  </si>
  <si>
    <t xml:space="preserve">  FEBRUARY</t>
  </si>
  <si>
    <t xml:space="preserve">  MARCH</t>
  </si>
  <si>
    <t xml:space="preserve">  APRIL</t>
  </si>
  <si>
    <t xml:space="preserve">  MAY</t>
  </si>
  <si>
    <t xml:space="preserve">  JUNE</t>
  </si>
  <si>
    <t xml:space="preserve">  JULY</t>
  </si>
  <si>
    <t xml:space="preserve">  AUGUST</t>
  </si>
  <si>
    <t xml:space="preserve">  SEPTEMBER</t>
  </si>
  <si>
    <t xml:space="preserve">  OCTOBER</t>
  </si>
  <si>
    <t xml:space="preserve">  NOVEMBER</t>
  </si>
  <si>
    <t xml:space="preserve">  DECEMBER</t>
  </si>
  <si>
    <t>YEAR</t>
  </si>
  <si>
    <t>MONTHLY DATA - IMPORTS</t>
  </si>
  <si>
    <t>MONTHLY DATA - EXPORTS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</si>
  <si>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</si>
  <si>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</si>
  <si>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</si>
  <si>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</si>
  <si>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</si>
  <si>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</si>
  <si>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</si>
  <si>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</si>
  <si>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</si>
  <si>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</si>
  <si>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</si>
  <si>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</si>
  <si>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IRELAND</t>
  </si>
  <si>
    <t>ITALY</t>
  </si>
  <si>
    <t>LATVIA</t>
  </si>
  <si>
    <t>LITHUANIA</t>
  </si>
  <si>
    <t>LUXEMBOURG</t>
  </si>
  <si>
    <t>NETHERLANDS</t>
  </si>
  <si>
    <t>POLAND</t>
  </si>
  <si>
    <t>ROMANIA</t>
  </si>
  <si>
    <t>SWEDEN</t>
  </si>
  <si>
    <t>DIVERSES</t>
  </si>
  <si>
    <t>GERMANY</t>
  </si>
  <si>
    <t>BELGIUM</t>
  </si>
  <si>
    <t>CYPRUS</t>
  </si>
  <si>
    <t>CROATIA</t>
  </si>
  <si>
    <t>DENMARK</t>
  </si>
  <si>
    <t>SLOVAKIA</t>
  </si>
  <si>
    <t>SLOVENIA</t>
  </si>
  <si>
    <t>SPAIN</t>
  </si>
  <si>
    <t>FINLAND</t>
  </si>
  <si>
    <t>FRANCE</t>
  </si>
  <si>
    <t>GREECE</t>
  </si>
  <si>
    <t>HUNGARY</t>
  </si>
  <si>
    <t>IMPORTS - INTERNATIONAL TRADE BY BEC</t>
  </si>
  <si>
    <t>BEC</t>
  </si>
  <si>
    <t>FOOD AND BEVERAGES</t>
  </si>
  <si>
    <t>PRIMARY</t>
  </si>
  <si>
    <t>MAINLY FOR INDUSTRY</t>
  </si>
  <si>
    <t>MAINLY FOR HOUSEHOLD CONSUMPTION</t>
  </si>
  <si>
    <t>PROCESSED</t>
  </si>
  <si>
    <t>INDUSTRIAL SUPPLIES NOT ELSEWHERE SPECIFIED</t>
  </si>
  <si>
    <t>FUELS AND LUBICANTS</t>
  </si>
  <si>
    <t>MOTOR SPIRIT</t>
  </si>
  <si>
    <t>OTHER</t>
  </si>
  <si>
    <t>CAPITAL GOODS (EXCEPT TRANSPORT EQUIPMENT)</t>
  </si>
  <si>
    <t>PARTS AND ACCESSORIES</t>
  </si>
  <si>
    <t>TRANSPORT EQUIPMENT AND PARTS AND ACCESSORIES THEREOF</t>
  </si>
  <si>
    <t>PASSENGER MOTOR CARS</t>
  </si>
  <si>
    <t>INDUSTRIAL</t>
  </si>
  <si>
    <t>NON-INDUSTRIAL</t>
  </si>
  <si>
    <t>CONSUMER GOODS NOT ELSEWHERE SPECIFIED</t>
  </si>
  <si>
    <t>DURABLE</t>
  </si>
  <si>
    <t>SEIM-DURABLE</t>
  </si>
  <si>
    <t>NON-DURABLE</t>
  </si>
  <si>
    <t>GOODS NOT ELSEWHERE SPECIFIED</t>
  </si>
  <si>
    <t>* (EXCEPT TRANSPORT EQUIPMENT)</t>
  </si>
  <si>
    <t>CAPITAL GOODS, AND PARTS AND ACCESSORIES THEREOF *</t>
  </si>
  <si>
    <t>EXPORTS - INTERNATIONAL TRADE BY BEC</t>
  </si>
  <si>
    <t>PRODUCT GROUPS</t>
  </si>
  <si>
    <t>1 – AGRICULTURAL PRODUCTS</t>
  </si>
  <si>
    <t>2 – FOOD PRODUCTS</t>
  </si>
  <si>
    <t>3 – MINERAL FUELS</t>
  </si>
  <si>
    <t>4 – CHEMICAL PRODUCTS</t>
  </si>
  <si>
    <t>5 – PLASTICS, RUBBERS</t>
  </si>
  <si>
    <t>6 – RAW HIDES AND SKINS,  LEATHER</t>
  </si>
  <si>
    <t>7 – WOOD, CORK</t>
  </si>
  <si>
    <t>8 – CELLULOSE PULP, PAPER</t>
  </si>
  <si>
    <t>9 – TEXTILES MATERIALS</t>
  </si>
  <si>
    <t>10 – CLOTHING</t>
  </si>
  <si>
    <t>11 – FOOTWEAR</t>
  </si>
  <si>
    <t>12 – MINERAL PRODUCTS</t>
  </si>
  <si>
    <t>13 – BASE METALS</t>
  </si>
  <si>
    <t>14 – MACHINERY, MECHANICAL APPLIANCES</t>
  </si>
  <si>
    <t>15 – VEHICLES, OTHER TRANSPORT EQUIPMENT</t>
  </si>
  <si>
    <t>16 – OPTICAL AND PRECISION INSTRUMENTS</t>
  </si>
  <si>
    <t>17 – OTHER PRODUCTS</t>
  </si>
  <si>
    <t>ECONOMIC ZONES AND COUNTRIES OR STATISTICS TERRITORIES</t>
  </si>
  <si>
    <t>ESPANHA / SPAIN</t>
  </si>
  <si>
    <t>ALEMANHA / GERMANY</t>
  </si>
  <si>
    <t>FRANÇA / FRANCE</t>
  </si>
  <si>
    <t>ITÁLIA / ITALY</t>
  </si>
  <si>
    <t>PAÍSES BAIXOS / NETHERLANDS</t>
  </si>
  <si>
    <t>CHINA / CHINA</t>
  </si>
  <si>
    <t>BÉLGICA / BELGIUM</t>
  </si>
  <si>
    <t>REINO UNIDO / UNITED KINGDOM</t>
  </si>
  <si>
    <t>ESTADOS UNIDOS / UNITED STATES</t>
  </si>
  <si>
    <t>ANGOLA / ANGOLA</t>
  </si>
  <si>
    <t>EXTRA_UE27</t>
  </si>
  <si>
    <t>EXTRA_UE28</t>
  </si>
  <si>
    <t>EXTRA-EU27</t>
  </si>
  <si>
    <t>EXTRA-EU28</t>
  </si>
  <si>
    <t>PL</t>
  </si>
  <si>
    <t>POLÓNIA / POLAND</t>
  </si>
  <si>
    <t>TOTAL UNIÃO EUROPEIA (27 ESTADOS-MEMBROS)
TOTAL EUROPEAN UNION (27 MEMBERS STATES)</t>
  </si>
  <si>
    <t>Exclui GB (Reino Unido)
Excludes GB - United Kingdom</t>
  </si>
  <si>
    <t>TOTAL UNIÃO EUROPEIA (28 ESTADOS-MEMBROS)
TOTAL EUROPEAN UNION (28 MEMBERS STATES)</t>
  </si>
  <si>
    <t>Inclui GB (Reino Unido)
Includes GB - United Kingdom</t>
  </si>
  <si>
    <t>TOTAL EXTRA-UE (27 ESTADOS-MEMBROS)
TOTAL EXTRA-EU (27 MEMBERS STATES)</t>
  </si>
  <si>
    <t>TOTAL EXTRA-UE (28 ESTADOS-MEMBROS)
TOTAL EXTRA-EU (28 MEMBERS STATES)</t>
  </si>
  <si>
    <t>EXTRA_UE27
EXTRA_EU27</t>
  </si>
  <si>
    <t>Inclui GB (Reino Unido)
Includes GB (United Kingdom)</t>
  </si>
  <si>
    <t>EXTRA_UE28
EXTRA_EU28</t>
  </si>
  <si>
    <t>Exclui GB (Reino Unido)
Excludes GB (United Kingdom)</t>
  </si>
  <si>
    <t>INTRA-UE  (27 EM) / INTRA-EU (27 MS)</t>
  </si>
  <si>
    <t>EXTRA-UE (27 EM) / EXTRA-EU (27 MS)</t>
  </si>
  <si>
    <r>
      <rPr>
        <b/>
        <sz val="10"/>
        <color rgb="FF234371"/>
        <rFont val="Calibri"/>
        <family val="2"/>
        <scheme val="minor"/>
      </rPr>
      <t>RESULTADOS GLOBAIS</t>
    </r>
    <r>
      <rPr>
        <sz val="10"/>
        <color rgb="FF234371"/>
        <rFont val="Calibri"/>
        <family val="2"/>
        <scheme val="minor"/>
      </rPr>
      <t xml:space="preserve">
GLOBAL DATA</t>
    </r>
  </si>
  <si>
    <r>
      <t xml:space="preserve">RESULTADOS GLOBAIS
</t>
    </r>
    <r>
      <rPr>
        <sz val="9"/>
        <color rgb="FF234371"/>
        <rFont val="Calibri"/>
        <family val="2"/>
        <scheme val="minor"/>
      </rPr>
      <t>GLOBAL DATA</t>
    </r>
  </si>
  <si>
    <r>
      <t>10</t>
    </r>
    <r>
      <rPr>
        <b/>
        <vertAlign val="superscript"/>
        <sz val="9"/>
        <color rgb="FF234371"/>
        <rFont val="Calibri"/>
        <family val="2"/>
        <scheme val="minor"/>
      </rPr>
      <t>6</t>
    </r>
    <r>
      <rPr>
        <b/>
        <sz val="9"/>
        <color rgb="FF234371"/>
        <rFont val="Calibri"/>
        <family val="2"/>
        <scheme val="minor"/>
      </rPr>
      <t xml:space="preserve"> euros</t>
    </r>
  </si>
  <si>
    <r>
      <t xml:space="preserve">TAXA VARIAÇÃO </t>
    </r>
    <r>
      <rPr>
        <sz val="9"/>
        <color rgb="FF234371"/>
        <rFont val="Calibri"/>
        <family val="2"/>
        <scheme val="minor"/>
      </rPr>
      <t>GROWTH RATE</t>
    </r>
  </si>
  <si>
    <r>
      <t xml:space="preserve">Saldo sem </t>
    </r>
    <r>
      <rPr>
        <i/>
        <sz val="10"/>
        <rFont val="Calibri"/>
        <family val="2"/>
        <scheme val="minor"/>
      </rPr>
      <t xml:space="preserve">Combustíveis e Lubrificantes
</t>
    </r>
    <r>
      <rPr>
        <sz val="10"/>
        <rFont val="Calibri"/>
        <family val="2"/>
        <scheme val="minor"/>
      </rPr>
      <t>Trade Balance without</t>
    </r>
    <r>
      <rPr>
        <i/>
        <sz val="10"/>
        <rFont val="Calibri"/>
        <family val="2"/>
        <scheme val="minor"/>
      </rPr>
      <t xml:space="preserve"> Fuels and Lubricants</t>
    </r>
  </si>
  <si>
    <r>
      <t xml:space="preserve">INTERNACIONAL
</t>
    </r>
    <r>
      <rPr>
        <sz val="9"/>
        <color rgb="FF234371"/>
        <rFont val="Calibri"/>
        <family val="2"/>
        <scheme val="minor"/>
      </rPr>
      <t>INTERNATIONAL</t>
    </r>
  </si>
  <si>
    <r>
      <t xml:space="preserve">INTRA-UE (28 EM)
</t>
    </r>
    <r>
      <rPr>
        <sz val="9"/>
        <color rgb="FF234371"/>
        <rFont val="Calibri"/>
        <family val="2"/>
        <scheme val="minor"/>
      </rPr>
      <t>INTRA-EU (28 MS)</t>
    </r>
  </si>
  <si>
    <r>
      <t xml:space="preserve">EXTRA-UE (28 EM)
</t>
    </r>
    <r>
      <rPr>
        <sz val="9"/>
        <color rgb="FF234371"/>
        <rFont val="Calibri"/>
        <family val="2"/>
        <scheme val="minor"/>
      </rPr>
      <t>EXTRA-EU (28 MS)</t>
    </r>
  </si>
  <si>
    <r>
      <t xml:space="preserve">INTRA-UE (27 EM)
</t>
    </r>
    <r>
      <rPr>
        <sz val="9"/>
        <color rgb="FF234371"/>
        <rFont val="Calibri"/>
        <family val="2"/>
        <scheme val="minor"/>
      </rPr>
      <t>INTRA-EU (27 MS)</t>
    </r>
  </si>
  <si>
    <r>
      <t xml:space="preserve">EXTRA-UE (27 EM)
</t>
    </r>
    <r>
      <rPr>
        <sz val="9"/>
        <color rgb="FF234371"/>
        <rFont val="Calibri"/>
        <family val="2"/>
        <scheme val="minor"/>
      </rPr>
      <t>EXTRA-EU (27 MS)</t>
    </r>
  </si>
  <si>
    <r>
      <t xml:space="preserve">TAXA VARIAÇÃO
</t>
    </r>
    <r>
      <rPr>
        <sz val="9"/>
        <color rgb="FF234371"/>
        <rFont val="Calibri"/>
        <family val="2"/>
        <scheme val="minor"/>
      </rPr>
      <t>GROWTH RATE</t>
    </r>
  </si>
  <si>
    <r>
      <t xml:space="preserve">Homóloga
</t>
    </r>
    <r>
      <rPr>
        <sz val="9"/>
        <color rgb="FF234371"/>
        <rFont val="Calibri"/>
        <family val="2"/>
        <scheme val="minor"/>
      </rPr>
      <t>Year-on-year</t>
    </r>
  </si>
  <si>
    <r>
      <t xml:space="preserve">Mensal
</t>
    </r>
    <r>
      <rPr>
        <sz val="9"/>
        <color rgb="FF234371"/>
        <rFont val="Calibri"/>
        <family val="2"/>
        <scheme val="minor"/>
      </rPr>
      <t>Month-to-month</t>
    </r>
  </si>
  <si>
    <r>
      <rPr>
        <b/>
        <sz val="10"/>
        <color rgb="FF234371"/>
        <rFont val="Calibri"/>
        <family val="2"/>
        <scheme val="minor"/>
      </rPr>
      <t xml:space="preserve">IMPORTAÇÕES
</t>
    </r>
    <r>
      <rPr>
        <sz val="10"/>
        <color rgb="FF234371"/>
        <rFont val="Calibri"/>
        <family val="2"/>
        <scheme val="minor"/>
      </rPr>
      <t>IMPORTS</t>
    </r>
  </si>
  <si>
    <r>
      <t xml:space="preserve">TOTAL
</t>
    </r>
    <r>
      <rPr>
        <sz val="9"/>
        <color rgb="FF234371"/>
        <rFont val="Calibri"/>
        <family val="2"/>
        <scheme val="minor"/>
      </rPr>
      <t>TOTAL</t>
    </r>
  </si>
  <si>
    <r>
      <t xml:space="preserve">TOTAL SEM COMBUSTÍVEIS E LUBRIFICANTES
</t>
    </r>
    <r>
      <rPr>
        <sz val="9"/>
        <color rgb="FF234371"/>
        <rFont val="Calibri"/>
        <family val="2"/>
        <scheme val="minor"/>
      </rPr>
      <t>TOTAL EXCLUDING FUELS AND LUBRICANTS</t>
    </r>
  </si>
  <si>
    <r>
      <t xml:space="preserve">TOTAL TRIMESTRE TERMINADO EM:
</t>
    </r>
    <r>
      <rPr>
        <sz val="9"/>
        <color rgb="FF234371"/>
        <rFont val="Calibri"/>
        <family val="2"/>
        <scheme val="minor"/>
      </rPr>
      <t>TOTAL QUARTER ENDED IN:</t>
    </r>
  </si>
  <si>
    <r>
      <t xml:space="preserve">TAXA VARIAÇÃO (%)
</t>
    </r>
    <r>
      <rPr>
        <sz val="9"/>
        <color rgb="FF234371"/>
        <rFont val="Calibri"/>
        <family val="2"/>
        <scheme val="minor"/>
      </rPr>
      <t>GROWTH RATE (%)</t>
    </r>
  </si>
  <si>
    <r>
      <t>TAXA VARIAÇÃO (%)</t>
    </r>
    <r>
      <rPr>
        <sz val="9"/>
        <color rgb="FF234371"/>
        <rFont val="Calibri"/>
        <family val="2"/>
        <scheme val="minor"/>
      </rPr>
      <t xml:space="preserve">
GROWTH RATE (%)</t>
    </r>
  </si>
  <si>
    <r>
      <rPr>
        <b/>
        <sz val="10"/>
        <color rgb="FF234371"/>
        <rFont val="Calibri"/>
        <family val="2"/>
        <scheme val="minor"/>
      </rPr>
      <t xml:space="preserve">EXPORTAÇÕES
</t>
    </r>
    <r>
      <rPr>
        <sz val="10"/>
        <color rgb="FF234371"/>
        <rFont val="Calibri"/>
        <family val="2"/>
        <scheme val="minor"/>
      </rPr>
      <t>EXPORTS</t>
    </r>
  </si>
  <si>
    <r>
      <t xml:space="preserve">SALDO DA BALANÇA COMERCIAL
</t>
    </r>
    <r>
      <rPr>
        <sz val="10"/>
        <color rgb="FF234371"/>
        <rFont val="Calibri"/>
        <family val="2"/>
        <scheme val="minor"/>
      </rPr>
      <t>TRADE BALANCE</t>
    </r>
  </si>
  <si>
    <r>
      <t xml:space="preserve">IMPORTAÇÕES - COMÉRCIO INTERNACIONAL POR PAÍSES 
</t>
    </r>
    <r>
      <rPr>
        <sz val="8"/>
        <rFont val="Calibri"/>
        <family val="2"/>
        <scheme val="minor"/>
      </rPr>
      <t>IMPORTS - INTERNATIONAL TRADE BY COUNTRIES</t>
    </r>
  </si>
  <si>
    <r>
      <t>Unidade / 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</si>
  <si>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rPr>
        <b/>
        <sz val="10"/>
        <color theme="4" tint="-0.499984740745262"/>
        <rFont val="Calibri"/>
        <family val="2"/>
        <scheme val="minor"/>
      </rPr>
      <t>IMPORTAÇÕES POR PAÍSES E ZONAS ECONÓMICAS</t>
    </r>
    <r>
      <rPr>
        <sz val="10"/>
        <color theme="4" tint="-0.499984740745262"/>
        <rFont val="Calibri"/>
        <family val="2"/>
        <scheme val="minor"/>
      </rPr>
      <t xml:space="preserve">
IMPORTS BY COUNTRIES AND ECONOMIC ZONES</t>
    </r>
  </si>
  <si>
    <r>
      <t xml:space="preserve">PAÍSES E ZONAS ECONÓMICAS
</t>
    </r>
    <r>
      <rPr>
        <sz val="9"/>
        <color rgb="FF234371"/>
        <rFont val="Calibri"/>
        <family val="2"/>
        <scheme val="minor"/>
      </rPr>
      <t>COUNTRIES AND ECONOMIC ZONES</t>
    </r>
  </si>
  <si>
    <r>
      <t xml:space="preserve">MÊS DE REFERÊNCIA
</t>
    </r>
    <r>
      <rPr>
        <sz val="9"/>
        <color rgb="FF234371"/>
        <rFont val="Calibri"/>
        <family val="2"/>
        <scheme val="minor"/>
      </rPr>
      <t>REFERENCE MONTH</t>
    </r>
  </si>
  <si>
    <r>
      <t xml:space="preserve">TRIMESTRE TERMINADO EM:
</t>
    </r>
    <r>
      <rPr>
        <sz val="9"/>
        <color rgb="FF234371"/>
        <rFont val="Calibri"/>
        <family val="2"/>
        <scheme val="minor"/>
      </rPr>
      <t>QUARTER ENDED IN:</t>
    </r>
  </si>
  <si>
    <r>
      <t xml:space="preserve">VARIAÇÃO
</t>
    </r>
    <r>
      <rPr>
        <sz val="9"/>
        <color rgb="FF234371"/>
        <rFont val="Calibri"/>
        <family val="2"/>
        <scheme val="minor"/>
      </rPr>
      <t>GROWTH</t>
    </r>
  </si>
  <si>
    <r>
      <rPr>
        <b/>
        <sz val="10"/>
        <color rgb="FF234371"/>
        <rFont val="Calibri"/>
        <family val="2"/>
        <scheme val="minor"/>
      </rPr>
      <t>TOTAL ZONA EURO</t>
    </r>
    <r>
      <rPr>
        <sz val="10"/>
        <color rgb="FF234371"/>
        <rFont val="Calibri"/>
        <family val="2"/>
        <scheme val="minor"/>
      </rPr>
      <t xml:space="preserve">
TOTAL EURO ZONE</t>
    </r>
  </si>
  <si>
    <r>
      <rPr>
        <b/>
        <sz val="10"/>
        <rFont val="Calibri"/>
        <family val="2"/>
        <scheme val="minor"/>
      </rPr>
      <t xml:space="preserve">TOTAL UNIÃO EUROPEIA (27 ESTADOS-MEMBROS)
</t>
    </r>
    <r>
      <rPr>
        <sz val="10"/>
        <rFont val="Calibri"/>
        <family val="2"/>
        <scheme val="minor"/>
      </rPr>
      <t>TOTAL EUROPEAN UNION (27 MEMBERS STATES)</t>
    </r>
  </si>
  <si>
    <r>
      <rPr>
        <b/>
        <sz val="10"/>
        <color rgb="FF234371"/>
        <rFont val="Calibri"/>
        <family val="2"/>
        <scheme val="minor"/>
      </rPr>
      <t xml:space="preserve">TOTAL UNIÃO EUROPEIA (28 ESTADOS-MEMBROS)
</t>
    </r>
    <r>
      <rPr>
        <sz val="10"/>
        <color rgb="FF234371"/>
        <rFont val="Calibri"/>
        <family val="2"/>
        <scheme val="minor"/>
      </rPr>
      <t>TOTAL EUROPEAN UNION (28 MEMBERS STATES)</t>
    </r>
  </si>
  <si>
    <r>
      <rPr>
        <b/>
        <sz val="10"/>
        <rFont val="Calibri"/>
        <family val="2"/>
        <scheme val="minor"/>
      </rPr>
      <t xml:space="preserve">TOTAL EXTRA-UE (27 ESTADOS-MEMBROS)
</t>
    </r>
    <r>
      <rPr>
        <sz val="10"/>
        <rFont val="Calibri"/>
        <family val="2"/>
        <scheme val="minor"/>
      </rPr>
      <t>TOTAL EXTRA-EU (27 MEMBERS STATES)</t>
    </r>
  </si>
  <si>
    <r>
      <t xml:space="preserve">TOTAL EXTRA-UE (28 ESTADOS-MEMBROS)
</t>
    </r>
    <r>
      <rPr>
        <sz val="10"/>
        <color rgb="FF234371"/>
        <rFont val="Calibri"/>
        <family val="2"/>
        <scheme val="minor"/>
      </rPr>
      <t>TOTAL EXTRA-EU (28 MEMBERS STATES)</t>
    </r>
  </si>
  <si>
    <r>
      <t xml:space="preserve">EXPORTAÇÕES - COMÉRCIO INTERNACIONAL POR PAÍSES 
</t>
    </r>
    <r>
      <rPr>
        <sz val="8"/>
        <rFont val="Calibri"/>
        <family val="2"/>
        <scheme val="minor"/>
      </rPr>
      <t>EXPORTS - INTERNATIONAL TRADE BY COUNTRIES</t>
    </r>
  </si>
  <si>
    <r>
      <rPr>
        <b/>
        <sz val="10"/>
        <color rgb="FF234371"/>
        <rFont val="Calibri"/>
        <family val="2"/>
        <scheme val="minor"/>
      </rPr>
      <t>EXPORTAÇÕES POR PAÍSES E ZONAS ECONÓMICAS</t>
    </r>
    <r>
      <rPr>
        <sz val="10"/>
        <color rgb="FF234371"/>
        <rFont val="Calibri"/>
        <family val="2"/>
        <scheme val="minor"/>
      </rPr>
      <t xml:space="preserve">
EXPORTS BY COUNTRIES AND ECONOMIC ZONES</t>
    </r>
  </si>
  <si>
    <r>
      <t>Unidade/Unit: 10</t>
    </r>
    <r>
      <rPr>
        <vertAlign val="superscript"/>
        <sz val="7"/>
        <color rgb="FF234371"/>
        <rFont val="Calibri"/>
        <family val="2"/>
        <scheme val="minor"/>
      </rPr>
      <t>6</t>
    </r>
    <r>
      <rPr>
        <sz val="7"/>
        <color rgb="FF234371"/>
        <rFont val="Calibri"/>
        <family val="2"/>
        <scheme val="minor"/>
      </rPr>
      <t xml:space="preserve"> euros</t>
    </r>
  </si>
  <si>
    <r>
      <t xml:space="preserve">IMPORTAÇÕES - COMÉRCIO INTERNACIONAL POR CAPÍTULOS DA NC
</t>
    </r>
    <r>
      <rPr>
        <sz val="8"/>
        <rFont val="Calibri"/>
        <family val="2"/>
        <scheme val="minor"/>
      </rPr>
      <t>IMPORTS - INTERNATIONAL TRADE BY CN CHAPTERS</t>
    </r>
  </si>
  <si>
    <r>
      <t xml:space="preserve">EXPORTAÇÕES - COMÉRCIO INTERNACIONAL POR CAPÍTULOS DA NC
</t>
    </r>
    <r>
      <rPr>
        <sz val="8"/>
        <rFont val="Calibri"/>
        <family val="2"/>
        <scheme val="minor"/>
      </rPr>
      <t>EXPORTS - INTERNATIONAL TRADE BY CN CHAPTERS</t>
    </r>
  </si>
  <si>
    <r>
      <t xml:space="preserve">IMPORTAÇÕES E EXPORTAÇÕES DO COMÉRCIO INTERNACIONAL POR GRUPOS DE PRODUTOS
</t>
    </r>
    <r>
      <rPr>
        <sz val="8"/>
        <rFont val="Calibri"/>
        <family val="2"/>
        <scheme val="minor"/>
      </rPr>
      <t>IMPORTS AND EXPORTS OF INTERNATIONAL TRADE BY PRODUCT GROUPS</t>
    </r>
  </si>
  <si>
    <r>
      <t xml:space="preserve">IMPORTAÇÕES 
</t>
    </r>
    <r>
      <rPr>
        <sz val="8"/>
        <color rgb="FF234371"/>
        <rFont val="Calibri"/>
        <family val="2"/>
        <scheme val="minor"/>
      </rPr>
      <t>IMPORTS</t>
    </r>
  </si>
  <si>
    <r>
      <t xml:space="preserve">EXPORTAÇÕES 
</t>
    </r>
    <r>
      <rPr>
        <sz val="8"/>
        <color rgb="FF234371"/>
        <rFont val="Calibri"/>
        <family val="2"/>
        <scheme val="minor"/>
      </rPr>
      <t>EXPORTS</t>
    </r>
  </si>
  <si>
    <r>
      <t xml:space="preserve">Taxa de  Variação 
</t>
    </r>
    <r>
      <rPr>
        <sz val="8"/>
        <color rgb="FF234371"/>
        <rFont val="Calibri"/>
        <family val="2"/>
        <scheme val="minor"/>
      </rPr>
      <t>Growth Rate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</si>
  <si>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 xml:space="preserve">6 </t>
    </r>
    <r>
      <rPr>
        <b/>
        <sz val="8"/>
        <color rgb="FF234371"/>
        <rFont val="Calibri"/>
        <family val="2"/>
        <scheme val="minor"/>
      </rPr>
      <t>euros</t>
    </r>
  </si>
  <si>
    <r>
      <t xml:space="preserve">REPARTIÇÃO POR ZONAS ECONÓMICAS E PAÍSES DO COMÉRCIO INTERNACIONAL - TOTAL DO PAÍS 
</t>
    </r>
    <r>
      <rPr>
        <sz val="8"/>
        <rFont val="Calibri"/>
        <family val="2"/>
        <scheme val="minor"/>
      </rPr>
      <t>BREAKDOWN BY ECONOMIC ZONES AND COUNTRIES OF INTERNATIONAL TRADE - TOTAL COUNTRY</t>
    </r>
  </si>
  <si>
    <r>
      <t xml:space="preserve">EXPORTAÇÕES
</t>
    </r>
    <r>
      <rPr>
        <sz val="8"/>
        <color rgb="FF234371"/>
        <rFont val="Calibri"/>
        <family val="2"/>
        <scheme val="minor"/>
      </rPr>
      <t>EXPORTS</t>
    </r>
  </si>
  <si>
    <r>
      <t xml:space="preserve">SALDO
</t>
    </r>
    <r>
      <rPr>
        <sz val="8"/>
        <color rgb="FF234371"/>
        <rFont val="Calibri"/>
        <family val="2"/>
        <scheme val="minor"/>
      </rPr>
      <t>TRADE BALANCE</t>
    </r>
  </si>
  <si>
    <r>
      <t>10</t>
    </r>
    <r>
      <rPr>
        <b/>
        <vertAlign val="superscript"/>
        <sz val="8"/>
        <color rgb="FF234371"/>
        <rFont val="Calibri"/>
        <family val="2"/>
        <scheme val="minor"/>
      </rPr>
      <t>3</t>
    </r>
    <r>
      <rPr>
        <b/>
        <sz val="8"/>
        <color rgb="FF234371"/>
        <rFont val="Calibri"/>
        <family val="2"/>
        <scheme val="minor"/>
      </rPr>
      <t xml:space="preserve"> euros</t>
    </r>
  </si>
  <si>
    <r>
      <t xml:space="preserve">    INTRA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</si>
  <si>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</si>
  <si>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INTRA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</si>
  <si>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INTRA EU27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</si>
  <si>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UE28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</si>
  <si>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EU28 </t>
    </r>
    <r>
      <rPr>
        <b/>
        <vertAlign val="superscript"/>
        <sz val="8"/>
        <rFont val="Calibri"/>
        <family val="2"/>
        <scheme val="minor"/>
      </rPr>
      <t>(1)</t>
    </r>
  </si>
  <si>
    <r>
      <t xml:space="preserve">    EXTRA UE27 </t>
    </r>
    <r>
      <rPr>
        <b/>
        <vertAlign val="superscript"/>
        <sz val="8"/>
        <rFont val="Calibri"/>
        <family val="2"/>
        <scheme val="minor"/>
      </rPr>
      <t>(2)</t>
    </r>
  </si>
  <si>
    <r>
      <t xml:space="preserve">    EXTRA EU27 </t>
    </r>
    <r>
      <rPr>
        <b/>
        <vertAlign val="superscript"/>
        <sz val="8"/>
        <rFont val="Calibri"/>
        <family val="2"/>
        <scheme val="minor"/>
      </rPr>
      <t>(2)</t>
    </r>
  </si>
  <si>
    <t>Saldo sem Combustíveis e Lubrificantes
Trade Balance without Fuels and Lubricants</t>
  </si>
  <si>
    <t>BR</t>
  </si>
  <si>
    <t>BRASIL / BRAZIL</t>
  </si>
  <si>
    <t>REINO UNIDO (*)</t>
  </si>
  <si>
    <t>UNITED KINGDOM (*)</t>
  </si>
  <si>
    <t xml:space="preserve">(*) - INCLUI IRLANDA DO NORTE
(*) - INCLUDES NORTHERN IRELAND
</t>
  </si>
  <si>
    <t>CHÉQUIA</t>
  </si>
  <si>
    <t>CZECHIA</t>
  </si>
  <si>
    <t>NG</t>
  </si>
  <si>
    <t>NIGÉRIA / NIGERIA</t>
  </si>
  <si>
    <r>
      <rPr>
        <b/>
        <sz val="10"/>
        <color rgb="FF234371"/>
        <rFont val="Calibri"/>
        <family val="2"/>
        <scheme val="minor"/>
      </rPr>
      <t>PRINCIPAIS PAÍSES FORNECEDORES EM 2022:</t>
    </r>
    <r>
      <rPr>
        <sz val="10"/>
        <color rgb="FF234371"/>
        <rFont val="Calibri"/>
        <family val="2"/>
        <scheme val="minor"/>
      </rPr>
      <t xml:space="preserve">
MAIN PARTNER COUNTRIES IN 2022:</t>
    </r>
  </si>
  <si>
    <r>
      <rPr>
        <b/>
        <sz val="10"/>
        <rFont val="Calibri"/>
        <family val="2"/>
        <scheme val="minor"/>
      </rPr>
      <t>PRINCIPAIS PAÍSES CLIENTES EM 2022:</t>
    </r>
    <r>
      <rPr>
        <sz val="10"/>
        <rFont val="Calibri"/>
        <family val="2"/>
        <scheme val="minor"/>
      </rPr>
      <t xml:space="preserve">
MAIN PARTNER COUNTRIES IN 2022:</t>
    </r>
  </si>
  <si>
    <t>OUT 2022 a DEZ 2022
OCT 2022 to DEC 2022</t>
  </si>
  <si>
    <t>OUT 2023 a DEZ 2023
OCT 2023 to DEC 2023</t>
  </si>
  <si>
    <t>DEZ 2023
DEC 2023</t>
  </si>
  <si>
    <t>DEZ 2022
DEC 2022</t>
  </si>
  <si>
    <t>Período: JANEIRO A DEZEMBRO</t>
  </si>
  <si>
    <t>EFTA</t>
  </si>
  <si>
    <t xml:space="preserve">      SUICA</t>
  </si>
  <si>
    <t xml:space="preserve">      ISLANDIA</t>
  </si>
  <si>
    <t xml:space="preserve">      LISTENSTAINE</t>
  </si>
  <si>
    <t xml:space="preserve">      NORUEGA</t>
  </si>
  <si>
    <t>OPEP</t>
  </si>
  <si>
    <t xml:space="preserve">      EMIRATOS ARABES UNIDOS</t>
  </si>
  <si>
    <t xml:space="preserve">      ANGOLA</t>
  </si>
  <si>
    <t xml:space="preserve">      CONGO</t>
  </si>
  <si>
    <t xml:space="preserve">      ARGELIA</t>
  </si>
  <si>
    <t xml:space="preserve">      GABAO</t>
  </si>
  <si>
    <t xml:space="preserve">      GUINE EQUATORIAL</t>
  </si>
  <si>
    <t xml:space="preserve">      IRAQUE</t>
  </si>
  <si>
    <t xml:space="preserve">      IRAO, REPUBLICA ISLAMICA DO</t>
  </si>
  <si>
    <t xml:space="preserve">      KOWEIT</t>
  </si>
  <si>
    <t xml:space="preserve">      LIBIA</t>
  </si>
  <si>
    <t xml:space="preserve">      NIGERIA</t>
  </si>
  <si>
    <t xml:space="preserve">      ARABIA SAUDITA</t>
  </si>
  <si>
    <t xml:space="preserve">      VENEZUELA, REPUBLICA BOLIVARIANA DA</t>
  </si>
  <si>
    <t>PALOP</t>
  </si>
  <si>
    <t xml:space="preserve">      CABO VERDE</t>
  </si>
  <si>
    <t xml:space="preserve">      GUINE-BISSAU</t>
  </si>
  <si>
    <t xml:space="preserve">      MOCAMBIQUE</t>
  </si>
  <si>
    <t xml:space="preserve">      SAO TOME E PRINCIPE</t>
  </si>
  <si>
    <t>OUTROS PAÍSES</t>
  </si>
  <si>
    <t>EUROPA</t>
  </si>
  <si>
    <t xml:space="preserve">      ANDORRA</t>
  </si>
  <si>
    <t xml:space="preserve">      ALBANIA</t>
  </si>
  <si>
    <t xml:space="preserve">      BOSNIA E HERZEGOVINA</t>
  </si>
  <si>
    <t xml:space="preserve">      BELARUS</t>
  </si>
  <si>
    <t xml:space="preserve">      ILHAS FAROE</t>
  </si>
  <si>
    <t xml:space="preserve">      REINO UNIDO</t>
  </si>
  <si>
    <t xml:space="preserve">      GIBRALTAR</t>
  </si>
  <si>
    <t xml:space="preserve">      MOLDAVIA, REPUBLICA DA</t>
  </si>
  <si>
    <t xml:space="preserve">      MONTENEGRO</t>
  </si>
  <si>
    <t xml:space="preserve">      MACEDONIA DO NORTE</t>
  </si>
  <si>
    <t xml:space="preserve">      RUSSIA</t>
  </si>
  <si>
    <t xml:space="preserve">      SAO MARINHO</t>
  </si>
  <si>
    <t xml:space="preserve">      TURQUIA</t>
  </si>
  <si>
    <t xml:space="preserve">      UCRANIA</t>
  </si>
  <si>
    <t xml:space="preserve">      SANTA SE</t>
  </si>
  <si>
    <t xml:space="preserve">      KOSOVO</t>
  </si>
  <si>
    <t xml:space="preserve">      SERVIA</t>
  </si>
  <si>
    <t>AFRICA</t>
  </si>
  <si>
    <t xml:space="preserve">      BURQUINA FASO</t>
  </si>
  <si>
    <t xml:space="preserve">      BURUNDI</t>
  </si>
  <si>
    <t>Ə</t>
  </si>
  <si>
    <t xml:space="preserve">      BENIM</t>
  </si>
  <si>
    <t xml:space="preserve">      BOTSUANA</t>
  </si>
  <si>
    <t xml:space="preserve">      CONGO, REPUBLICA DEMOCRATICA DO</t>
  </si>
  <si>
    <t xml:space="preserve">      REPUBLICA CENTRO-AFRICANA</t>
  </si>
  <si>
    <t xml:space="preserve">      COSTA DO MARFIM</t>
  </si>
  <si>
    <t xml:space="preserve">      CAMAROES</t>
  </si>
  <si>
    <t xml:space="preserve">      JIBUTI</t>
  </si>
  <si>
    <t xml:space="preserve">      EGITO</t>
  </si>
  <si>
    <t xml:space="preserve">      ERITREIA</t>
  </si>
  <si>
    <t>x</t>
  </si>
  <si>
    <t xml:space="preserve">      ETIOPIA</t>
  </si>
  <si>
    <t xml:space="preserve">      GANA</t>
  </si>
  <si>
    <t xml:space="preserve">      GAMBIA</t>
  </si>
  <si>
    <t xml:space="preserve">      GUINE</t>
  </si>
  <si>
    <t xml:space="preserve">      TERRITORIO BRITANICO DO O. INDICO</t>
  </si>
  <si>
    <t xml:space="preserve">      QUENIA</t>
  </si>
  <si>
    <t xml:space="preserve">      COMORES</t>
  </si>
  <si>
    <t xml:space="preserve">      LIBERIA</t>
  </si>
  <si>
    <t xml:space="preserve">      LESOTO</t>
  </si>
  <si>
    <t xml:space="preserve">      MARROCOS</t>
  </si>
  <si>
    <t xml:space="preserve">      MADAGASCAR</t>
  </si>
  <si>
    <t xml:space="preserve">      MALI</t>
  </si>
  <si>
    <t xml:space="preserve">      MAURITANIA</t>
  </si>
  <si>
    <t xml:space="preserve">      MAURICIA</t>
  </si>
  <si>
    <t xml:space="preserve">      MALAUI</t>
  </si>
  <si>
    <t xml:space="preserve">      NAMIBIA</t>
  </si>
  <si>
    <t xml:space="preserve">      NIGER</t>
  </si>
  <si>
    <t xml:space="preserve">      RUANDA</t>
  </si>
  <si>
    <t xml:space="preserve">      SEICHELES</t>
  </si>
  <si>
    <t xml:space="preserve">      SUDAO</t>
  </si>
  <si>
    <t xml:space="preserve">      SANTA HELENA, ASCENSAO E TRISTAO CU</t>
  </si>
  <si>
    <t xml:space="preserve">      SERRA LEOA</t>
  </si>
  <si>
    <t xml:space="preserve">      SENEGAL</t>
  </si>
  <si>
    <t xml:space="preserve">      SOMALIA</t>
  </si>
  <si>
    <t xml:space="preserve">      SUDAO DO SUL</t>
  </si>
  <si>
    <t xml:space="preserve">      ESSUATINI</t>
  </si>
  <si>
    <t xml:space="preserve">      CHADE</t>
  </si>
  <si>
    <t xml:space="preserve">      TOGO</t>
  </si>
  <si>
    <t xml:space="preserve">      TUNISIA</t>
  </si>
  <si>
    <t xml:space="preserve">      TANZANIA, REPUBLICA UNIDA DA</t>
  </si>
  <si>
    <t xml:space="preserve">      UGANDA</t>
  </si>
  <si>
    <t xml:space="preserve">      CEUTA</t>
  </si>
  <si>
    <t xml:space="preserve">      MELILHA</t>
  </si>
  <si>
    <t xml:space="preserve">      AFRICA DO SUL</t>
  </si>
  <si>
    <t xml:space="preserve">      ZAMBIA</t>
  </si>
  <si>
    <t xml:space="preserve">      ZIMBABUE</t>
  </si>
  <si>
    <t>AMERICA</t>
  </si>
  <si>
    <t xml:space="preserve">      ANTIGUA E BARBUDA</t>
  </si>
  <si>
    <t xml:space="preserve">      ANGUILA</t>
  </si>
  <si>
    <t xml:space="preserve">      ARGENTINA</t>
  </si>
  <si>
    <t xml:space="preserve">      ARUBA</t>
  </si>
  <si>
    <t xml:space="preserve">      BARBADOS</t>
  </si>
  <si>
    <t xml:space="preserve">      SAO BARTOLOMEU</t>
  </si>
  <si>
    <t xml:space="preserve">      BERMUDAS</t>
  </si>
  <si>
    <t xml:space="preserve">      BOLIVIA, ESTADO PLURINACIONAL DA</t>
  </si>
  <si>
    <t xml:space="preserve">      BONAIRE, SANTO EUSTAQUIO E SABA</t>
  </si>
  <si>
    <t xml:space="preserve">      BRASIL</t>
  </si>
  <si>
    <t xml:space="preserve">      BAAMAS</t>
  </si>
  <si>
    <t xml:space="preserve">      BELIZE</t>
  </si>
  <si>
    <t xml:space="preserve">      CANADA</t>
  </si>
  <si>
    <t xml:space="preserve">      CHILE</t>
  </si>
  <si>
    <t xml:space="preserve">      COLOMBIA</t>
  </si>
  <si>
    <t xml:space="preserve">      COSTA RICA</t>
  </si>
  <si>
    <t xml:space="preserve">      CUBA</t>
  </si>
  <si>
    <t xml:space="preserve">      CURAÇAU</t>
  </si>
  <si>
    <t xml:space="preserve">      DOMINICA</t>
  </si>
  <si>
    <t xml:space="preserve">      REPUBLICA DOMINICANA</t>
  </si>
  <si>
    <t xml:space="preserve">      EQUADOR</t>
  </si>
  <si>
    <t xml:space="preserve">      ILHAS FALKLAND</t>
  </si>
  <si>
    <t xml:space="preserve">      GRANADA</t>
  </si>
  <si>
    <t xml:space="preserve">      GRONELANDIA</t>
  </si>
  <si>
    <t xml:space="preserve">      GUATEMALA</t>
  </si>
  <si>
    <t xml:space="preserve">      GUIANA</t>
  </si>
  <si>
    <t xml:space="preserve">      HONDURAS</t>
  </si>
  <si>
    <t xml:space="preserve">      HAITI</t>
  </si>
  <si>
    <t xml:space="preserve">      JAMAICA</t>
  </si>
  <si>
    <t xml:space="preserve">      SAO CRISTOVAO E NEVES</t>
  </si>
  <si>
    <t xml:space="preserve">      ILHAS CAIMAO</t>
  </si>
  <si>
    <t xml:space="preserve">      SANTA LUCIA</t>
  </si>
  <si>
    <t xml:space="preserve">      MONSERRATE</t>
  </si>
  <si>
    <t xml:space="preserve">      MEXICO</t>
  </si>
  <si>
    <t xml:space="preserve">      NICARAGUA</t>
  </si>
  <si>
    <t xml:space="preserve">      PANAMA</t>
  </si>
  <si>
    <t xml:space="preserve">      PERU</t>
  </si>
  <si>
    <t xml:space="preserve">      SAO PEDRO E MIQUELAO</t>
  </si>
  <si>
    <t xml:space="preserve">      PARAGUAI</t>
  </si>
  <si>
    <t xml:space="preserve">      SURINAME</t>
  </si>
  <si>
    <t xml:space="preserve">      SALVADOR</t>
  </si>
  <si>
    <t xml:space="preserve">      SAO MARTINHO (PARTE HOLANDESA)</t>
  </si>
  <si>
    <t xml:space="preserve">      ILHAS TURCAS E CAICOS</t>
  </si>
  <si>
    <t xml:space="preserve">      TRINIDADE E TOBAGO</t>
  </si>
  <si>
    <t xml:space="preserve">      ESTADOS UNIDOS DA AMERICA</t>
  </si>
  <si>
    <t xml:space="preserve">      URUGUAI</t>
  </si>
  <si>
    <t xml:space="preserve">      SAO VICENTE E GRANADINAS</t>
  </si>
  <si>
    <t xml:space="preserve">      ILHAS VIRGENS BRITANICAS</t>
  </si>
  <si>
    <t xml:space="preserve">      ILHAS VIRGENS DOS ESTADOS UNIDOS</t>
  </si>
  <si>
    <t>ASIA</t>
  </si>
  <si>
    <t xml:space="preserve">      AFEGANISTAO</t>
  </si>
  <si>
    <t xml:space="preserve">      ARMENIA</t>
  </si>
  <si>
    <t xml:space="preserve">      AZERBAIJAO</t>
  </si>
  <si>
    <t xml:space="preserve">      BANGLADEXE</t>
  </si>
  <si>
    <t xml:space="preserve">      BAREM</t>
  </si>
  <si>
    <t xml:space="preserve">      BRUNEI DARUSSALA</t>
  </si>
  <si>
    <t xml:space="preserve">      BUTAO</t>
  </si>
  <si>
    <t xml:space="preserve">      CHINA</t>
  </si>
  <si>
    <t xml:space="preserve">      GEORGIA</t>
  </si>
  <si>
    <t xml:space="preserve">      HONG KONG</t>
  </si>
  <si>
    <t xml:space="preserve">      INDONESIA</t>
  </si>
  <si>
    <t xml:space="preserve">      ISRAEL</t>
  </si>
  <si>
    <t xml:space="preserve">      INDIA</t>
  </si>
  <si>
    <t xml:space="preserve">      JORDANIA</t>
  </si>
  <si>
    <t xml:space="preserve">      JAPAO</t>
  </si>
  <si>
    <t xml:space="preserve">      QUIRGUISTAO</t>
  </si>
  <si>
    <t xml:space="preserve">      CAMBOJA</t>
  </si>
  <si>
    <t xml:space="preserve">      COREIA, REPUBLICA POPULAR DEMOCRATI</t>
  </si>
  <si>
    <t xml:space="preserve">      COREIA, REPUBLICA DA</t>
  </si>
  <si>
    <t xml:space="preserve">      CAZAQUISTAO</t>
  </si>
  <si>
    <t xml:space="preserve">      LAOS, REPUBLICA DEMOCRATICA POPULAR</t>
  </si>
  <si>
    <t xml:space="preserve">      LIBANO</t>
  </si>
  <si>
    <t xml:space="preserve">      SERI LANCA</t>
  </si>
  <si>
    <t xml:space="preserve">      MIANMAR/BIRMANIA</t>
  </si>
  <si>
    <t xml:space="preserve">      MONGOLIA</t>
  </si>
  <si>
    <t xml:space="preserve">      MACAU</t>
  </si>
  <si>
    <t xml:space="preserve">      MALDIVAS</t>
  </si>
  <si>
    <t xml:space="preserve">      MALASIA</t>
  </si>
  <si>
    <t xml:space="preserve">      NEPAL</t>
  </si>
  <si>
    <t xml:space="preserve">      OMA</t>
  </si>
  <si>
    <t xml:space="preserve">      FILIPINAS</t>
  </si>
  <si>
    <t xml:space="preserve">      PAQUISTAO</t>
  </si>
  <si>
    <t xml:space="preserve">      TERRITORIO PALESTINO OCUPADO</t>
  </si>
  <si>
    <t xml:space="preserve">      CATAR</t>
  </si>
  <si>
    <t xml:space="preserve">      SINGAPURA</t>
  </si>
  <si>
    <t xml:space="preserve">      REPUBLICA ARABE SIRIA</t>
  </si>
  <si>
    <t xml:space="preserve">      TAILANDIA</t>
  </si>
  <si>
    <t xml:space="preserve">      TAJIQUISTAO</t>
  </si>
  <si>
    <t xml:space="preserve">      TIMOR-LESTE</t>
  </si>
  <si>
    <t xml:space="preserve">      TURQUEMENISTAO</t>
  </si>
  <si>
    <t xml:space="preserve">      TAIWAN</t>
  </si>
  <si>
    <t xml:space="preserve">      USBEQUISTAO</t>
  </si>
  <si>
    <t xml:space="preserve">      VIETNAME</t>
  </si>
  <si>
    <t xml:space="preserve">      IEMEN</t>
  </si>
  <si>
    <t>AUST.OCE.OUT.</t>
  </si>
  <si>
    <t xml:space="preserve">      SAMOA AMERICANA</t>
  </si>
  <si>
    <t xml:space="preserve">      AUSTRALIA</t>
  </si>
  <si>
    <t xml:space="preserve">      ILHAS COCOS</t>
  </si>
  <si>
    <t xml:space="preserve">      ILHAS COOK</t>
  </si>
  <si>
    <t xml:space="preserve">      FIJI</t>
  </si>
  <si>
    <t xml:space="preserve">      MICRONESIA, ESTADOS FEDERADOS DA</t>
  </si>
  <si>
    <t xml:space="preserve">      GUAME</t>
  </si>
  <si>
    <t xml:space="preserve">      ILHA HEARD E ILHAS MCDONALD</t>
  </si>
  <si>
    <t xml:space="preserve">      QUIRIBATI</t>
  </si>
  <si>
    <t xml:space="preserve">      ILHAS MARSHALL</t>
  </si>
  <si>
    <t xml:space="preserve">      ILHAS MARIANAS DO NORTE</t>
  </si>
  <si>
    <t xml:space="preserve">      NOVA CALEDONIA</t>
  </si>
  <si>
    <t xml:space="preserve">      NAURU</t>
  </si>
  <si>
    <t xml:space="preserve">      NIUE</t>
  </si>
  <si>
    <t xml:space="preserve">      NOVA ZELANDIA</t>
  </si>
  <si>
    <t xml:space="preserve">      POLINESIA FRANCESA</t>
  </si>
  <si>
    <t xml:space="preserve">      PAPUA-NOVA GUINE</t>
  </si>
  <si>
    <t xml:space="preserve">      PALAU</t>
  </si>
  <si>
    <t xml:space="preserve">      ILHAS SALOMAO</t>
  </si>
  <si>
    <t xml:space="preserve">      TERRAS AUSTRAIS E ANTARTICAS FRANCE</t>
  </si>
  <si>
    <t xml:space="preserve">      TOQUELAU</t>
  </si>
  <si>
    <t xml:space="preserve">      TONGA</t>
  </si>
  <si>
    <t xml:space="preserve">      TUVALU</t>
  </si>
  <si>
    <t xml:space="preserve">      ILHAS MENORES AFASTADAS ESTADOS UNI</t>
  </si>
  <si>
    <t xml:space="preserve">      VANUATU</t>
  </si>
  <si>
    <t xml:space="preserve">      WALLIS E FUTUNA</t>
  </si>
  <si>
    <t xml:space="preserve">      SAMOA</t>
  </si>
  <si>
    <t>DIV. EXTRA UE</t>
  </si>
  <si>
    <t xml:space="preserve">      ABASTECIMENTO E PROV. BORDO EXTRA-U</t>
  </si>
  <si>
    <t xml:space="preserve">      PAISES E TERRITORIOS NE TC EXTRA-UN</t>
  </si>
  <si>
    <t>Period: JANUARY TO DECEMBER</t>
  </si>
  <si>
    <t xml:space="preserve">     SWITZERLAND</t>
  </si>
  <si>
    <t xml:space="preserve">     ICELAND</t>
  </si>
  <si>
    <t xml:space="preserve">     LIECHTENSTEIN</t>
  </si>
  <si>
    <t xml:space="preserve">     NORWAY</t>
  </si>
  <si>
    <t>OPEC</t>
  </si>
  <si>
    <t xml:space="preserve">     UNITED ARAB EMIRATES</t>
  </si>
  <si>
    <t xml:space="preserve">     ANGOLA</t>
  </si>
  <si>
    <t xml:space="preserve">     CONGO</t>
  </si>
  <si>
    <t xml:space="preserve">     ALGERIA</t>
  </si>
  <si>
    <t xml:space="preserve">     GABON</t>
  </si>
  <si>
    <t xml:space="preserve">     EQUATORIAL GUINEA</t>
  </si>
  <si>
    <t xml:space="preserve">     IRAQ</t>
  </si>
  <si>
    <t xml:space="preserve">     IRAN, ISLAMIC REPUBLIC OF</t>
  </si>
  <si>
    <t xml:space="preserve">     KUWAIT</t>
  </si>
  <si>
    <t xml:space="preserve">     LIBYA</t>
  </si>
  <si>
    <t xml:space="preserve">     NIGERIA</t>
  </si>
  <si>
    <t xml:space="preserve">     SAUDI ARABIA</t>
  </si>
  <si>
    <t xml:space="preserve">     VENEZUELA, BOLIVARIAN REPUBLIC OF</t>
  </si>
  <si>
    <t xml:space="preserve">     CAPE VERDE</t>
  </si>
  <si>
    <t xml:space="preserve">     GUINEA-BISSAU</t>
  </si>
  <si>
    <t xml:space="preserve">     MOZAMBIQUE</t>
  </si>
  <si>
    <t xml:space="preserve">     SAO TOME AND PRINCIPE</t>
  </si>
  <si>
    <t>OTHER COUNTRIES</t>
  </si>
  <si>
    <t>EUROPE</t>
  </si>
  <si>
    <t xml:space="preserve">     ANDORRA</t>
  </si>
  <si>
    <t xml:space="preserve">     ALBANIA</t>
  </si>
  <si>
    <t xml:space="preserve">     BOSNIA AND HERZEGOVINA</t>
  </si>
  <si>
    <t xml:space="preserve">     BELARUS</t>
  </si>
  <si>
    <t xml:space="preserve">     FAROE ISLANDS</t>
  </si>
  <si>
    <t xml:space="preserve">     UNITED KINGDOM</t>
  </si>
  <si>
    <t xml:space="preserve">     GIBRALTAR</t>
  </si>
  <si>
    <t xml:space="preserve">     MOLDOVA, REPUBLIC OF</t>
  </si>
  <si>
    <t xml:space="preserve">     MONTENEGRO</t>
  </si>
  <si>
    <t xml:space="preserve">     NORTH MACEDONIA</t>
  </si>
  <si>
    <t xml:space="preserve">     RUSSIA</t>
  </si>
  <si>
    <t xml:space="preserve">     SAN MARINO</t>
  </si>
  <si>
    <t xml:space="preserve">     TURKEY</t>
  </si>
  <si>
    <t xml:space="preserve">     UKRAINE</t>
  </si>
  <si>
    <t xml:space="preserve">     HOLY SEE</t>
  </si>
  <si>
    <t xml:space="preserve">     KOSOVO</t>
  </si>
  <si>
    <t xml:space="preserve">     SERBIA</t>
  </si>
  <si>
    <t xml:space="preserve">     BURKINA FASO</t>
  </si>
  <si>
    <t xml:space="preserve">     BURUNDI</t>
  </si>
  <si>
    <t xml:space="preserve">     BENIN</t>
  </si>
  <si>
    <t xml:space="preserve">     BOTSWANA</t>
  </si>
  <si>
    <t xml:space="preserve">     CONGO, DEMOCRATIC REPUBLIC OF</t>
  </si>
  <si>
    <t xml:space="preserve">     CENTRAL AFRICAN REPUBLIC</t>
  </si>
  <si>
    <t xml:space="preserve">     COTE D'IVOIRE</t>
  </si>
  <si>
    <t xml:space="preserve">     CAMEROON</t>
  </si>
  <si>
    <t xml:space="preserve">     CABO VERDE</t>
  </si>
  <si>
    <t xml:space="preserve">     DJIBOUTI</t>
  </si>
  <si>
    <t xml:space="preserve">     EGYPT</t>
  </si>
  <si>
    <t xml:space="preserve">     ERITREA</t>
  </si>
  <si>
    <t xml:space="preserve">     ETHIOPIA</t>
  </si>
  <si>
    <t xml:space="preserve">     GHANA</t>
  </si>
  <si>
    <t xml:space="preserve">     GAMBIA</t>
  </si>
  <si>
    <t xml:space="preserve">     GUINEA</t>
  </si>
  <si>
    <t xml:space="preserve">     BRITISH INDIAN OCEAN TERRITORY</t>
  </si>
  <si>
    <t xml:space="preserve">     KENYA</t>
  </si>
  <si>
    <t xml:space="preserve">     COMOROS</t>
  </si>
  <si>
    <t xml:space="preserve">     LIBERIA</t>
  </si>
  <si>
    <t xml:space="preserve">     LESOTHO</t>
  </si>
  <si>
    <t xml:space="preserve">     MOROCCO</t>
  </si>
  <si>
    <t xml:space="preserve">     MADAGASCAR</t>
  </si>
  <si>
    <t xml:space="preserve">     MALI</t>
  </si>
  <si>
    <t xml:space="preserve">     MAURITANIA</t>
  </si>
  <si>
    <t xml:space="preserve">     MAURITIUS</t>
  </si>
  <si>
    <t xml:space="preserve">     MALAWI</t>
  </si>
  <si>
    <t xml:space="preserve">     NAMIBIA</t>
  </si>
  <si>
    <t xml:space="preserve">     NIGER</t>
  </si>
  <si>
    <t xml:space="preserve">     RWANDA</t>
  </si>
  <si>
    <t xml:space="preserve">     SEYCHELLES</t>
  </si>
  <si>
    <t xml:space="preserve">     SUDAN</t>
  </si>
  <si>
    <t xml:space="preserve">     SAINT HELENA, ASCENSION AND TRISTAN</t>
  </si>
  <si>
    <t xml:space="preserve">     SIERRA LEONE</t>
  </si>
  <si>
    <t xml:space="preserve">     SENEGAL</t>
  </si>
  <si>
    <t xml:space="preserve">     SOMALIA</t>
  </si>
  <si>
    <t xml:space="preserve">     SOUTH SUDAN</t>
  </si>
  <si>
    <t xml:space="preserve">     ESWATINI</t>
  </si>
  <si>
    <t xml:space="preserve">     CHAD</t>
  </si>
  <si>
    <t xml:space="preserve">     TOGO</t>
  </si>
  <si>
    <t xml:space="preserve">     TUNISIA</t>
  </si>
  <si>
    <t xml:space="preserve">     TANZANIA, UNITED REPUBLIC OF</t>
  </si>
  <si>
    <t xml:space="preserve">     UGANDA</t>
  </si>
  <si>
    <t xml:space="preserve">     CEUTA</t>
  </si>
  <si>
    <t xml:space="preserve">     MELILLA</t>
  </si>
  <si>
    <t xml:space="preserve">     SOUTH AFRICA</t>
  </si>
  <si>
    <t xml:space="preserve">     ZAMBIA</t>
  </si>
  <si>
    <t xml:space="preserve">     ZIMBABWE</t>
  </si>
  <si>
    <t xml:space="preserve">     ANTIGUA AND BARBUDA</t>
  </si>
  <si>
    <t xml:space="preserve">     ANGUILLA</t>
  </si>
  <si>
    <t xml:space="preserve">     ARGENTINA</t>
  </si>
  <si>
    <t xml:space="preserve">     ARUBA</t>
  </si>
  <si>
    <t xml:space="preserve">     BARBADOS</t>
  </si>
  <si>
    <t xml:space="preserve">     SAINT BARTHELEMY</t>
  </si>
  <si>
    <t xml:space="preserve">     BERMUDA</t>
  </si>
  <si>
    <t xml:space="preserve">     BOLIVIA, PLURINATIONAL STATE OF</t>
  </si>
  <si>
    <t xml:space="preserve">     BONAIRE, SINT EUSTATIUS AND SABA</t>
  </si>
  <si>
    <t xml:space="preserve">     BRAZIL</t>
  </si>
  <si>
    <t xml:space="preserve">     BAHAMAS</t>
  </si>
  <si>
    <t xml:space="preserve">     BELIZE</t>
  </si>
  <si>
    <t xml:space="preserve">     CANADA</t>
  </si>
  <si>
    <t xml:space="preserve">     CHILE</t>
  </si>
  <si>
    <t xml:space="preserve">     COLOMBIA</t>
  </si>
  <si>
    <t xml:space="preserve">     COSTA RICA</t>
  </si>
  <si>
    <t xml:space="preserve">     CUBA</t>
  </si>
  <si>
    <t xml:space="preserve">     CURAÇAO</t>
  </si>
  <si>
    <t xml:space="preserve">     DOMINICA</t>
  </si>
  <si>
    <t xml:space="preserve">     DOMINICAN REPUBLIC</t>
  </si>
  <si>
    <t xml:space="preserve">     ECUADOR</t>
  </si>
  <si>
    <t xml:space="preserve">     FALKLAND ISLANDS</t>
  </si>
  <si>
    <t xml:space="preserve">     GRENADA</t>
  </si>
  <si>
    <t xml:space="preserve">     GREENLAND</t>
  </si>
  <si>
    <t xml:space="preserve">     GUATEMALA</t>
  </si>
  <si>
    <t xml:space="preserve">     GUYANA</t>
  </si>
  <si>
    <t xml:space="preserve">     HONDURAS</t>
  </si>
  <si>
    <t xml:space="preserve">     HAITI</t>
  </si>
  <si>
    <t xml:space="preserve">     JAMAICA</t>
  </si>
  <si>
    <t xml:space="preserve">     ST KITTS AND NEVIS</t>
  </si>
  <si>
    <t xml:space="preserve">     CAYMAN ISLANDS</t>
  </si>
  <si>
    <t xml:space="preserve">     ST LUCIA</t>
  </si>
  <si>
    <t xml:space="preserve">     MONTSERRAT</t>
  </si>
  <si>
    <t xml:space="preserve">     MEXICO</t>
  </si>
  <si>
    <t xml:space="preserve">     NICARAGUA</t>
  </si>
  <si>
    <t xml:space="preserve">     PANAMA</t>
  </si>
  <si>
    <t xml:space="preserve">     PERU</t>
  </si>
  <si>
    <t xml:space="preserve">     ST PIERRE AND MIQUELON</t>
  </si>
  <si>
    <t xml:space="preserve">     PARAGUAY</t>
  </si>
  <si>
    <t xml:space="preserve">     SURINAME</t>
  </si>
  <si>
    <t xml:space="preserve">     EL SALVADOR</t>
  </si>
  <si>
    <t xml:space="preserve">     SINT MAARTEN (DUTCH PART)</t>
  </si>
  <si>
    <t xml:space="preserve">     TURKS AND CAICOS ISLANDS</t>
  </si>
  <si>
    <t xml:space="preserve">     TRINIDAD AND TOBAGO</t>
  </si>
  <si>
    <t xml:space="preserve">     UNITED STATES</t>
  </si>
  <si>
    <t xml:space="preserve">     URUGUAY</t>
  </si>
  <si>
    <t xml:space="preserve">     ST VINCENT AND THE GRENADINES</t>
  </si>
  <si>
    <t xml:space="preserve">     VIRGIN ISLANDS, BRITISH</t>
  </si>
  <si>
    <t xml:space="preserve">     VIRGIN ISLANDS, UNITED STATES</t>
  </si>
  <si>
    <t xml:space="preserve">     AFGHANISTAN</t>
  </si>
  <si>
    <t xml:space="preserve">     ARMENIA</t>
  </si>
  <si>
    <t xml:space="preserve">     AZERBAIJAN</t>
  </si>
  <si>
    <t xml:space="preserve">     BANGLADESH</t>
  </si>
  <si>
    <t xml:space="preserve">     BAHRAIN</t>
  </si>
  <si>
    <t xml:space="preserve">     BRUNEI DARUSSALAM</t>
  </si>
  <si>
    <t xml:space="preserve">     BHUTAN</t>
  </si>
  <si>
    <t xml:space="preserve">     CHINA</t>
  </si>
  <si>
    <t xml:space="preserve">     GEORGIA</t>
  </si>
  <si>
    <t xml:space="preserve">     HONG KONG</t>
  </si>
  <si>
    <t xml:space="preserve">     INDONESIA</t>
  </si>
  <si>
    <t xml:space="preserve">     ISRAEL</t>
  </si>
  <si>
    <t xml:space="preserve">     INDIA</t>
  </si>
  <si>
    <t xml:space="preserve">     JORDAN</t>
  </si>
  <si>
    <t xml:space="preserve">     JAPAN</t>
  </si>
  <si>
    <t xml:space="preserve">     KYRGYZSTAN</t>
  </si>
  <si>
    <t xml:space="preserve">     CAMBODIA</t>
  </si>
  <si>
    <t xml:space="preserve">     KOREA, DEMOCRATIC PEOPLE'S REPUBLIC</t>
  </si>
  <si>
    <t xml:space="preserve">     KOREA, REPUBLIC OF</t>
  </si>
  <si>
    <t xml:space="preserve">     KAZAKHSTAN</t>
  </si>
  <si>
    <t xml:space="preserve">     LAO PEOPLE'S DEMOCRATIC REPUBLIC</t>
  </si>
  <si>
    <t xml:space="preserve">     LEBANON</t>
  </si>
  <si>
    <t xml:space="preserve">     SRI LANKA</t>
  </si>
  <si>
    <t xml:space="preserve">     MYANMAR</t>
  </si>
  <si>
    <t xml:space="preserve">     MONGOLIA</t>
  </si>
  <si>
    <t xml:space="preserve">     MACAO</t>
  </si>
  <si>
    <t xml:space="preserve">     MALDIVES</t>
  </si>
  <si>
    <t xml:space="preserve">     MALAYSIA</t>
  </si>
  <si>
    <t xml:space="preserve">     NEPAL</t>
  </si>
  <si>
    <t xml:space="preserve">     OMAN</t>
  </si>
  <si>
    <t xml:space="preserve">     PHILIPPINES</t>
  </si>
  <si>
    <t xml:space="preserve">     PAKISTAN</t>
  </si>
  <si>
    <t xml:space="preserve">     OCCUPIED PALESTINIAN TERRITORY</t>
  </si>
  <si>
    <t xml:space="preserve">     QATAR</t>
  </si>
  <si>
    <t xml:space="preserve">     SINGAPORE</t>
  </si>
  <si>
    <t xml:space="preserve">     SYRIAN ARAB REPUBLIC</t>
  </si>
  <si>
    <t xml:space="preserve">     THAILAND</t>
  </si>
  <si>
    <t xml:space="preserve">     TAJIKISTAN</t>
  </si>
  <si>
    <t xml:space="preserve">     TIMOR-LESTE</t>
  </si>
  <si>
    <t xml:space="preserve">     TURKMENISTAN</t>
  </si>
  <si>
    <t xml:space="preserve">     TAIWAN</t>
  </si>
  <si>
    <t xml:space="preserve">     UZBEKISTAN</t>
  </si>
  <si>
    <t xml:space="preserve">     VIET NAM</t>
  </si>
  <si>
    <t xml:space="preserve">     YEMEN</t>
  </si>
  <si>
    <t>AUST.OCE.OTH.</t>
  </si>
  <si>
    <t xml:space="preserve">     AMERICAN SAMOA</t>
  </si>
  <si>
    <t xml:space="preserve">     AUSTRALIA</t>
  </si>
  <si>
    <t xml:space="preserve">     COCOS ISLANDS</t>
  </si>
  <si>
    <t xml:space="preserve">     COOK ISLANDS</t>
  </si>
  <si>
    <t xml:space="preserve">     FIJI</t>
  </si>
  <si>
    <t xml:space="preserve">     MICRONESIA, FEDERATED STATES OF</t>
  </si>
  <si>
    <t xml:space="preserve">     GUAM</t>
  </si>
  <si>
    <t xml:space="preserve">     HEARD ISLAND AND MCDONALD ISLANDS</t>
  </si>
  <si>
    <t xml:space="preserve">     KIRIBATI</t>
  </si>
  <si>
    <t xml:space="preserve">     MARSHALL ISLANDS</t>
  </si>
  <si>
    <t xml:space="preserve">     NORTHERN MARIANA ISLANDS</t>
  </si>
  <si>
    <t xml:space="preserve">     NEW CALEDONIA</t>
  </si>
  <si>
    <t xml:space="preserve">     NAURU</t>
  </si>
  <si>
    <t xml:space="preserve">     NIUE</t>
  </si>
  <si>
    <t xml:space="preserve">     NEW ZEALAND</t>
  </si>
  <si>
    <t xml:space="preserve">     FRENCH POLYNESIA</t>
  </si>
  <si>
    <t xml:space="preserve">     PAPUA NEW GUINEA</t>
  </si>
  <si>
    <t xml:space="preserve">     PALAU</t>
  </si>
  <si>
    <t xml:space="preserve">     SOLOMON ISLANDS</t>
  </si>
  <si>
    <t xml:space="preserve">     FRENCH SOUTHERN TERRITORIES</t>
  </si>
  <si>
    <t xml:space="preserve">     TOKELAU</t>
  </si>
  <si>
    <t xml:space="preserve">     TONGA</t>
  </si>
  <si>
    <t xml:space="preserve">     TUVALU</t>
  </si>
  <si>
    <t xml:space="preserve">     UNITED STATES MINOR OUTLYING ISLAND</t>
  </si>
  <si>
    <t xml:space="preserve">     VANUATU</t>
  </si>
  <si>
    <t xml:space="preserve">     WALLIS AND FUTUNA</t>
  </si>
  <si>
    <t xml:space="preserve">     SAMOA</t>
  </si>
  <si>
    <t>DIV. EXTRA EU</t>
  </si>
  <si>
    <t xml:space="preserve">     STORES AND PROVISIONS OF EXT-UNION </t>
  </si>
  <si>
    <t xml:space="preserve">     COUNTRIES AND TERRIT NS FW EXTRA-UN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</si>
</sst>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#,##0.000"/>
  </numFmts>
  <fonts count="44" x14ac:knownFonts="1">
    <font>
      <sz val="10"/>
      <name val="Arial"/>
    </font>
    <font>
      <sz val="8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sz val="6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0"/>
      <name val="Arial"/>
      <family val="2"/>
    </font>
    <font>
      <b/>
      <sz val="8"/>
      <color rgb="FF234371"/>
      <name val="Arial"/>
      <family val="2"/>
    </font>
    <font>
      <sz val="8"/>
      <color rgb="FF234371"/>
      <name val="Arial"/>
      <family val="2"/>
    </font>
    <font>
      <sz val="10"/>
      <name val="Calibri"/>
      <family val="2"/>
      <scheme val="minor"/>
    </font>
    <font>
      <b/>
      <sz val="10"/>
      <color rgb="FF234371"/>
      <name val="Calibri"/>
      <family val="2"/>
      <scheme val="minor"/>
    </font>
    <font>
      <sz val="9"/>
      <name val="Calibri"/>
      <family val="2"/>
      <scheme val="minor"/>
    </font>
    <font>
      <b/>
      <sz val="11"/>
      <color rgb="FF23437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u/>
      <sz val="11"/>
      <color indexed="12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9"/>
      <color rgb="FF234371"/>
      <name val="Calibri"/>
      <family val="2"/>
      <scheme val="minor"/>
    </font>
    <font>
      <sz val="10"/>
      <color rgb="FF234371"/>
      <name val="Calibri"/>
      <family val="2"/>
      <scheme val="minor"/>
    </font>
    <font>
      <b/>
      <sz val="10"/>
      <name val="Calibri"/>
      <family val="2"/>
      <scheme val="minor"/>
    </font>
    <font>
      <sz val="9"/>
      <color rgb="FF234371"/>
      <name val="Calibri"/>
      <family val="2"/>
      <scheme val="minor"/>
    </font>
    <font>
      <b/>
      <sz val="9"/>
      <color theme="3"/>
      <name val="Calibri"/>
      <family val="2"/>
      <scheme val="minor"/>
    </font>
    <font>
      <b/>
      <vertAlign val="superscript"/>
      <sz val="9"/>
      <color rgb="FF234371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sz val="7"/>
      <color rgb="FF234371"/>
      <name val="Calibri"/>
      <family val="2"/>
      <scheme val="minor"/>
    </font>
    <font>
      <vertAlign val="superscript"/>
      <sz val="7"/>
      <color rgb="FF234371"/>
      <name val="Calibri"/>
      <family val="2"/>
      <scheme val="minor"/>
    </font>
    <font>
      <b/>
      <sz val="7"/>
      <name val="Calibri"/>
      <family val="2"/>
      <scheme val="minor"/>
    </font>
    <font>
      <sz val="10"/>
      <color theme="4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7"/>
      <color theme="3"/>
      <name val="Calibri"/>
      <family val="2"/>
      <scheme val="minor"/>
    </font>
    <font>
      <b/>
      <sz val="7"/>
      <color rgb="FF234371"/>
      <name val="Calibri"/>
      <family val="2"/>
      <scheme val="minor"/>
    </font>
    <font>
      <sz val="7"/>
      <color indexed="8"/>
      <name val="Calibri"/>
      <family val="2"/>
      <scheme val="minor"/>
    </font>
    <font>
      <b/>
      <sz val="8"/>
      <color rgb="FF234371"/>
      <name val="Calibri"/>
      <family val="2"/>
      <scheme val="minor"/>
    </font>
    <font>
      <b/>
      <sz val="8"/>
      <color theme="3"/>
      <name val="Calibri"/>
      <family val="2"/>
      <scheme val="minor"/>
    </font>
    <font>
      <sz val="5"/>
      <name val="Calibri"/>
      <family val="2"/>
      <scheme val="minor"/>
    </font>
    <font>
      <sz val="8"/>
      <color rgb="FF234371"/>
      <name val="Calibri"/>
      <family val="2"/>
      <scheme val="minor"/>
    </font>
    <font>
      <b/>
      <vertAlign val="superscript"/>
      <sz val="8"/>
      <color rgb="FF234371"/>
      <name val="Calibri"/>
      <family val="2"/>
      <scheme val="minor"/>
    </font>
    <font>
      <b/>
      <vertAlign val="superscript"/>
      <sz val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22"/>
      </patternFill>
    </fill>
    <fill>
      <patternFill patternType="solid">
        <fgColor theme="3" tint="-0.249977111117893"/>
        <bgColor indexed="22"/>
      </patternFill>
    </fill>
    <fill>
      <patternFill patternType="solid">
        <fgColor rgb="FFCEDCF0"/>
        <bgColor indexed="64"/>
      </patternFill>
    </fill>
    <fill>
      <patternFill patternType="solid">
        <fgColor rgb="FFCEDCF0"/>
        <bgColor indexed="22"/>
      </patternFill>
    </fill>
  </fills>
  <borders count="26">
    <border>
      <left/>
      <right/>
      <top/>
      <bottom/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9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9"/>
      </right>
      <top style="thin">
        <color indexed="9"/>
      </top>
      <bottom/>
      <diagonal/>
    </border>
    <border>
      <left/>
      <right style="thin">
        <color indexed="9"/>
      </right>
      <top/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9"/>
      </left>
      <right/>
      <top/>
      <bottom/>
      <diagonal/>
    </border>
    <border>
      <left/>
      <right/>
      <top/>
      <bottom style="thin">
        <color indexed="9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7" fillId="0" borderId="0"/>
  </cellStyleXfs>
  <cellXfs count="262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4" fillId="0" borderId="0" xfId="2" applyFont="1"/>
    <xf numFmtId="0" fontId="3" fillId="0" borderId="0" xfId="0" applyFont="1"/>
    <xf numFmtId="0" fontId="7" fillId="0" borderId="0" xfId="0" applyFont="1"/>
    <xf numFmtId="0" fontId="8" fillId="10" borderId="1" xfId="0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vertical="center"/>
    </xf>
    <xf numFmtId="0" fontId="13" fillId="10" borderId="0" xfId="0" applyFont="1" applyFill="1" applyAlignment="1">
      <alignment horizontal="center" vertical="center"/>
    </xf>
    <xf numFmtId="0" fontId="14" fillId="0" borderId="0" xfId="0" applyFont="1"/>
    <xf numFmtId="0" fontId="15" fillId="5" borderId="0" xfId="0" applyFont="1" applyFill="1" applyAlignment="1">
      <alignment horizontal="center" vertical="center"/>
    </xf>
    <xf numFmtId="0" fontId="14" fillId="0" borderId="0" xfId="0" applyFont="1" applyAlignment="1">
      <alignment horizontal="center"/>
    </xf>
    <xf numFmtId="0" fontId="13" fillId="10" borderId="0" xfId="0" applyFont="1" applyFill="1" applyAlignment="1">
      <alignment horizontal="center"/>
    </xf>
    <xf numFmtId="0" fontId="14" fillId="0" borderId="0" xfId="0" applyFont="1" applyAlignment="1">
      <alignment vertical="center"/>
    </xf>
    <xf numFmtId="0" fontId="15" fillId="5" borderId="0" xfId="0" applyFont="1" applyFill="1" applyAlignment="1">
      <alignment horizontal="center"/>
    </xf>
    <xf numFmtId="0" fontId="15" fillId="0" borderId="0" xfId="0" applyFont="1" applyAlignment="1">
      <alignment horizontal="center" vertical="center"/>
    </xf>
    <xf numFmtId="0" fontId="16" fillId="0" borderId="0" xfId="1" applyFont="1" applyAlignment="1" applyProtection="1">
      <alignment vertical="center"/>
    </xf>
    <xf numFmtId="0" fontId="20" fillId="5" borderId="0" xfId="0" applyFont="1" applyFill="1" applyAlignment="1">
      <alignment horizontal="center"/>
    </xf>
    <xf numFmtId="0" fontId="10" fillId="6" borderId="0" xfId="0" applyFont="1" applyFill="1"/>
    <xf numFmtId="0" fontId="20" fillId="6" borderId="0" xfId="0" applyFont="1" applyFill="1" applyAlignment="1">
      <alignment horizontal="center"/>
    </xf>
    <xf numFmtId="0" fontId="22" fillId="2" borderId="0" xfId="0" applyFont="1" applyFill="1"/>
    <xf numFmtId="0" fontId="22" fillId="2" borderId="0" xfId="0" applyFont="1" applyFill="1" applyAlignment="1">
      <alignment horizontal="center" vertical="center" wrapText="1"/>
    </xf>
    <xf numFmtId="2" fontId="18" fillId="10" borderId="0" xfId="0" applyNumberFormat="1" applyFont="1" applyFill="1" applyAlignment="1">
      <alignment horizontal="center" vertical="center" wrapText="1"/>
    </xf>
    <xf numFmtId="2" fontId="22" fillId="2" borderId="0" xfId="0" applyNumberFormat="1" applyFont="1" applyFill="1" applyAlignment="1">
      <alignment horizontal="center" vertical="center" wrapText="1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/>
    </xf>
    <xf numFmtId="0" fontId="18" fillId="10" borderId="0" xfId="0" applyFont="1" applyFill="1" applyAlignment="1">
      <alignment horizontal="center" vertical="center" wrapText="1"/>
    </xf>
    <xf numFmtId="0" fontId="17" fillId="0" borderId="0" xfId="1" applyFont="1" applyAlignment="1" applyProtection="1"/>
    <xf numFmtId="0" fontId="10" fillId="2" borderId="0" xfId="0" applyFont="1" applyFill="1"/>
    <xf numFmtId="0" fontId="10" fillId="2" borderId="0" xfId="0" quotePrefix="1" applyFont="1" applyFill="1" applyAlignment="1">
      <alignment horizontal="center"/>
    </xf>
    <xf numFmtId="0" fontId="10" fillId="2" borderId="0" xfId="0" applyFont="1" applyFill="1" applyAlignment="1">
      <alignment vertical="center"/>
    </xf>
    <xf numFmtId="0" fontId="10" fillId="10" borderId="0" xfId="0" applyFont="1" applyFill="1"/>
    <xf numFmtId="164" fontId="10" fillId="10" borderId="0" xfId="0" applyNumberFormat="1" applyFont="1" applyFill="1"/>
    <xf numFmtId="164" fontId="10" fillId="2" borderId="0" xfId="0" applyNumberFormat="1" applyFont="1" applyFill="1"/>
    <xf numFmtId="165" fontId="10" fillId="10" borderId="0" xfId="0" applyNumberFormat="1" applyFont="1" applyFill="1"/>
    <xf numFmtId="165" fontId="10" fillId="2" borderId="0" xfId="0" applyNumberFormat="1" applyFont="1" applyFill="1"/>
    <xf numFmtId="165" fontId="10" fillId="2" borderId="0" xfId="0" applyNumberFormat="1" applyFont="1" applyFill="1" applyAlignment="1">
      <alignment horizontal="right"/>
    </xf>
    <xf numFmtId="0" fontId="10" fillId="10" borderId="0" xfId="0" applyFont="1" applyFill="1" applyAlignment="1">
      <alignment vertical="center"/>
    </xf>
    <xf numFmtId="164" fontId="10" fillId="10" borderId="0" xfId="0" applyNumberFormat="1" applyFont="1" applyFill="1" applyAlignment="1">
      <alignment vertical="center"/>
    </xf>
    <xf numFmtId="164" fontId="10" fillId="2" borderId="0" xfId="0" applyNumberFormat="1" applyFont="1" applyFill="1" applyAlignment="1">
      <alignment vertical="center"/>
    </xf>
    <xf numFmtId="165" fontId="10" fillId="10" borderId="0" xfId="0" applyNumberFormat="1" applyFont="1" applyFill="1" applyAlignment="1">
      <alignment horizontal="right" vertical="center"/>
    </xf>
    <xf numFmtId="164" fontId="10" fillId="0" borderId="0" xfId="0" applyNumberFormat="1" applyFont="1"/>
    <xf numFmtId="165" fontId="10" fillId="0" borderId="0" xfId="0" applyNumberFormat="1" applyFont="1"/>
    <xf numFmtId="164" fontId="10" fillId="0" borderId="0" xfId="0" applyNumberFormat="1" applyFont="1" applyAlignment="1">
      <alignment vertical="justify"/>
    </xf>
    <xf numFmtId="165" fontId="10" fillId="0" borderId="0" xfId="0" applyNumberFormat="1" applyFont="1" applyAlignment="1">
      <alignment horizontal="right"/>
    </xf>
    <xf numFmtId="164" fontId="10" fillId="0" borderId="0" xfId="0" applyNumberFormat="1" applyFont="1" applyAlignment="1">
      <alignment vertical="center"/>
    </xf>
    <xf numFmtId="0" fontId="10" fillId="10" borderId="0" xfId="0" applyFont="1" applyFill="1" applyAlignment="1">
      <alignment horizontal="left" vertical="center"/>
    </xf>
    <xf numFmtId="165" fontId="10" fillId="10" borderId="0" xfId="0" applyNumberFormat="1" applyFont="1" applyFill="1" applyAlignment="1">
      <alignment horizontal="right"/>
    </xf>
    <xf numFmtId="0" fontId="10" fillId="6" borderId="25" xfId="0" applyFont="1" applyFill="1" applyBorder="1"/>
    <xf numFmtId="0" fontId="20" fillId="0" borderId="0" xfId="0" applyFont="1"/>
    <xf numFmtId="17" fontId="18" fillId="10" borderId="0" xfId="0" applyNumberFormat="1" applyFont="1" applyFill="1" applyAlignment="1">
      <alignment horizontal="center" vertical="center" wrapText="1"/>
    </xf>
    <xf numFmtId="0" fontId="20" fillId="0" borderId="0" xfId="0" applyFont="1" applyAlignment="1">
      <alignment horizontal="center"/>
    </xf>
    <xf numFmtId="0" fontId="12" fillId="2" borderId="0" xfId="0" applyFont="1" applyFill="1"/>
    <xf numFmtId="0" fontId="18" fillId="10" borderId="0" xfId="0" applyFont="1" applyFill="1" applyAlignment="1">
      <alignment horizontal="center" vertical="center"/>
    </xf>
    <xf numFmtId="0" fontId="20" fillId="2" borderId="15" xfId="0" applyFont="1" applyFill="1" applyBorder="1" applyAlignment="1">
      <alignment horizontal="center"/>
    </xf>
    <xf numFmtId="0" fontId="10" fillId="2" borderId="15" xfId="0" applyFont="1" applyFill="1" applyBorder="1"/>
    <xf numFmtId="3" fontId="20" fillId="2" borderId="15" xfId="0" applyNumberFormat="1" applyFont="1" applyFill="1" applyBorder="1"/>
    <xf numFmtId="0" fontId="20" fillId="2" borderId="15" xfId="0" applyFont="1" applyFill="1" applyBorder="1"/>
    <xf numFmtId="164" fontId="20" fillId="2" borderId="15" xfId="0" applyNumberFormat="1" applyFont="1" applyFill="1" applyBorder="1"/>
    <xf numFmtId="0" fontId="25" fillId="0" borderId="0" xfId="0" applyFont="1"/>
    <xf numFmtId="1" fontId="10" fillId="2" borderId="0" xfId="0" applyNumberFormat="1" applyFont="1" applyFill="1"/>
    <xf numFmtId="3" fontId="10" fillId="2" borderId="0" xfId="0" applyNumberFormat="1" applyFont="1" applyFill="1"/>
    <xf numFmtId="0" fontId="10" fillId="0" borderId="25" xfId="0" applyFont="1" applyBorder="1"/>
    <xf numFmtId="3" fontId="10" fillId="2" borderId="25" xfId="0" applyNumberFormat="1" applyFont="1" applyFill="1" applyBorder="1"/>
    <xf numFmtId="3" fontId="10" fillId="0" borderId="0" xfId="0" applyNumberFormat="1" applyFont="1"/>
    <xf numFmtId="0" fontId="26" fillId="2" borderId="0" xfId="0" applyFont="1" applyFill="1"/>
    <xf numFmtId="0" fontId="26" fillId="5" borderId="0" xfId="0" applyFont="1" applyFill="1"/>
    <xf numFmtId="0" fontId="10" fillId="5" borderId="0" xfId="0" applyFont="1" applyFill="1"/>
    <xf numFmtId="0" fontId="11" fillId="10" borderId="0" xfId="0" applyFont="1" applyFill="1" applyAlignment="1">
      <alignment horizontal="center" vertical="center"/>
    </xf>
    <xf numFmtId="0" fontId="19" fillId="10" borderId="0" xfId="0" applyFont="1" applyFill="1" applyAlignment="1">
      <alignment vertical="center"/>
    </xf>
    <xf numFmtId="3" fontId="11" fillId="10" borderId="0" xfId="0" applyNumberFormat="1" applyFont="1" applyFill="1" applyAlignment="1">
      <alignment vertical="center"/>
    </xf>
    <xf numFmtId="3" fontId="19" fillId="10" borderId="0" xfId="0" applyNumberFormat="1" applyFont="1" applyFill="1" applyAlignment="1">
      <alignment vertical="center"/>
    </xf>
    <xf numFmtId="164" fontId="11" fillId="10" borderId="0" xfId="0" applyNumberFormat="1" applyFont="1" applyFill="1" applyAlignment="1">
      <alignment horizontal="center" vertical="center"/>
    </xf>
    <xf numFmtId="3" fontId="19" fillId="10" borderId="0" xfId="0" applyNumberFormat="1" applyFont="1" applyFill="1" applyAlignment="1">
      <alignment horizontal="center" vertical="center"/>
    </xf>
    <xf numFmtId="164" fontId="19" fillId="10" borderId="0" xfId="0" applyNumberFormat="1" applyFont="1" applyFill="1" applyAlignment="1">
      <alignment horizontal="center" vertical="center"/>
    </xf>
    <xf numFmtId="0" fontId="10" fillId="5" borderId="0" xfId="0" applyFont="1" applyFill="1" applyAlignment="1">
      <alignment vertical="center"/>
    </xf>
    <xf numFmtId="164" fontId="10" fillId="2" borderId="0" xfId="0" applyNumberFormat="1" applyFont="1" applyFill="1" applyAlignment="1">
      <alignment horizontal="center"/>
    </xf>
    <xf numFmtId="3" fontId="10" fillId="2" borderId="0" xfId="0" applyNumberFormat="1" applyFont="1" applyFill="1" applyAlignment="1">
      <alignment horizontal="center"/>
    </xf>
    <xf numFmtId="0" fontId="12" fillId="0" borderId="0" xfId="0" applyFont="1"/>
    <xf numFmtId="0" fontId="10" fillId="2" borderId="25" xfId="0" applyFont="1" applyFill="1" applyBorder="1"/>
    <xf numFmtId="0" fontId="10" fillId="5" borderId="25" xfId="0" applyFont="1" applyFill="1" applyBorder="1"/>
    <xf numFmtId="3" fontId="11" fillId="10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/>
    </xf>
    <xf numFmtId="0" fontId="27" fillId="0" borderId="0" xfId="0" applyFont="1"/>
    <xf numFmtId="0" fontId="27" fillId="0" borderId="0" xfId="0" applyFont="1" applyAlignment="1">
      <alignment horizontal="center" vertical="center"/>
    </xf>
    <xf numFmtId="0" fontId="30" fillId="10" borderId="1" xfId="0" applyFont="1" applyFill="1" applyBorder="1" applyAlignment="1">
      <alignment horizontal="center" vertical="center" wrapText="1"/>
    </xf>
    <xf numFmtId="0" fontId="32" fillId="0" borderId="0" xfId="0" applyFont="1" applyAlignment="1">
      <alignment horizontal="center"/>
    </xf>
    <xf numFmtId="3" fontId="27" fillId="0" borderId="0" xfId="0" applyNumberFormat="1" applyFont="1" applyAlignment="1">
      <alignment horizontal="right"/>
    </xf>
    <xf numFmtId="3" fontId="27" fillId="0" borderId="0" xfId="0" applyNumberFormat="1" applyFont="1"/>
    <xf numFmtId="0" fontId="29" fillId="0" borderId="0" xfId="0" applyFont="1" applyAlignment="1">
      <alignment vertical="center"/>
    </xf>
    <xf numFmtId="0" fontId="12" fillId="3" borderId="0" xfId="0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 wrapText="1"/>
    </xf>
    <xf numFmtId="0" fontId="12" fillId="3" borderId="0" xfId="0" applyFont="1" applyFill="1" applyAlignment="1">
      <alignment horizontal="center" wrapText="1"/>
    </xf>
    <xf numFmtId="0" fontId="12" fillId="2" borderId="0" xfId="0" applyFont="1" applyFill="1" applyAlignment="1">
      <alignment horizontal="center" wrapText="1"/>
    </xf>
    <xf numFmtId="17" fontId="19" fillId="10" borderId="0" xfId="0" applyNumberFormat="1" applyFont="1" applyFill="1" applyAlignment="1">
      <alignment horizontal="center" vertical="center" wrapText="1"/>
    </xf>
    <xf numFmtId="164" fontId="10" fillId="3" borderId="0" xfId="0" applyNumberFormat="1" applyFont="1" applyFill="1"/>
    <xf numFmtId="0" fontId="19" fillId="11" borderId="0" xfId="0" applyFont="1" applyFill="1"/>
    <xf numFmtId="3" fontId="19" fillId="11" borderId="0" xfId="0" applyNumberFormat="1" applyFont="1" applyFill="1" applyAlignment="1">
      <alignment horizontal="right" vertical="center" wrapText="1"/>
    </xf>
    <xf numFmtId="1" fontId="19" fillId="11" borderId="0" xfId="0" applyNumberFormat="1" applyFont="1" applyFill="1" applyAlignment="1">
      <alignment horizontal="center" vertical="center" wrapText="1"/>
    </xf>
    <xf numFmtId="165" fontId="19" fillId="11" borderId="0" xfId="0" applyNumberFormat="1" applyFont="1" applyFill="1" applyAlignment="1">
      <alignment horizontal="center" vertical="center" wrapText="1"/>
    </xf>
    <xf numFmtId="3" fontId="10" fillId="9" borderId="0" xfId="0" applyNumberFormat="1" applyFont="1" applyFill="1" applyAlignment="1">
      <alignment horizontal="right" vertical="center" wrapText="1"/>
    </xf>
    <xf numFmtId="1" fontId="10" fillId="2" borderId="0" xfId="0" applyNumberFormat="1" applyFont="1" applyFill="1" applyAlignment="1">
      <alignment horizontal="center"/>
    </xf>
    <xf numFmtId="165" fontId="10" fillId="2" borderId="0" xfId="0" applyNumberFormat="1" applyFont="1" applyFill="1" applyAlignment="1">
      <alignment horizontal="center"/>
    </xf>
    <xf numFmtId="0" fontId="10" fillId="0" borderId="0" xfId="2" applyFont="1"/>
    <xf numFmtId="0" fontId="19" fillId="10" borderId="0" xfId="0" applyFont="1" applyFill="1"/>
    <xf numFmtId="3" fontId="19" fillId="11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/>
    </xf>
    <xf numFmtId="3" fontId="10" fillId="2" borderId="0" xfId="0" applyNumberFormat="1" applyFont="1" applyFill="1" applyAlignment="1">
      <alignment horizontal="center" vertical="center"/>
    </xf>
    <xf numFmtId="164" fontId="10" fillId="2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0" fontId="10" fillId="3" borderId="0" xfId="0" applyFont="1" applyFill="1"/>
    <xf numFmtId="0" fontId="10" fillId="5" borderId="0" xfId="0" quotePrefix="1" applyFont="1" applyFill="1"/>
    <xf numFmtId="0" fontId="10" fillId="0" borderId="0" xfId="0" quotePrefix="1" applyFont="1"/>
    <xf numFmtId="0" fontId="10" fillId="0" borderId="24" xfId="0" applyFont="1" applyBorder="1"/>
    <xf numFmtId="0" fontId="10" fillId="8" borderId="0" xfId="0" applyFont="1" applyFill="1"/>
    <xf numFmtId="3" fontId="10" fillId="8" borderId="0" xfId="0" applyNumberFormat="1" applyFont="1" applyFill="1" applyAlignment="1">
      <alignment horizontal="right" vertical="center" wrapText="1"/>
    </xf>
    <xf numFmtId="1" fontId="10" fillId="8" borderId="0" xfId="0" applyNumberFormat="1" applyFont="1" applyFill="1" applyAlignment="1">
      <alignment horizontal="center" vertical="center" wrapText="1"/>
    </xf>
    <xf numFmtId="165" fontId="10" fillId="8" borderId="0" xfId="0" applyNumberFormat="1" applyFont="1" applyFill="1" applyAlignment="1">
      <alignment horizontal="center" vertical="center" wrapText="1"/>
    </xf>
    <xf numFmtId="0" fontId="36" fillId="10" borderId="1" xfId="3" applyFont="1" applyFill="1" applyBorder="1" applyAlignment="1">
      <alignment horizontal="center" vertical="center"/>
    </xf>
    <xf numFmtId="3" fontId="37" fillId="0" borderId="0" xfId="3" applyNumberFormat="1" applyFont="1" applyAlignment="1">
      <alignment horizontal="right" wrapText="1"/>
    </xf>
    <xf numFmtId="0" fontId="38" fillId="10" borderId="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6" xfId="0" applyFont="1" applyBorder="1" applyAlignment="1">
      <alignment vertical="center"/>
    </xf>
    <xf numFmtId="0" fontId="32" fillId="0" borderId="0" xfId="0" applyFont="1"/>
    <xf numFmtId="0" fontId="32" fillId="0" borderId="0" xfId="2" applyFont="1"/>
    <xf numFmtId="0" fontId="27" fillId="0" borderId="0" xfId="2" applyFont="1"/>
    <xf numFmtId="0" fontId="40" fillId="0" borderId="0" xfId="0" applyFont="1"/>
    <xf numFmtId="3" fontId="35" fillId="0" borderId="6" xfId="0" applyNumberFormat="1" applyFont="1" applyBorder="1"/>
    <xf numFmtId="3" fontId="35" fillId="0" borderId="7" xfId="0" applyNumberFormat="1" applyFont="1" applyBorder="1"/>
    <xf numFmtId="3" fontId="35" fillId="0" borderId="8" xfId="0" applyNumberFormat="1" applyFont="1" applyBorder="1"/>
    <xf numFmtId="0" fontId="27" fillId="0" borderId="25" xfId="0" applyFont="1" applyBorder="1" applyAlignment="1">
      <alignment horizontal="center"/>
    </xf>
    <xf numFmtId="0" fontId="27" fillId="0" borderId="25" xfId="0" applyFont="1" applyBorder="1"/>
    <xf numFmtId="3" fontId="37" fillId="0" borderId="25" xfId="3" applyNumberFormat="1" applyFont="1" applyBorder="1" applyAlignment="1">
      <alignment horizontal="right" wrapText="1"/>
    </xf>
    <xf numFmtId="0" fontId="30" fillId="10" borderId="1" xfId="0" applyFont="1" applyFill="1" applyBorder="1" applyAlignment="1">
      <alignment horizontal="center" vertical="center"/>
    </xf>
    <xf numFmtId="0" fontId="17" fillId="0" borderId="0" xfId="1" applyFont="1" applyAlignment="1" applyProtection="1">
      <alignment horizontal="center"/>
    </xf>
    <xf numFmtId="0" fontId="28" fillId="0" borderId="0" xfId="0" applyFont="1" applyAlignment="1">
      <alignment vertical="center" wrapText="1"/>
    </xf>
    <xf numFmtId="0" fontId="29" fillId="2" borderId="0" xfId="0" applyFont="1" applyFill="1" applyAlignment="1">
      <alignment horizontal="left"/>
    </xf>
    <xf numFmtId="0" fontId="29" fillId="2" borderId="0" xfId="0" applyFont="1" applyFill="1" applyAlignment="1">
      <alignment horizontal="centerContinuous" vertical="center"/>
    </xf>
    <xf numFmtId="0" fontId="29" fillId="2" borderId="0" xfId="0" applyFont="1" applyFill="1" applyAlignment="1">
      <alignment horizontal="right"/>
    </xf>
    <xf numFmtId="0" fontId="38" fillId="10" borderId="18" xfId="0" applyFont="1" applyFill="1" applyBorder="1" applyAlignment="1">
      <alignment horizontal="center" vertical="center"/>
    </xf>
    <xf numFmtId="0" fontId="38" fillId="10" borderId="5" xfId="0" applyFont="1" applyFill="1" applyBorder="1" applyAlignment="1">
      <alignment horizontal="center" vertical="center" wrapText="1"/>
    </xf>
    <xf numFmtId="0" fontId="38" fillId="10" borderId="19" xfId="0" applyFont="1" applyFill="1" applyBorder="1" applyAlignment="1">
      <alignment horizontal="center" vertical="center" wrapText="1"/>
    </xf>
    <xf numFmtId="0" fontId="38" fillId="10" borderId="5" xfId="0" quotePrefix="1" applyFont="1" applyFill="1" applyBorder="1" applyAlignment="1">
      <alignment horizontal="center" vertical="center"/>
    </xf>
    <xf numFmtId="0" fontId="38" fillId="10" borderId="5" xfId="0" quotePrefix="1" applyFont="1" applyFill="1" applyBorder="1" applyAlignment="1">
      <alignment horizontal="centerContinuous" vertical="center"/>
    </xf>
    <xf numFmtId="0" fontId="38" fillId="10" borderId="5" xfId="0" applyFont="1" applyFill="1" applyBorder="1" applyAlignment="1">
      <alignment horizontal="centerContinuous" vertical="center"/>
    </xf>
    <xf numFmtId="0" fontId="38" fillId="10" borderId="20" xfId="0" applyFont="1" applyFill="1" applyBorder="1" applyAlignment="1">
      <alignment horizontal="centerContinuous" vertical="center"/>
    </xf>
    <xf numFmtId="0" fontId="28" fillId="2" borderId="0" xfId="0" applyFont="1" applyFill="1" applyAlignment="1">
      <alignment horizontal="left" vertical="center"/>
    </xf>
    <xf numFmtId="164" fontId="28" fillId="0" borderId="0" xfId="0" applyNumberFormat="1" applyFont="1"/>
    <xf numFmtId="0" fontId="10" fillId="0" borderId="0" xfId="0" applyFont="1" applyAlignment="1">
      <alignment horizontal="left"/>
    </xf>
    <xf numFmtId="0" fontId="29" fillId="2" borderId="0" xfId="0" quotePrefix="1" applyFont="1" applyFill="1" applyAlignment="1">
      <alignment horizontal="left" vertical="center"/>
    </xf>
    <xf numFmtId="0" fontId="29" fillId="0" borderId="0" xfId="0" applyFont="1"/>
    <xf numFmtId="0" fontId="29" fillId="2" borderId="0" xfId="0" applyFont="1" applyFill="1"/>
    <xf numFmtId="164" fontId="29" fillId="2" borderId="0" xfId="0" applyNumberFormat="1" applyFont="1" applyFill="1"/>
    <xf numFmtId="0" fontId="29" fillId="2" borderId="0" xfId="0" applyFont="1" applyFill="1" applyAlignment="1">
      <alignment horizontal="centerContinuous"/>
    </xf>
    <xf numFmtId="164" fontId="29" fillId="2" borderId="0" xfId="0" applyNumberFormat="1" applyFont="1" applyFill="1" applyAlignment="1">
      <alignment horizontal="centerContinuous"/>
    </xf>
    <xf numFmtId="0" fontId="28" fillId="2" borderId="0" xfId="0" applyFont="1" applyFill="1" applyAlignment="1">
      <alignment horizontal="right"/>
    </xf>
    <xf numFmtId="0" fontId="38" fillId="10" borderId="22" xfId="0" applyFont="1" applyFill="1" applyBorder="1" applyAlignment="1">
      <alignment horizontal="center" vertical="center"/>
    </xf>
    <xf numFmtId="0" fontId="28" fillId="2" borderId="0" xfId="0" applyFont="1" applyFill="1"/>
    <xf numFmtId="0" fontId="38" fillId="10" borderId="5" xfId="0" applyFont="1" applyFill="1" applyBorder="1" applyAlignment="1">
      <alignment horizontal="center" vertical="center"/>
    </xf>
    <xf numFmtId="0" fontId="38" fillId="10" borderId="19" xfId="0" applyFont="1" applyFill="1" applyBorder="1" applyAlignment="1">
      <alignment horizontal="centerContinuous" vertical="center"/>
    </xf>
    <xf numFmtId="164" fontId="38" fillId="10" borderId="5" xfId="0" applyNumberFormat="1" applyFont="1" applyFill="1" applyBorder="1" applyAlignment="1">
      <alignment horizontal="center" vertical="center"/>
    </xf>
    <xf numFmtId="0" fontId="38" fillId="10" borderId="23" xfId="0" applyFont="1" applyFill="1" applyBorder="1" applyAlignment="1">
      <alignment horizontal="center" vertical="center"/>
    </xf>
    <xf numFmtId="0" fontId="17" fillId="0" borderId="19" xfId="1" applyFont="1" applyBorder="1" applyAlignment="1" applyProtection="1"/>
    <xf numFmtId="0" fontId="39" fillId="0" borderId="0" xfId="0" applyFont="1" applyAlignment="1">
      <alignment horizontal="center" vertical="center" wrapText="1"/>
    </xf>
    <xf numFmtId="16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28" fillId="0" borderId="0" xfId="0" applyFont="1"/>
    <xf numFmtId="3" fontId="28" fillId="0" borderId="0" xfId="0" applyNumberFormat="1" applyFont="1" applyAlignment="1">
      <alignment vertical="center" wrapText="1"/>
    </xf>
    <xf numFmtId="164" fontId="28" fillId="0" borderId="0" xfId="0" applyNumberFormat="1" applyFont="1" applyAlignment="1">
      <alignment horizontal="center" vertical="center"/>
    </xf>
    <xf numFmtId="3" fontId="28" fillId="0" borderId="0" xfId="0" applyNumberFormat="1" applyFont="1" applyAlignment="1">
      <alignment horizontal="right"/>
    </xf>
    <xf numFmtId="0" fontId="32" fillId="2" borderId="0" xfId="0" applyFont="1" applyFill="1"/>
    <xf numFmtId="3" fontId="28" fillId="0" borderId="0" xfId="0" applyNumberFormat="1" applyFont="1" applyAlignment="1">
      <alignment horizontal="center" vertical="center" wrapText="1"/>
    </xf>
    <xf numFmtId="164" fontId="28" fillId="0" borderId="0" xfId="0" applyNumberFormat="1" applyFont="1" applyAlignment="1">
      <alignment horizontal="right"/>
    </xf>
    <xf numFmtId="3" fontId="29" fillId="0" borderId="0" xfId="0" applyNumberFormat="1" applyFont="1" applyAlignment="1">
      <alignment horizontal="right"/>
    </xf>
    <xf numFmtId="164" fontId="29" fillId="0" borderId="0" xfId="0" applyNumberFormat="1" applyFont="1" applyAlignment="1">
      <alignment horizontal="right"/>
    </xf>
    <xf numFmtId="0" fontId="10" fillId="0" borderId="0" xfId="0" applyFont="1" applyAlignment="1">
      <alignment horizontal="right"/>
    </xf>
    <xf numFmtId="4" fontId="10" fillId="10" borderId="0" xfId="0" applyNumberFormat="1" applyFont="1" applyFill="1" applyAlignment="1">
      <alignment wrapText="1"/>
    </xf>
    <xf numFmtId="4" fontId="19" fillId="10" borderId="0" xfId="0" applyNumberFormat="1" applyFont="1" applyFill="1"/>
    <xf numFmtId="166" fontId="10" fillId="0" borderId="0" xfId="0" applyNumberFormat="1" applyFont="1"/>
    <xf numFmtId="0" fontId="19" fillId="10" borderId="0" xfId="0" applyFont="1" applyFill="1" applyAlignment="1">
      <alignment horizontal="center" vertical="center" wrapText="1"/>
    </xf>
    <xf numFmtId="0" fontId="19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wrapText="1"/>
    </xf>
    <xf numFmtId="0" fontId="18" fillId="10" borderId="0" xfId="0" applyFont="1" applyFill="1" applyAlignment="1">
      <alignment horizontal="center" vertical="center" wrapText="1"/>
    </xf>
    <xf numFmtId="0" fontId="18" fillId="10" borderId="0" xfId="0" applyFont="1" applyFill="1" applyAlignment="1">
      <alignment horizontal="center" vertical="center"/>
    </xf>
    <xf numFmtId="0" fontId="11" fillId="10" borderId="0" xfId="0" applyFont="1" applyFill="1" applyAlignment="1">
      <alignment horizontal="center"/>
    </xf>
    <xf numFmtId="0" fontId="17" fillId="0" borderId="0" xfId="1" applyFont="1" applyAlignment="1" applyProtection="1">
      <alignment horizontal="center"/>
    </xf>
    <xf numFmtId="0" fontId="11" fillId="10" borderId="0" xfId="0" applyFont="1" applyFill="1" applyAlignment="1">
      <alignment horizontal="center" vertical="center" textRotation="90"/>
    </xf>
    <xf numFmtId="0" fontId="19" fillId="10" borderId="0" xfId="0" applyFont="1" applyFill="1" applyAlignment="1">
      <alignment horizontal="center" wrapText="1"/>
    </xf>
    <xf numFmtId="0" fontId="19" fillId="10" borderId="0" xfId="0" applyFont="1" applyFill="1" applyAlignment="1">
      <alignment horizontal="center"/>
    </xf>
    <xf numFmtId="0" fontId="11" fillId="10" borderId="0" xfId="0" applyFont="1" applyFill="1" applyAlignment="1">
      <alignment horizont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27" fillId="0" borderId="2" xfId="0" applyFont="1" applyBorder="1" applyAlignment="1">
      <alignment horizontal="center" vertical="center"/>
    </xf>
    <xf numFmtId="0" fontId="30" fillId="10" borderId="3" xfId="0" applyFont="1" applyFill="1" applyBorder="1" applyAlignment="1">
      <alignment horizontal="center" vertical="center"/>
    </xf>
    <xf numFmtId="0" fontId="30" fillId="10" borderId="4" xfId="0" applyFont="1" applyFill="1" applyBorder="1" applyAlignment="1">
      <alignment horizontal="center" vertical="center"/>
    </xf>
    <xf numFmtId="3" fontId="30" fillId="10" borderId="6" xfId="0" applyNumberFormat="1" applyFont="1" applyFill="1" applyBorder="1" applyAlignment="1">
      <alignment horizontal="center"/>
    </xf>
    <xf numFmtId="3" fontId="30" fillId="10" borderId="7" xfId="0" applyNumberFormat="1" applyFont="1" applyFill="1" applyBorder="1" applyAlignment="1">
      <alignment horizontal="center"/>
    </xf>
    <xf numFmtId="3" fontId="30" fillId="10" borderId="8" xfId="0" applyNumberFormat="1" applyFont="1" applyFill="1" applyBorder="1" applyAlignment="1">
      <alignment horizontal="center"/>
    </xf>
    <xf numFmtId="0" fontId="32" fillId="0" borderId="0" xfId="0" applyFont="1" applyAlignment="1">
      <alignment horizontal="left" vertical="top" wrapText="1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3" fontId="30" fillId="10" borderId="6" xfId="0" applyNumberFormat="1" applyFont="1" applyFill="1" applyBorder="1" applyAlignment="1">
      <alignment horizontal="right"/>
    </xf>
    <xf numFmtId="3" fontId="30" fillId="10" borderId="7" xfId="0" applyNumberFormat="1" applyFont="1" applyFill="1" applyBorder="1" applyAlignment="1">
      <alignment horizontal="right"/>
    </xf>
    <xf numFmtId="3" fontId="30" fillId="10" borderId="8" xfId="0" applyNumberFormat="1" applyFont="1" applyFill="1" applyBorder="1" applyAlignment="1">
      <alignment horizontal="right"/>
    </xf>
    <xf numFmtId="2" fontId="10" fillId="10" borderId="24" xfId="0" applyNumberFormat="1" applyFont="1" applyFill="1" applyBorder="1" applyAlignment="1">
      <alignment horizontal="left" vertical="center" wrapText="1"/>
    </xf>
    <xf numFmtId="0" fontId="10" fillId="10" borderId="24" xfId="0" applyFont="1" applyFill="1" applyBorder="1" applyAlignment="1">
      <alignment vertical="center" wrapText="1"/>
    </xf>
    <xf numFmtId="3" fontId="10" fillId="2" borderId="24" xfId="0" applyNumberFormat="1" applyFont="1" applyFill="1" applyBorder="1" applyAlignment="1">
      <alignment vertical="center" wrapText="1"/>
    </xf>
    <xf numFmtId="3" fontId="10" fillId="0" borderId="24" xfId="0" applyNumberFormat="1" applyFont="1" applyBorder="1" applyAlignment="1">
      <alignment vertical="center" wrapText="1"/>
    </xf>
    <xf numFmtId="0" fontId="10" fillId="10" borderId="24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33" fillId="4" borderId="0" xfId="0" applyFont="1" applyFill="1" applyAlignment="1">
      <alignment horizontal="center" vertical="center" wrapText="1"/>
    </xf>
    <xf numFmtId="0" fontId="33" fillId="4" borderId="0" xfId="0" applyFont="1" applyFill="1" applyAlignment="1">
      <alignment horizontal="center" vertical="center"/>
    </xf>
    <xf numFmtId="17" fontId="18" fillId="10" borderId="0" xfId="0" applyNumberFormat="1" applyFont="1" applyFill="1" applyAlignment="1">
      <alignment horizontal="center" vertical="center" wrapText="1"/>
    </xf>
    <xf numFmtId="3" fontId="10" fillId="2" borderId="0" xfId="0" applyNumberFormat="1" applyFont="1" applyFill="1" applyAlignment="1">
      <alignment vertical="center" wrapText="1"/>
    </xf>
    <xf numFmtId="2" fontId="11" fillId="10" borderId="0" xfId="0" applyNumberFormat="1" applyFont="1" applyFill="1" applyAlignment="1">
      <alignment horizontal="left" vertical="center" wrapText="1"/>
    </xf>
    <xf numFmtId="0" fontId="19" fillId="10" borderId="0" xfId="0" applyFont="1" applyFill="1" applyAlignment="1">
      <alignment horizontal="left" vertical="center" wrapText="1"/>
    </xf>
    <xf numFmtId="3" fontId="35" fillId="0" borderId="6" xfId="0" applyNumberFormat="1" applyFont="1" applyBorder="1" applyAlignment="1">
      <alignment horizontal="center"/>
    </xf>
    <xf numFmtId="3" fontId="35" fillId="0" borderId="7" xfId="0" applyNumberFormat="1" applyFont="1" applyBorder="1" applyAlignment="1">
      <alignment horizontal="center"/>
    </xf>
    <xf numFmtId="3" fontId="35" fillId="0" borderId="8" xfId="0" applyNumberFormat="1" applyFont="1" applyBorder="1" applyAlignment="1">
      <alignment horizontal="center"/>
    </xf>
    <xf numFmtId="0" fontId="20" fillId="0" borderId="0" xfId="0" applyFont="1" applyAlignment="1">
      <alignment horizontal="center" vertical="center"/>
    </xf>
    <xf numFmtId="0" fontId="10" fillId="7" borderId="0" xfId="0" applyFont="1" applyFill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38" fillId="10" borderId="6" xfId="0" applyFont="1" applyFill="1" applyBorder="1" applyAlignment="1">
      <alignment horizontal="center" vertical="center"/>
    </xf>
    <xf numFmtId="0" fontId="38" fillId="10" borderId="7" xfId="0" applyFont="1" applyFill="1" applyBorder="1" applyAlignment="1">
      <alignment horizontal="center" vertical="center"/>
    </xf>
    <xf numFmtId="0" fontId="38" fillId="10" borderId="8" xfId="0" applyFont="1" applyFill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6" fillId="10" borderId="3" xfId="0" applyFont="1" applyFill="1" applyBorder="1" applyAlignment="1">
      <alignment horizontal="center" vertical="center"/>
    </xf>
    <xf numFmtId="0" fontId="36" fillId="10" borderId="4" xfId="0" applyFont="1" applyFill="1" applyBorder="1" applyAlignment="1">
      <alignment horizontal="center" vertical="center"/>
    </xf>
    <xf numFmtId="0" fontId="30" fillId="10" borderId="6" xfId="0" applyFont="1" applyFill="1" applyBorder="1" applyAlignment="1">
      <alignment horizontal="right" vertical="center"/>
    </xf>
    <xf numFmtId="0" fontId="30" fillId="10" borderId="7" xfId="0" applyFont="1" applyFill="1" applyBorder="1" applyAlignment="1">
      <alignment horizontal="right" vertical="center"/>
    </xf>
    <xf numFmtId="0" fontId="30" fillId="10" borderId="8" xfId="0" applyFont="1" applyFill="1" applyBorder="1" applyAlignment="1">
      <alignment horizontal="right" vertical="center"/>
    </xf>
    <xf numFmtId="0" fontId="38" fillId="10" borderId="16" xfId="0" applyFont="1" applyFill="1" applyBorder="1" applyAlignment="1">
      <alignment horizontal="center" vertical="center"/>
    </xf>
    <xf numFmtId="0" fontId="38" fillId="10" borderId="21" xfId="0" applyFont="1" applyFill="1" applyBorder="1" applyAlignment="1">
      <alignment horizontal="center" vertical="center"/>
    </xf>
    <xf numFmtId="0" fontId="38" fillId="10" borderId="17" xfId="0" applyFont="1" applyFill="1" applyBorder="1" applyAlignment="1">
      <alignment horizontal="center" vertical="center"/>
    </xf>
    <xf numFmtId="0" fontId="28" fillId="2" borderId="0" xfId="0" applyFont="1" applyFill="1" applyAlignment="1">
      <alignment horizontal="center" vertical="center" wrapText="1"/>
    </xf>
    <xf numFmtId="0" fontId="38" fillId="10" borderId="9" xfId="0" applyFont="1" applyFill="1" applyBorder="1" applyAlignment="1">
      <alignment horizontal="center" vertical="center"/>
    </xf>
    <xf numFmtId="0" fontId="38" fillId="10" borderId="10" xfId="0" applyFont="1" applyFill="1" applyBorder="1" applyAlignment="1">
      <alignment horizontal="center" vertical="center"/>
    </xf>
    <xf numFmtId="0" fontId="38" fillId="10" borderId="11" xfId="0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/>
    </xf>
    <xf numFmtId="0" fontId="38" fillId="10" borderId="12" xfId="0" quotePrefix="1" applyFont="1" applyFill="1" applyBorder="1" applyAlignment="1">
      <alignment horizontal="center" vertical="center" wrapText="1"/>
    </xf>
    <xf numFmtId="0" fontId="38" fillId="10" borderId="14" xfId="0" quotePrefix="1" applyFont="1" applyFill="1" applyBorder="1" applyAlignment="1">
      <alignment horizontal="center" vertical="center" wrapText="1"/>
    </xf>
    <xf numFmtId="0" fontId="38" fillId="10" borderId="12" xfId="0" quotePrefix="1" applyFont="1" applyFill="1" applyBorder="1" applyAlignment="1">
      <alignment horizontal="center" vertical="center"/>
    </xf>
    <xf numFmtId="0" fontId="38" fillId="10" borderId="14" xfId="0" quotePrefix="1" applyFont="1" applyFill="1" applyBorder="1" applyAlignment="1">
      <alignment horizontal="center" vertical="center"/>
    </xf>
    <xf numFmtId="0" fontId="38" fillId="10" borderId="12" xfId="0" applyFont="1" applyFill="1" applyBorder="1" applyAlignment="1">
      <alignment horizontal="center" vertical="center"/>
    </xf>
    <xf numFmtId="0" fontId="38" fillId="10" borderId="14" xfId="0" applyFont="1" applyFill="1" applyBorder="1" applyAlignment="1">
      <alignment horizontal="center" vertical="center" wrapText="1"/>
    </xf>
    <xf numFmtId="0" fontId="38" fillId="10" borderId="5" xfId="0" applyFont="1" applyFill="1" applyBorder="1" applyAlignment="1">
      <alignment horizontal="center" vertical="center" wrapText="1"/>
    </xf>
    <xf numFmtId="0" fontId="2" fillId="0" borderId="0" xfId="1" applyAlignment="1" applyProtection="1">
      <alignment horizontal="center"/>
    </xf>
    <xf numFmtId="0" fontId="8" fillId="10" borderId="6" xfId="0" applyFont="1" applyFill="1" applyBorder="1" applyAlignment="1">
      <alignment horizontal="center" vertical="center"/>
    </xf>
    <xf numFmtId="0" fontId="8" fillId="10" borderId="7" xfId="0" applyFont="1" applyFill="1" applyBorder="1" applyAlignment="1">
      <alignment horizontal="center" vertical="center"/>
    </xf>
    <xf numFmtId="0" fontId="8" fillId="10" borderId="8" xfId="0" applyFont="1" applyFill="1" applyBorder="1" applyAlignment="1">
      <alignment horizontal="center" vertical="center"/>
    </xf>
    <xf numFmtId="0" fontId="9" fillId="10" borderId="6" xfId="0" applyFont="1" applyFill="1" applyBorder="1" applyAlignment="1">
      <alignment horizontal="center" vertical="center"/>
    </xf>
    <xf numFmtId="0" fontId="9" fillId="10" borderId="7" xfId="0" applyFont="1" applyFill="1" applyBorder="1" applyAlignment="1">
      <alignment horizontal="center" vertical="center"/>
    </xf>
    <xf numFmtId="0" fontId="9" fillId="10" borderId="8" xfId="0" applyFont="1" applyFill="1" applyBorder="1" applyAlignment="1">
      <alignment horizontal="center" vertical="center"/>
    </xf>
  </cellXfs>
  <cellStyles count="5">
    <cellStyle name="Hyperlink" xfId="1" builtinId="8"/>
    <cellStyle name="Normal" xfId="0" builtinId="0"/>
    <cellStyle name="Normal 2 5 2" xfId="4" xr:uid="{00000000-0005-0000-0000-000002000000}"/>
    <cellStyle name="Normal_marco_1digito" xfId="2" xr:uid="{00000000-0005-0000-0000-000003000000}"/>
    <cellStyle name="Normal_Sheet3" xfId="3" xr:uid="{00000000-0005-0000-0000-000004000000}"/>
  </cellStyles>
  <dxfs count="0"/>
  <tableStyles count="0" defaultTableStyle="TableStyleMedium9" defaultPivotStyle="PivotStyleLight16"/>
  <colors>
    <mruColors>
      <color rgb="FF234371"/>
      <color rgb="FFCEDCF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5BF-44B3-B209-8591D1AF602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5BF-44B3-B209-8591D1AF6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201984"/>
        <c:axId val="80211968"/>
      </c:barChart>
      <c:catAx>
        <c:axId val="8020198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1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2119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20198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3F7C-4818-80EB-BB62E6C5FCD2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3F7C-4818-80EB-BB62E6C5FC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73696"/>
        <c:axId val="83783680"/>
      </c:barChart>
      <c:catAx>
        <c:axId val="8377369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3783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377369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B4A4-4333-9B3A-20D38284013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B4A4-4333-9B3A-20D3828401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41664"/>
        <c:axId val="82643200"/>
      </c:barChart>
      <c:catAx>
        <c:axId val="826416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32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643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416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#REF!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73B6-4BD8-9B9D-31CDCD5E0356}"/>
            </c:ext>
          </c:extLst>
        </c:ser>
        <c:ser>
          <c:idx val="1"/>
          <c:order val="1"/>
          <c:tx>
            <c:v>#REF!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73B6-4BD8-9B9D-31CDCD5E03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72256"/>
        <c:axId val="82702720"/>
      </c:barChart>
      <c:catAx>
        <c:axId val="8267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7027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702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7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CC53-42EA-B8DB-8FC98BEC0CE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CC53-42EA-B8DB-8FC98BEC0C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08416"/>
        <c:axId val="84109952"/>
      </c:barChart>
      <c:catAx>
        <c:axId val="841084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99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099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08416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0-67C3-4BE2-856B-97F210B6740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extLst>
            <c:ext xmlns:c16="http://schemas.microsoft.com/office/drawing/2014/chart" uri="{C3380CC4-5D6E-409C-BE32-E72D297353CC}">
              <c16:uniqueId val="{00000001-67C3-4BE2-856B-97F210B674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34912"/>
        <c:axId val="84153088"/>
      </c:barChart>
      <c:catAx>
        <c:axId val="84134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53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530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349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C4D-4CD9-B827-A56C522904F7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C4D-4CD9-B827-A56C52290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98912"/>
        <c:axId val="84200448"/>
      </c:barChart>
      <c:catAx>
        <c:axId val="84198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200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200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98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2DB4-4F93-B44D-8B88C3B98350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2DB4-4F93-B44D-8B88C3B983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543808"/>
        <c:axId val="93570176"/>
      </c:barChart>
      <c:catAx>
        <c:axId val="935438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7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5701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5438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E1C-4307-B7E3-75DAB5992D00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E1C-4307-B7E3-75DAB5992D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182912"/>
        <c:axId val="84184448"/>
      </c:barChart>
      <c:catAx>
        <c:axId val="841829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44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418444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418291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D5-4DC6-9A9E-4CCB185BFD0C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D5-4DC6-9A9E-4CCB185BFD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18176"/>
        <c:axId val="93619712"/>
      </c:barChart>
      <c:catAx>
        <c:axId val="9361817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19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1817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053C-4378-99D6-A9552EB7B84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053C-4378-99D6-A9552EB7B8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301568"/>
        <c:axId val="92311552"/>
      </c:barChart>
      <c:catAx>
        <c:axId val="923015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115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23115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230156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88C-4465-9138-919C74433961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88C-4465-9138-919C744339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0192256"/>
        <c:axId val="80193792"/>
      </c:barChart>
      <c:catAx>
        <c:axId val="80192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3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01937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01922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495A-4AC8-8A3D-14F4359BF65A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495A-4AC8-8A3D-14F4359B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25056"/>
        <c:axId val="93726592"/>
      </c:barChart>
      <c:catAx>
        <c:axId val="937250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6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265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25056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2D6-47D1-AD30-59B383492836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2D6-47D1-AD30-59B3834928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56032"/>
        <c:axId val="93774208"/>
      </c:barChart>
      <c:catAx>
        <c:axId val="93756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7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77420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56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C1FF-405B-8636-391C4B023BC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C1FF-405B-8636-391C4B023B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676288"/>
        <c:axId val="93677824"/>
      </c:barChart>
      <c:catAx>
        <c:axId val="93676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7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36778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67628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8A9C-468E-827E-CB79377F181D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8A9C-468E-827E-CB79377F18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711360"/>
        <c:axId val="94044928"/>
      </c:barChart>
      <c:catAx>
        <c:axId val="9371136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4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44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3711360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015-497E-B42B-CDA9460456F8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015-497E-B42B-CDA946045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094464"/>
        <c:axId val="94096000"/>
      </c:barChart>
      <c:catAx>
        <c:axId val="940944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096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094464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23F6-401A-875C-DD1B921C9D0E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3F6-401A-875C-DD1B921C9D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17248"/>
        <c:axId val="94135424"/>
      </c:barChart>
      <c:catAx>
        <c:axId val="941172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35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35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1724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9445-47EA-BEA1-DF60B3F5B337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9445-47EA-BEA1-DF60B3F5B3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4176768"/>
        <c:axId val="94178304"/>
      </c:barChart>
      <c:catAx>
        <c:axId val="94176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8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941783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9417676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7FBB-4EC0-B01A-2152CB233A99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7FBB-4EC0-B01A-2152CB233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04288"/>
        <c:axId val="81818368"/>
      </c:barChart>
      <c:catAx>
        <c:axId val="8180428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1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183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04288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2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0FEC-4211-B597-A68598CE998E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FEC-4211-B597-A68598CE9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30048"/>
        <c:axId val="82131584"/>
      </c:barChart>
      <c:catAx>
        <c:axId val="8213004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31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3004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D033-4CBA-92DA-C6EE37091A39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D033-4CBA-92DA-C6EE37091A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173312"/>
        <c:axId val="82175104"/>
      </c:barChart>
      <c:catAx>
        <c:axId val="8217331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5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1751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17331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5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578D-4ECC-A783-DDBCD2E9EDD5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'[2]1 (M_MOV3M)_INTER'!#REF!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'[2]1 (M_MOV3M)_INTER'!#REF!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578D-4ECC-A783-DDBCD2E9E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848192"/>
        <c:axId val="81849728"/>
      </c:barChart>
      <c:catAx>
        <c:axId val="8184819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97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18497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1848192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6EC1-463B-998A-077E5D4CDB58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6EC1-463B-998A-077E5D4CDB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88032"/>
        <c:axId val="82589568"/>
      </c:barChart>
      <c:catAx>
        <c:axId val="825880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95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89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88032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ENTRADA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BFCD-4EAB-8AC4-7F75D9A7D394}"/>
            </c:ext>
          </c:extLst>
        </c:ser>
        <c:ser>
          <c:idx val="1"/>
          <c:order val="1"/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 (M_MOV3M)'!#REF!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 (M_MOV3M)'!#REF!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BFCD-4EAB-8AC4-7F75D9A7D3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635008"/>
        <c:axId val="82518016"/>
      </c:barChart>
      <c:catAx>
        <c:axId val="8263500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18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180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635008"/>
        <c:crosses val="autoZero"/>
        <c:crossBetween val="between"/>
      </c:valAx>
      <c:spPr>
        <a:noFill/>
        <a:ln w="12700">
          <a:solidFill>
            <a:srgbClr val="FFFFFF"/>
          </a:solidFill>
          <a:prstDash val="solid"/>
        </a:ln>
      </c:spPr>
    </c:plotArea>
    <c:legend>
      <c:legendPos val="b"/>
      <c:overlay val="0"/>
      <c:spPr>
        <a:noFill/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300" b="1" i="0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r>
              <a:rPr lang="pt-PT"/>
              <a:t>SAÍDA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2004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0-84B4-4E88-85EE-4C135D3FABAB}"/>
            </c:ext>
          </c:extLst>
        </c:ser>
        <c:ser>
          <c:idx val="1"/>
          <c:order val="1"/>
          <c:tx>
            <c:v>2005</c:v>
          </c:tx>
          <c:spPr>
            <a:solidFill>
              <a:srgbClr val="FF99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1-84B4-4E88-85EE-4C135D3FAB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555264"/>
        <c:axId val="82556800"/>
      </c:barChart>
      <c:catAx>
        <c:axId val="8255526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68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825568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2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pt-PT"/>
                  <a:t>%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pt-PT"/>
          </a:p>
        </c:txPr>
        <c:crossAx val="82555264"/>
        <c:crosses val="autoZero"/>
        <c:crossBetween val="between"/>
      </c:valAx>
      <c:spPr>
        <a:solidFill>
          <a:srgbClr val="FFFFFF"/>
        </a:solidFill>
        <a:ln w="3175">
          <a:solidFill>
            <a:srgbClr val="FFFFFF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3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PT"/>
    </a:p>
  </c:txPr>
  <c:printSettings>
    <c:headerFooter alignWithMargins="0"/>
    <c:pageMargins b="1" l="0.75000000000001465" r="0.75000000000001465" t="1" header="0.5" footer="0.5"/>
    <c:pageSetup paperSize="9" orientation="landscape" verticalDpi="300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1297" name="Chart 1">
          <a:extLst>
            <a:ext uri="{FF2B5EF4-FFF2-40B4-BE49-F238E27FC236}">
              <a16:creationId xmlns:a16="http://schemas.microsoft.com/office/drawing/2014/main" id="{00000000-0008-0000-0200-00001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10</xdr:col>
      <xdr:colOff>542925</xdr:colOff>
      <xdr:row>26</xdr:row>
      <xdr:rowOff>0</xdr:rowOff>
    </xdr:to>
    <xdr:graphicFrame macro="">
      <xdr:nvGraphicFramePr>
        <xdr:cNvPr id="1298" name="Chart 2">
          <a:extLst>
            <a:ext uri="{FF2B5EF4-FFF2-40B4-BE49-F238E27FC236}">
              <a16:creationId xmlns:a16="http://schemas.microsoft.com/office/drawing/2014/main" id="{00000000-0008-0000-0200-00001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1299" name="Chart 3">
          <a:extLst>
            <a:ext uri="{FF2B5EF4-FFF2-40B4-BE49-F238E27FC236}">
              <a16:creationId xmlns:a16="http://schemas.microsoft.com/office/drawing/2014/main" id="{00000000-0008-0000-0200-00001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10</xdr:col>
      <xdr:colOff>542925</xdr:colOff>
      <xdr:row>20</xdr:row>
      <xdr:rowOff>0</xdr:rowOff>
    </xdr:to>
    <xdr:graphicFrame macro="">
      <xdr:nvGraphicFramePr>
        <xdr:cNvPr id="1300" name="Chart 4">
          <a:extLst>
            <a:ext uri="{FF2B5EF4-FFF2-40B4-BE49-F238E27FC236}">
              <a16:creationId xmlns:a16="http://schemas.microsoft.com/office/drawing/2014/main" id="{00000000-0008-0000-0200-00001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26</xdr:row>
      <xdr:rowOff>0</xdr:rowOff>
    </xdr:from>
    <xdr:to>
      <xdr:col>12</xdr:col>
      <xdr:colOff>542925</xdr:colOff>
      <xdr:row>26</xdr:row>
      <xdr:rowOff>0</xdr:rowOff>
    </xdr:to>
    <xdr:graphicFrame macro="">
      <xdr:nvGraphicFramePr>
        <xdr:cNvPr id="1302" name="Chart 10">
          <a:extLst>
            <a:ext uri="{FF2B5EF4-FFF2-40B4-BE49-F238E27FC236}">
              <a16:creationId xmlns:a16="http://schemas.microsoft.com/office/drawing/2014/main" id="{00000000-0008-0000-0200-00001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0</xdr:colOff>
      <xdr:row>20</xdr:row>
      <xdr:rowOff>0</xdr:rowOff>
    </xdr:from>
    <xdr:to>
      <xdr:col>12</xdr:col>
      <xdr:colOff>542925</xdr:colOff>
      <xdr:row>20</xdr:row>
      <xdr:rowOff>0</xdr:rowOff>
    </xdr:to>
    <xdr:graphicFrame macro="">
      <xdr:nvGraphicFramePr>
        <xdr:cNvPr id="1304" name="Chart 12">
          <a:extLst>
            <a:ext uri="{FF2B5EF4-FFF2-40B4-BE49-F238E27FC236}">
              <a16:creationId xmlns:a16="http://schemas.microsoft.com/office/drawing/2014/main" id="{00000000-0008-0000-0200-00001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8" name="Chart 3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9" name="Chart 4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23</xdr:row>
      <xdr:rowOff>0</xdr:rowOff>
    </xdr:from>
    <xdr:to>
      <xdr:col>5</xdr:col>
      <xdr:colOff>38100</xdr:colOff>
      <xdr:row>23</xdr:row>
      <xdr:rowOff>0</xdr:rowOff>
    </xdr:to>
    <xdr:graphicFrame macro="">
      <xdr:nvGraphicFramePr>
        <xdr:cNvPr id="10" name="Chart 5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238125</xdr:colOff>
      <xdr:row>23</xdr:row>
      <xdr:rowOff>0</xdr:rowOff>
    </xdr:from>
    <xdr:to>
      <xdr:col>10</xdr:col>
      <xdr:colOff>542925</xdr:colOff>
      <xdr:row>23</xdr:row>
      <xdr:rowOff>0</xdr:rowOff>
    </xdr:to>
    <xdr:graphicFrame macro="">
      <xdr:nvGraphicFramePr>
        <xdr:cNvPr id="11" name="Chart 6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66675</xdr:colOff>
      <xdr:row>17</xdr:row>
      <xdr:rowOff>0</xdr:rowOff>
    </xdr:from>
    <xdr:to>
      <xdr:col>5</xdr:col>
      <xdr:colOff>38100</xdr:colOff>
      <xdr:row>17</xdr:row>
      <xdr:rowOff>0</xdr:rowOff>
    </xdr:to>
    <xdr:graphicFrame macro="">
      <xdr:nvGraphicFramePr>
        <xdr:cNvPr id="12" name="Chart 7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238125</xdr:colOff>
      <xdr:row>17</xdr:row>
      <xdr:rowOff>0</xdr:rowOff>
    </xdr:from>
    <xdr:to>
      <xdr:col>10</xdr:col>
      <xdr:colOff>542925</xdr:colOff>
      <xdr:row>17</xdr:row>
      <xdr:rowOff>0</xdr:rowOff>
    </xdr:to>
    <xdr:graphicFrame macro="">
      <xdr:nvGraphicFramePr>
        <xdr:cNvPr id="13" name="Chart 8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66675</xdr:colOff>
      <xdr:row>29</xdr:row>
      <xdr:rowOff>0</xdr:rowOff>
    </xdr:from>
    <xdr:to>
      <xdr:col>5</xdr:col>
      <xdr:colOff>38100</xdr:colOff>
      <xdr:row>29</xdr:row>
      <xdr:rowOff>0</xdr:rowOff>
    </xdr:to>
    <xdr:graphicFrame macro="">
      <xdr:nvGraphicFramePr>
        <xdr:cNvPr id="14" name="Chart 7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238125</xdr:colOff>
      <xdr:row>29</xdr:row>
      <xdr:rowOff>0</xdr:rowOff>
    </xdr:from>
    <xdr:to>
      <xdr:col>10</xdr:col>
      <xdr:colOff>542925</xdr:colOff>
      <xdr:row>29</xdr:row>
      <xdr:rowOff>0</xdr:rowOff>
    </xdr:to>
    <xdr:graphicFrame macro="">
      <xdr:nvGraphicFramePr>
        <xdr:cNvPr id="15" name="Chart 8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66675</xdr:colOff>
      <xdr:row>26</xdr:row>
      <xdr:rowOff>0</xdr:rowOff>
    </xdr:from>
    <xdr:to>
      <xdr:col>5</xdr:col>
      <xdr:colOff>38100</xdr:colOff>
      <xdr:row>26</xdr:row>
      <xdr:rowOff>0</xdr:rowOff>
    </xdr:to>
    <xdr:graphicFrame macro="">
      <xdr:nvGraphicFramePr>
        <xdr:cNvPr id="28" name="Chart 3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5</xdr:col>
      <xdr:colOff>238125</xdr:colOff>
      <xdr:row>26</xdr:row>
      <xdr:rowOff>0</xdr:rowOff>
    </xdr:from>
    <xdr:to>
      <xdr:col>11</xdr:col>
      <xdr:colOff>542925</xdr:colOff>
      <xdr:row>26</xdr:row>
      <xdr:rowOff>0</xdr:rowOff>
    </xdr:to>
    <xdr:graphicFrame macro="">
      <xdr:nvGraphicFramePr>
        <xdr:cNvPr id="29" name="Chart 4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66675</xdr:colOff>
      <xdr:row>20</xdr:row>
      <xdr:rowOff>0</xdr:rowOff>
    </xdr:from>
    <xdr:to>
      <xdr:col>5</xdr:col>
      <xdr:colOff>38100</xdr:colOff>
      <xdr:row>20</xdr:row>
      <xdr:rowOff>0</xdr:rowOff>
    </xdr:to>
    <xdr:graphicFrame macro="">
      <xdr:nvGraphicFramePr>
        <xdr:cNvPr id="30" name="Chart 5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5</xdr:col>
      <xdr:colOff>238125</xdr:colOff>
      <xdr:row>20</xdr:row>
      <xdr:rowOff>0</xdr:rowOff>
    </xdr:from>
    <xdr:to>
      <xdr:col>11</xdr:col>
      <xdr:colOff>542925</xdr:colOff>
      <xdr:row>20</xdr:row>
      <xdr:rowOff>0</xdr:rowOff>
    </xdr:to>
    <xdr:graphicFrame macro="">
      <xdr:nvGraphicFramePr>
        <xdr:cNvPr id="31" name="Chart 6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66675</xdr:colOff>
      <xdr:row>31</xdr:row>
      <xdr:rowOff>0</xdr:rowOff>
    </xdr:from>
    <xdr:to>
      <xdr:col>5</xdr:col>
      <xdr:colOff>38100</xdr:colOff>
      <xdr:row>31</xdr:row>
      <xdr:rowOff>0</xdr:rowOff>
    </xdr:to>
    <xdr:graphicFrame macro="">
      <xdr:nvGraphicFramePr>
        <xdr:cNvPr id="32" name="Chart 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5</xdr:col>
      <xdr:colOff>238125</xdr:colOff>
      <xdr:row>31</xdr:row>
      <xdr:rowOff>0</xdr:rowOff>
    </xdr:from>
    <xdr:to>
      <xdr:col>11</xdr:col>
      <xdr:colOff>542925</xdr:colOff>
      <xdr:row>31</xdr:row>
      <xdr:rowOff>0</xdr:rowOff>
    </xdr:to>
    <xdr:graphicFrame macro="">
      <xdr:nvGraphicFramePr>
        <xdr:cNvPr id="33" name="Chart 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</xdr:colOff>
      <xdr:row>28</xdr:row>
      <xdr:rowOff>0</xdr:rowOff>
    </xdr:from>
    <xdr:to>
      <xdr:col>6</xdr:col>
      <xdr:colOff>38100</xdr:colOff>
      <xdr:row>28</xdr:row>
      <xdr:rowOff>0</xdr:rowOff>
    </xdr:to>
    <xdr:graphicFrame macro="">
      <xdr:nvGraphicFramePr>
        <xdr:cNvPr id="34" name="Chart 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6</xdr:col>
      <xdr:colOff>238125</xdr:colOff>
      <xdr:row>28</xdr:row>
      <xdr:rowOff>0</xdr:rowOff>
    </xdr:from>
    <xdr:to>
      <xdr:col>11</xdr:col>
      <xdr:colOff>542925</xdr:colOff>
      <xdr:row>28</xdr:row>
      <xdr:rowOff>0</xdr:rowOff>
    </xdr:to>
    <xdr:graphicFrame macro="">
      <xdr:nvGraphicFramePr>
        <xdr:cNvPr id="35" name="Chart 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0</xdr:col>
      <xdr:colOff>66675</xdr:colOff>
      <xdr:row>22</xdr:row>
      <xdr:rowOff>0</xdr:rowOff>
    </xdr:from>
    <xdr:to>
      <xdr:col>6</xdr:col>
      <xdr:colOff>38100</xdr:colOff>
      <xdr:row>22</xdr:row>
      <xdr:rowOff>0</xdr:rowOff>
    </xdr:to>
    <xdr:graphicFrame macro="">
      <xdr:nvGraphicFramePr>
        <xdr:cNvPr id="36" name="Chart 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6</xdr:col>
      <xdr:colOff>238125</xdr:colOff>
      <xdr:row>22</xdr:row>
      <xdr:rowOff>0</xdr:rowOff>
    </xdr:from>
    <xdr:to>
      <xdr:col>11</xdr:col>
      <xdr:colOff>542925</xdr:colOff>
      <xdr:row>22</xdr:row>
      <xdr:rowOff>0</xdr:rowOff>
    </xdr:to>
    <xdr:graphicFrame macro="">
      <xdr:nvGraphicFramePr>
        <xdr:cNvPr id="37" name="Chart 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0</xdr:col>
      <xdr:colOff>66675</xdr:colOff>
      <xdr:row>33</xdr:row>
      <xdr:rowOff>0</xdr:rowOff>
    </xdr:from>
    <xdr:to>
      <xdr:col>6</xdr:col>
      <xdr:colOff>38100</xdr:colOff>
      <xdr:row>33</xdr:row>
      <xdr:rowOff>0</xdr:rowOff>
    </xdr:to>
    <xdr:graphicFrame macro="">
      <xdr:nvGraphicFramePr>
        <xdr:cNvPr id="38" name="Chart 5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6</xdr:col>
      <xdr:colOff>238125</xdr:colOff>
      <xdr:row>33</xdr:row>
      <xdr:rowOff>0</xdr:rowOff>
    </xdr:from>
    <xdr:to>
      <xdr:col>11</xdr:col>
      <xdr:colOff>542925</xdr:colOff>
      <xdr:row>33</xdr:row>
      <xdr:rowOff>0</xdr:rowOff>
    </xdr:to>
    <xdr:graphicFrame macro="">
      <xdr:nvGraphicFramePr>
        <xdr:cNvPr id="39" name="Chart 6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24"/>
  <sheetViews>
    <sheetView showGridLines="0" showRowColHeaders="0" tabSelected="1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386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387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388</v>
      </c>
    </row>
    <row r="8" spans="2:2" s="14" customFormat="1" ht="18" customHeight="1" x14ac:dyDescent="0.2">
      <c r="B8" s="17" t="s">
        <v>389</v>
      </c>
    </row>
    <row r="9" spans="2:2" s="14" customFormat="1" ht="18" customHeight="1" x14ac:dyDescent="0.2">
      <c r="B9" s="17" t="s">
        <v>390</v>
      </c>
    </row>
    <row r="10" spans="2:2" s="14" customFormat="1" ht="18" customHeight="1" x14ac:dyDescent="0.2">
      <c r="B10" s="17" t="s">
        <v>385</v>
      </c>
    </row>
    <row r="11" spans="2:2" s="14" customFormat="1" ht="18" customHeight="1" x14ac:dyDescent="0.2">
      <c r="B11" s="17" t="s">
        <v>382</v>
      </c>
    </row>
    <row r="12" spans="2:2" s="14" customFormat="1" ht="18" customHeight="1" x14ac:dyDescent="0.2">
      <c r="B12" s="17" t="s">
        <v>381</v>
      </c>
    </row>
    <row r="13" spans="2:2" s="14" customFormat="1" ht="18" customHeight="1" x14ac:dyDescent="0.2">
      <c r="B13" s="17" t="s">
        <v>380</v>
      </c>
    </row>
    <row r="14" spans="2:2" s="14" customFormat="1" ht="18" customHeight="1" x14ac:dyDescent="0.2">
      <c r="B14" s="17" t="s">
        <v>383</v>
      </c>
    </row>
    <row r="15" spans="2:2" s="14" customFormat="1" ht="18" customHeight="1" x14ac:dyDescent="0.2">
      <c r="B15" s="17" t="s">
        <v>379</v>
      </c>
    </row>
    <row r="16" spans="2:2" s="14" customFormat="1" ht="18" customHeight="1" x14ac:dyDescent="0.2">
      <c r="B16" s="17" t="s">
        <v>384</v>
      </c>
    </row>
    <row r="17" spans="2:2" s="14" customFormat="1" ht="18" customHeight="1" x14ac:dyDescent="0.2">
      <c r="B17" s="17" t="s">
        <v>378</v>
      </c>
    </row>
    <row r="18" spans="2:2" s="14" customFormat="1" ht="18" customHeight="1" x14ac:dyDescent="0.2">
      <c r="B18" s="17" t="s">
        <v>377</v>
      </c>
    </row>
    <row r="19" spans="2:2" ht="18" customHeight="1" x14ac:dyDescent="0.25">
      <c r="B19" s="17" t="s">
        <v>376</v>
      </c>
    </row>
    <row r="20" spans="2:2" ht="18" customHeight="1" x14ac:dyDescent="0.25">
      <c r="B20" s="17" t="s">
        <v>375</v>
      </c>
    </row>
    <row r="21" spans="2:2" ht="18" customHeight="1" x14ac:dyDescent="0.25">
      <c r="B21" s="17" t="s">
        <v>391</v>
      </c>
    </row>
    <row r="22" spans="2:2" ht="18" customHeight="1" x14ac:dyDescent="0.25">
      <c r="B22" s="17" t="s">
        <v>392</v>
      </c>
    </row>
    <row r="23" spans="2:2" ht="18" customHeight="1" x14ac:dyDescent="0.25"/>
    <row r="24" spans="2:2" ht="18" customHeight="1" x14ac:dyDescent="0.25">
      <c r="B24" s="17" t="s">
        <v>0</v>
      </c>
    </row>
  </sheetData>
  <phoneticPr fontId="0" type="noConversion"/>
  <hyperlinks>
    <hyperlink ref="B13" location="'Q007'!A1" display="Q007_ENT_PAISES - IMPORTAÇÕES COMÉRCIO INTERNACIONAL POR PAÍSES" xr:uid="{00000000-0004-0000-0000-000000000000}"/>
    <hyperlink ref="B15" location="'Q009'!A1" display="Q009_SAI_PAISES - EXPORTAÇÕES COMÉRCIO INTERNACIONAL POR PAÍSES" xr:uid="{00000000-0004-0000-0000-000001000000}"/>
    <hyperlink ref="B17" location="'Q011'!A1" display="Q011_ENT_CGCE - IMPORTAÇÕES - COMÉRCIO INTERNACIONAL POR CGCE" xr:uid="{00000000-0004-0000-0000-000002000000}"/>
    <hyperlink ref="B18" location="'Q012'!A1" display="Q012_SAI_CGCE - EXPORTAÇÕES - COMÉRCIO INTERNACIONAL POR CGCE" xr:uid="{00000000-0004-0000-0000-000003000000}"/>
    <hyperlink ref="B19" location="'Q013'!A1" display="Q013_ENT_CAP - IMPORTAÇÕES - COMÉRCIO INTERNACIONAL POR CAPÍTULOS DA NC" xr:uid="{00000000-0004-0000-0000-000004000000}"/>
    <hyperlink ref="B20" location="'Q014'!A1" display="Q014_SAI_CAP - EXPORTAÇÕES - COMÉRCIO INTERNACIONAL POR CAPÍTULOS DA NC" xr:uid="{00000000-0004-0000-0000-000005000000}"/>
    <hyperlink ref="B22" location="'Q016'!A1" display="Q016_ZN_ECON - REPARTIÇÃO POR ZONAS ECONÓMICAS E PAÍSES DO COMÉRCIO INTERNACIONAL - TOTAL DO PAÍS" xr:uid="{00000000-0004-0000-0000-000006000000}"/>
    <hyperlink ref="B7" location="'Q001'!A1" display="Q001_RESUL_GLOBAIS - RESULTADOS GLOBAIS" xr:uid="{00000000-0004-0000-0000-000007000000}"/>
    <hyperlink ref="B8" location="'Q002'!A1" display="Q002_ENT_MES - IMPORTAÇÕES COMÉRCIO INTERNACIONAL POR MÊS" xr:uid="{00000000-0004-0000-0000-000008000000}"/>
    <hyperlink ref="B10" location="'Q004'!A1" display="Q004_SAI_MES - EXPORTAÇÕES COMÉRCIO INTERNACIONAL POR MÊS" xr:uid="{00000000-0004-0000-0000-000009000000}"/>
    <hyperlink ref="B9" location="'Q003'!A1" display="Q003_IMP_RESULT_MES - IMPORTAÇÕES COMÉRCIO INTERNACIONAL POR MÊS COM E SEM COMBUSTÍVEIS" xr:uid="{00000000-0004-0000-0000-00000A000000}"/>
    <hyperlink ref="B11" location="'Q005'!A1" display="Q005_EXP_RESULT_MES - EXPORTAÇÕES COMÉRCIO INTERNACIONAL POR MÊS COM E SEM COMBUSTÍVEIS" xr:uid="{00000000-0004-0000-0000-00000B000000}"/>
    <hyperlink ref="B12" location="'Q006'!A1" display="Q006_SALDO - SALDO DA BALANÇA COMERCIAL COM E SEM COMBUSTÍVEIS" xr:uid="{00000000-0004-0000-0000-00000C000000}"/>
    <hyperlink ref="B14" location="'Q008'!A1" display="Q008_IMP_PRINC_PAISES - IMPORTAÇÕES COMÉRCIO INTERNACIONAL POR PRINCIPAIS PAÍSES E ZONAS ECONÓMICAS" xr:uid="{00000000-0004-0000-0000-00000D000000}"/>
    <hyperlink ref="B16" location="'Q010'!A1" display="Q010_EXP_PRINC_PAISES - EXPORTAÇÕES COMÉRCIO INTERNACIONAL POR PRINCIPAIS PAÍSES E ZONAS ECONÓMICAS" xr:uid="{00000000-0004-0000-0000-00000E000000}"/>
    <hyperlink ref="B24" location="'Nomenclatura Combinada'!A2" display="Nomenclatura Combinada - Descritivo dos Capítulos da NC" xr:uid="{00000000-0004-0000-0000-00000F000000}"/>
    <hyperlink ref="B21" location="'Q015'!A1" display="Q015_IMP_EXP_GRP_PROD - IMPORTAÇÕES E EXPORTAÇÕES DO COMÉRCIO INTERNACIONAL POR GRUPOS DE PRODUTOS" xr:uid="{00000000-0004-0000-00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X38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15"/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</row>
    <row r="2" spans="1:24" ht="29.25" customHeight="1" x14ac:dyDescent="0.2">
      <c r="A2" s="216" t="s">
        <v>667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  <c r="O2" s="217"/>
      <c r="P2" s="217"/>
      <c r="Q2" s="217"/>
      <c r="R2" s="217"/>
      <c r="S2" s="217"/>
      <c r="T2" s="217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713</v>
      </c>
      <c r="G9" s="92"/>
      <c r="H9" s="97" t="s">
        <v>714</v>
      </c>
      <c r="I9" s="92"/>
      <c r="J9" s="27" t="s">
        <v>671</v>
      </c>
      <c r="K9" s="92"/>
      <c r="L9" s="27" t="s">
        <v>295</v>
      </c>
      <c r="M9" s="91"/>
      <c r="N9" s="97" t="s">
        <v>713</v>
      </c>
      <c r="O9" s="92"/>
      <c r="P9" s="97" t="s">
        <v>714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1" t="s">
        <v>709</v>
      </c>
      <c r="B11" s="221"/>
      <c r="C11" s="221"/>
      <c r="D11" s="221"/>
      <c r="E11" s="99"/>
      <c r="F11" s="100"/>
      <c r="G11" s="100"/>
      <c r="H11" s="100"/>
      <c r="I11" s="100"/>
      <c r="J11" s="101"/>
      <c r="K11" s="100"/>
      <c r="L11" s="102"/>
      <c r="M11" s="103"/>
      <c r="N11" s="100"/>
      <c r="O11" s="100"/>
      <c r="P11" s="100"/>
      <c r="Q11" s="100"/>
      <c r="R11" s="101"/>
      <c r="S11" s="100"/>
      <c r="T11" s="102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2826.5253229999998</v>
      </c>
      <c r="G12" s="62"/>
      <c r="H12" s="62">
        <v>2952.3901190000001</v>
      </c>
      <c r="I12" s="62"/>
      <c r="J12" s="104">
        <f t="shared" ref="J12:J21" si="0">F12-H12</f>
        <v>-125.8647960000003</v>
      </c>
      <c r="K12" s="62"/>
      <c r="L12" s="105">
        <f t="shared" ref="L12:L21" si="1">F12/H12*100-100</f>
        <v>-4.2631492088393657</v>
      </c>
      <c r="M12" s="98"/>
      <c r="N12" s="62">
        <v>9019.8089120000004</v>
      </c>
      <c r="O12" s="62"/>
      <c r="P12" s="62">
        <v>9223.3921350000001</v>
      </c>
      <c r="Q12" s="62"/>
      <c r="R12" s="104">
        <f>N12-P12</f>
        <v>-203.58322299999963</v>
      </c>
      <c r="S12" s="62"/>
      <c r="T12" s="105">
        <f t="shared" ref="T12:T21" si="2">N12/P12*100-100</f>
        <v>-2.207248916886698</v>
      </c>
    </row>
    <row r="13" spans="1:24" ht="12.75" customHeight="1" x14ac:dyDescent="0.2">
      <c r="B13" s="62" t="s">
        <v>366</v>
      </c>
      <c r="C13" s="62" t="s">
        <v>617</v>
      </c>
      <c r="D13" s="106"/>
      <c r="F13" s="62">
        <v>909.88827700000002</v>
      </c>
      <c r="G13" s="62"/>
      <c r="H13" s="62">
        <v>1071.7866059999999</v>
      </c>
      <c r="I13" s="62"/>
      <c r="J13" s="104">
        <f t="shared" si="0"/>
        <v>-161.89832899999988</v>
      </c>
      <c r="K13" s="62"/>
      <c r="L13" s="105">
        <f t="shared" si="1"/>
        <v>-15.105462980566472</v>
      </c>
      <c r="M13" s="98"/>
      <c r="N13" s="62">
        <v>3100.3569299999999</v>
      </c>
      <c r="O13" s="62"/>
      <c r="P13" s="62">
        <v>3278.6615940000002</v>
      </c>
      <c r="Q13" s="62"/>
      <c r="R13" s="104">
        <f>N13-P13</f>
        <v>-178.30466400000023</v>
      </c>
      <c r="S13" s="62"/>
      <c r="T13" s="105">
        <f t="shared" si="2"/>
        <v>-5.4383369215749582</v>
      </c>
    </row>
    <row r="14" spans="1:24" ht="12.75" customHeight="1" x14ac:dyDescent="0.2">
      <c r="A14" s="62"/>
      <c r="B14" s="62" t="s">
        <v>367</v>
      </c>
      <c r="C14" s="62" t="s">
        <v>618</v>
      </c>
      <c r="D14" s="62"/>
      <c r="E14" s="62"/>
      <c r="F14" s="62">
        <v>588.67481699999996</v>
      </c>
      <c r="G14" s="62"/>
      <c r="H14" s="62">
        <v>587.20202500000005</v>
      </c>
      <c r="I14" s="62"/>
      <c r="J14" s="104">
        <f t="shared" si="0"/>
        <v>1.4727919999999131</v>
      </c>
      <c r="K14" s="62"/>
      <c r="L14" s="105">
        <f t="shared" si="1"/>
        <v>0.25081521134057994</v>
      </c>
      <c r="M14" s="98"/>
      <c r="N14" s="62">
        <v>1972.9648499999998</v>
      </c>
      <c r="O14" s="62"/>
      <c r="P14" s="62">
        <v>1841.0286310000001</v>
      </c>
      <c r="Q14" s="62"/>
      <c r="R14" s="104">
        <f t="shared" ref="R14:R21" si="3">N14-P14</f>
        <v>131.93621899999971</v>
      </c>
      <c r="S14" s="62"/>
      <c r="T14" s="105">
        <f t="shared" si="2"/>
        <v>7.1664403680857163</v>
      </c>
      <c r="V14" s="43"/>
      <c r="W14" s="43"/>
    </row>
    <row r="15" spans="1:24" ht="12.75" customHeight="1" x14ac:dyDescent="0.2">
      <c r="B15" s="62" t="s">
        <v>370</v>
      </c>
      <c r="C15" s="62" t="s">
        <v>621</v>
      </c>
      <c r="D15" s="106"/>
      <c r="F15" s="62">
        <v>381.548654</v>
      </c>
      <c r="G15" s="62"/>
      <c r="H15" s="62">
        <v>375.01898699999998</v>
      </c>
      <c r="I15" s="62"/>
      <c r="J15" s="104">
        <f t="shared" si="0"/>
        <v>6.5296670000000177</v>
      </c>
      <c r="K15" s="62"/>
      <c r="L15" s="105">
        <f t="shared" si="1"/>
        <v>1.741156375103742</v>
      </c>
      <c r="M15" s="98"/>
      <c r="N15" s="62">
        <v>1266.7789359999999</v>
      </c>
      <c r="O15" s="62"/>
      <c r="P15" s="62">
        <v>1402.889447</v>
      </c>
      <c r="Q15" s="62"/>
      <c r="R15" s="104">
        <f t="shared" si="3"/>
        <v>-136.11051100000009</v>
      </c>
      <c r="S15" s="62"/>
      <c r="T15" s="105">
        <f t="shared" si="2"/>
        <v>-9.7021551691806422</v>
      </c>
      <c r="V15" s="43"/>
      <c r="W15" s="43"/>
    </row>
    <row r="16" spans="1:24" ht="12.75" customHeight="1" x14ac:dyDescent="0.2">
      <c r="B16" s="62" t="s">
        <v>369</v>
      </c>
      <c r="C16" s="62" t="s">
        <v>620</v>
      </c>
      <c r="D16" s="106"/>
      <c r="F16" s="62">
        <v>434.88928199999998</v>
      </c>
      <c r="G16" s="62"/>
      <c r="H16" s="62">
        <v>417.53323599999999</v>
      </c>
      <c r="I16" s="62"/>
      <c r="J16" s="104">
        <f t="shared" si="0"/>
        <v>17.356045999999992</v>
      </c>
      <c r="K16" s="62"/>
      <c r="L16" s="105">
        <f t="shared" si="1"/>
        <v>4.1568058548517683</v>
      </c>
      <c r="M16" s="98"/>
      <c r="N16" s="62">
        <v>1462.0439919999999</v>
      </c>
      <c r="O16" s="62"/>
      <c r="P16" s="62">
        <v>1401.4163290000001</v>
      </c>
      <c r="Q16" s="62"/>
      <c r="R16" s="104">
        <f t="shared" si="3"/>
        <v>60.627662999999757</v>
      </c>
      <c r="S16" s="62"/>
      <c r="T16" s="105">
        <f t="shared" si="2"/>
        <v>4.3261707278137322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398.40526999999997</v>
      </c>
      <c r="G17" s="62"/>
      <c r="H17" s="62">
        <v>412.649653</v>
      </c>
      <c r="I17" s="62"/>
      <c r="J17" s="104">
        <f t="shared" si="0"/>
        <v>-14.244383000000028</v>
      </c>
      <c r="K17" s="62"/>
      <c r="L17" s="105">
        <f t="shared" si="1"/>
        <v>-3.4519314135955455</v>
      </c>
      <c r="M17" s="98"/>
      <c r="N17" s="62">
        <v>1368.5374400000001</v>
      </c>
      <c r="O17" s="62"/>
      <c r="P17" s="62">
        <v>1393.0672340000001</v>
      </c>
      <c r="Q17" s="62"/>
      <c r="R17" s="104">
        <f t="shared" si="3"/>
        <v>-24.529794000000038</v>
      </c>
      <c r="S17" s="62"/>
      <c r="T17" s="105">
        <f t="shared" si="2"/>
        <v>-1.7608478184908591</v>
      </c>
      <c r="V17" s="43"/>
      <c r="W17" s="43"/>
    </row>
    <row r="18" spans="1:23" ht="12.75" customHeight="1" x14ac:dyDescent="0.2">
      <c r="B18" s="62" t="s">
        <v>700</v>
      </c>
      <c r="C18" s="62" t="s">
        <v>701</v>
      </c>
      <c r="D18" s="106"/>
      <c r="F18" s="62">
        <v>281.69014800000002</v>
      </c>
      <c r="G18" s="62"/>
      <c r="H18" s="62">
        <v>222.475853</v>
      </c>
      <c r="I18" s="62"/>
      <c r="J18" s="104">
        <f t="shared" si="0"/>
        <v>59.214295000000021</v>
      </c>
      <c r="K18" s="62"/>
      <c r="L18" s="105">
        <f t="shared" si="1"/>
        <v>26.61605482191365</v>
      </c>
      <c r="M18" s="98"/>
      <c r="N18" s="62">
        <v>638.82013200000006</v>
      </c>
      <c r="O18" s="62"/>
      <c r="P18" s="62">
        <v>862.03500200000008</v>
      </c>
      <c r="Q18" s="62"/>
      <c r="R18" s="104">
        <f t="shared" si="3"/>
        <v>-223.21487000000002</v>
      </c>
      <c r="S18" s="62"/>
      <c r="T18" s="105">
        <f t="shared" si="2"/>
        <v>-25.893945081362261</v>
      </c>
      <c r="V18" s="43"/>
      <c r="W18" s="43"/>
    </row>
    <row r="19" spans="1:23" ht="12.75" customHeight="1" x14ac:dyDescent="0.2">
      <c r="B19" s="62" t="s">
        <v>373</v>
      </c>
      <c r="C19" s="62" t="s">
        <v>624</v>
      </c>
      <c r="D19" s="106"/>
      <c r="F19" s="62">
        <v>163.58506499999999</v>
      </c>
      <c r="G19" s="62"/>
      <c r="H19" s="62">
        <v>318.91485</v>
      </c>
      <c r="I19" s="62"/>
      <c r="J19" s="104">
        <f t="shared" si="0"/>
        <v>-155.32978500000002</v>
      </c>
      <c r="K19" s="62"/>
      <c r="L19" s="105">
        <f t="shared" si="1"/>
        <v>-48.705723487006011</v>
      </c>
      <c r="M19" s="98"/>
      <c r="N19" s="62">
        <v>474.21319400000004</v>
      </c>
      <c r="O19" s="62"/>
      <c r="P19" s="62">
        <v>849.95680100000004</v>
      </c>
      <c r="Q19" s="62"/>
      <c r="R19" s="104">
        <f t="shared" si="3"/>
        <v>-375.743607</v>
      </c>
      <c r="S19" s="62"/>
      <c r="T19" s="105">
        <f t="shared" si="2"/>
        <v>-44.207376958208485</v>
      </c>
      <c r="V19" s="43"/>
      <c r="W19" s="43"/>
    </row>
    <row r="20" spans="1:23" ht="12.75" customHeight="1" x14ac:dyDescent="0.2">
      <c r="B20" s="62" t="s">
        <v>371</v>
      </c>
      <c r="C20" s="62" t="s">
        <v>622</v>
      </c>
      <c r="D20" s="106"/>
      <c r="F20" s="62">
        <v>251.07933199999999</v>
      </c>
      <c r="G20" s="62"/>
      <c r="H20" s="62">
        <v>289.51613400000002</v>
      </c>
      <c r="I20" s="62"/>
      <c r="J20" s="104">
        <f t="shared" si="0"/>
        <v>-38.436802000000029</v>
      </c>
      <c r="K20" s="62"/>
      <c r="L20" s="105">
        <f t="shared" si="1"/>
        <v>-13.276221075817489</v>
      </c>
      <c r="M20" s="98"/>
      <c r="N20" s="62">
        <v>853.46857299999988</v>
      </c>
      <c r="O20" s="62"/>
      <c r="P20" s="62">
        <v>861.50997299999995</v>
      </c>
      <c r="Q20" s="62"/>
      <c r="R20" s="104">
        <f t="shared" si="3"/>
        <v>-8.0414000000000669</v>
      </c>
      <c r="S20" s="62"/>
      <c r="T20" s="105">
        <f t="shared" si="2"/>
        <v>-0.93340765075508614</v>
      </c>
      <c r="V20" s="43"/>
      <c r="W20" s="43"/>
    </row>
    <row r="21" spans="1:23" ht="12.75" customHeight="1" x14ac:dyDescent="0.2">
      <c r="B21" s="62" t="s">
        <v>707</v>
      </c>
      <c r="C21" s="62" t="s">
        <v>708</v>
      </c>
      <c r="D21" s="106"/>
      <c r="F21" s="62">
        <v>71.155405999999999</v>
      </c>
      <c r="G21" s="62"/>
      <c r="H21" s="62">
        <v>182.932952</v>
      </c>
      <c r="I21" s="62"/>
      <c r="J21" s="104">
        <f t="shared" si="0"/>
        <v>-111.777546</v>
      </c>
      <c r="K21" s="62"/>
      <c r="L21" s="105">
        <f t="shared" si="1"/>
        <v>-61.103013305115198</v>
      </c>
      <c r="M21" s="98"/>
      <c r="N21" s="62">
        <v>316.12372900000003</v>
      </c>
      <c r="O21" s="62"/>
      <c r="P21" s="62">
        <v>413.52505300000001</v>
      </c>
      <c r="Q21" s="62"/>
      <c r="R21" s="104">
        <f t="shared" si="3"/>
        <v>-97.401323999999988</v>
      </c>
      <c r="S21" s="62"/>
      <c r="T21" s="105">
        <f t="shared" si="2"/>
        <v>-23.553911254803708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672</v>
      </c>
      <c r="B23" s="221"/>
      <c r="C23" s="221"/>
      <c r="D23" s="221"/>
      <c r="E23" s="107"/>
      <c r="F23" s="100">
        <v>5628.0781399999987</v>
      </c>
      <c r="G23" s="100"/>
      <c r="H23" s="100">
        <v>5932.7404410000072</v>
      </c>
      <c r="I23" s="100"/>
      <c r="J23" s="101">
        <f>F23-H23</f>
        <v>-304.66230100000848</v>
      </c>
      <c r="K23" s="108"/>
      <c r="L23" s="102">
        <f>F23/H23*100-100</f>
        <v>-5.1352710274420019</v>
      </c>
      <c r="M23" s="103"/>
      <c r="N23" s="100">
        <v>18776.647657999973</v>
      </c>
      <c r="O23" s="100"/>
      <c r="P23" s="100">
        <v>18797.942637000015</v>
      </c>
      <c r="Q23" s="100"/>
      <c r="R23" s="101">
        <f>N23-P23</f>
        <v>-21.294979000042076</v>
      </c>
      <c r="S23" s="108"/>
      <c r="T23" s="102">
        <f>N23/P23*100-100</f>
        <v>-0.11328356199005896</v>
      </c>
      <c r="V23" s="43"/>
      <c r="W23" s="43"/>
    </row>
    <row r="24" spans="1:23" s="8" customFormat="1" ht="30" customHeight="1" x14ac:dyDescent="0.2">
      <c r="A24" s="219" t="s">
        <v>673</v>
      </c>
      <c r="B24" s="219"/>
      <c r="C24" s="219"/>
      <c r="D24" s="219"/>
      <c r="E24" s="109"/>
      <c r="F24" s="109">
        <v>6065.3088559999969</v>
      </c>
      <c r="G24" s="109"/>
      <c r="H24" s="109">
        <v>6368.0320869999996</v>
      </c>
      <c r="I24" s="109"/>
      <c r="J24" s="110">
        <f>F24-H24</f>
        <v>-302.72323100000267</v>
      </c>
      <c r="K24" s="110"/>
      <c r="L24" s="111">
        <f>F24/H24*100-100</f>
        <v>-4.7537956289195904</v>
      </c>
      <c r="M24" s="112"/>
      <c r="N24" s="109">
        <v>20161.984902999997</v>
      </c>
      <c r="O24" s="109"/>
      <c r="P24" s="109">
        <v>20303.213726999995</v>
      </c>
      <c r="Q24" s="109"/>
      <c r="R24" s="110">
        <f>N24-P24</f>
        <v>-141.22882399999799</v>
      </c>
      <c r="S24" s="110"/>
      <c r="T24" s="111">
        <f>N24/P24*100-100</f>
        <v>-0.69559837126763568</v>
      </c>
      <c r="V24" s="113"/>
      <c r="W24" s="113"/>
    </row>
    <row r="25" spans="1:23" ht="30" customHeight="1" x14ac:dyDescent="0.2">
      <c r="A25" s="221" t="s">
        <v>674</v>
      </c>
      <c r="B25" s="221"/>
      <c r="C25" s="221"/>
      <c r="D25" s="221"/>
      <c r="E25" s="182"/>
      <c r="F25" s="100">
        <v>6171.3255509999972</v>
      </c>
      <c r="G25" s="100"/>
      <c r="H25" s="100">
        <v>6473.8433240000004</v>
      </c>
      <c r="I25" s="100"/>
      <c r="J25" s="101">
        <f>F25-H25</f>
        <v>-302.51777300000322</v>
      </c>
      <c r="K25" s="108"/>
      <c r="L25" s="102">
        <f>F25/H25*100-100</f>
        <v>-4.6729239164392737</v>
      </c>
      <c r="M25" s="103"/>
      <c r="N25" s="100">
        <v>20446.516424999998</v>
      </c>
      <c r="O25" s="100"/>
      <c r="P25" s="100">
        <v>20629.998917999998</v>
      </c>
      <c r="Q25" s="100"/>
      <c r="R25" s="101">
        <f>N25-P25</f>
        <v>-183.48249299999952</v>
      </c>
      <c r="S25" s="108"/>
      <c r="T25" s="102">
        <f>N25/P25*100-100</f>
        <v>-0.88939652265278824</v>
      </c>
      <c r="V25" s="43"/>
      <c r="W25" s="43"/>
    </row>
    <row r="26" spans="1:23" ht="30" customHeight="1" x14ac:dyDescent="0.2">
      <c r="A26" s="219" t="s">
        <v>675</v>
      </c>
      <c r="B26" s="219"/>
      <c r="C26" s="219"/>
      <c r="D26" s="219"/>
      <c r="E26" s="109"/>
      <c r="F26" s="109">
        <v>2060.9230680000005</v>
      </c>
      <c r="G26" s="109"/>
      <c r="H26" s="109">
        <v>2271.1094169999992</v>
      </c>
      <c r="I26" s="62"/>
      <c r="J26" s="110">
        <f>F26-H26</f>
        <v>-210.1863489999987</v>
      </c>
      <c r="K26" s="78"/>
      <c r="L26" s="111">
        <f>F26/H26*100-100</f>
        <v>-9.254787436778031</v>
      </c>
      <c r="M26" s="114"/>
      <c r="N26" s="109">
        <v>6301.3335549999993</v>
      </c>
      <c r="O26" s="109"/>
      <c r="P26" s="109">
        <v>7631.0351079999982</v>
      </c>
      <c r="Q26" s="62"/>
      <c r="R26" s="110">
        <f>N26-P26</f>
        <v>-1329.701552999999</v>
      </c>
      <c r="S26" s="110"/>
      <c r="T26" s="111">
        <f>N26/P26*100-100</f>
        <v>-17.424917251474909</v>
      </c>
      <c r="V26" s="43"/>
      <c r="W26" s="43"/>
    </row>
    <row r="27" spans="1:23" ht="30" customHeight="1" x14ac:dyDescent="0.2">
      <c r="A27" s="220" t="s">
        <v>676</v>
      </c>
      <c r="B27" s="220"/>
      <c r="C27" s="220"/>
      <c r="D27" s="220"/>
      <c r="E27" s="107"/>
      <c r="F27" s="100">
        <v>1954.9063730000005</v>
      </c>
      <c r="G27" s="100"/>
      <c r="H27" s="100">
        <v>2165.2981799999989</v>
      </c>
      <c r="I27" s="100"/>
      <c r="J27" s="101">
        <f>F27-H27</f>
        <v>-210.39180699999838</v>
      </c>
      <c r="K27" s="108"/>
      <c r="L27" s="102">
        <f>F27/H27*100-100</f>
        <v>-9.716528141172617</v>
      </c>
      <c r="M27" s="103"/>
      <c r="N27" s="100">
        <v>6016.802032999999</v>
      </c>
      <c r="O27" s="100"/>
      <c r="P27" s="100">
        <v>7304.2499169999983</v>
      </c>
      <c r="Q27" s="100"/>
      <c r="R27" s="101">
        <f>N27-P27</f>
        <v>-1287.4478839999992</v>
      </c>
      <c r="S27" s="108"/>
      <c r="T27" s="102">
        <f>N27/P27*100-100</f>
        <v>-17.626010865312509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</sheetData>
  <mergeCells count="21">
    <mergeCell ref="A26:D26"/>
    <mergeCell ref="A27:D27"/>
    <mergeCell ref="A11:D11"/>
    <mergeCell ref="A23:D23"/>
    <mergeCell ref="A24:D24"/>
    <mergeCell ref="A25:D25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677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2022</v>
      </c>
      <c r="B6" s="84" t="s">
        <v>338</v>
      </c>
      <c r="C6" s="88">
        <v>610.68373999999994</v>
      </c>
      <c r="D6" s="88">
        <v>35.170437999999997</v>
      </c>
      <c r="E6" s="88">
        <v>141.10486700000001</v>
      </c>
      <c r="F6" s="88">
        <v>7.9316990000000001</v>
      </c>
      <c r="G6" s="88">
        <v>2.3871850000000001</v>
      </c>
      <c r="H6" s="88">
        <v>4.7484859999999998</v>
      </c>
      <c r="I6" s="88">
        <v>50.965240999999999</v>
      </c>
      <c r="J6" s="88">
        <v>40.526721000000002</v>
      </c>
      <c r="K6" s="88">
        <v>6.9082749999999997</v>
      </c>
      <c r="L6" s="88">
        <v>1578.035292</v>
      </c>
      <c r="M6" s="88">
        <v>3.3286850000000001</v>
      </c>
      <c r="N6" s="88">
        <v>30.030591999999999</v>
      </c>
      <c r="O6" s="88">
        <v>774.43663700000002</v>
      </c>
      <c r="P6" s="88">
        <v>20.461735999999998</v>
      </c>
      <c r="Q6" s="88">
        <v>26.513144</v>
      </c>
      <c r="R6" s="87">
        <v>2022</v>
      </c>
      <c r="S6" s="84" t="s">
        <v>538</v>
      </c>
      <c r="U6" s="28"/>
    </row>
    <row r="7" spans="1:21" x14ac:dyDescent="0.15">
      <c r="B7" s="84" t="s">
        <v>339</v>
      </c>
      <c r="C7" s="88">
        <v>636.55513399999995</v>
      </c>
      <c r="D7" s="88">
        <v>35.226863999999999</v>
      </c>
      <c r="E7" s="88">
        <v>150.35813899999999</v>
      </c>
      <c r="F7" s="88">
        <v>10.633031000000001</v>
      </c>
      <c r="G7" s="88">
        <v>2.4009860000000001</v>
      </c>
      <c r="H7" s="88">
        <v>6.140015</v>
      </c>
      <c r="I7" s="88">
        <v>46.550033999999997</v>
      </c>
      <c r="J7" s="88">
        <v>41.594169000000001</v>
      </c>
      <c r="K7" s="88">
        <v>6.4500599999999997</v>
      </c>
      <c r="L7" s="88">
        <v>1587.8254420000001</v>
      </c>
      <c r="M7" s="88">
        <v>5.3857840000000001</v>
      </c>
      <c r="N7" s="88">
        <v>27.016093000000001</v>
      </c>
      <c r="O7" s="88">
        <v>849.79410299999995</v>
      </c>
      <c r="P7" s="88">
        <v>22.960052000000001</v>
      </c>
      <c r="Q7" s="88">
        <v>33.443463000000001</v>
      </c>
      <c r="R7" s="83"/>
      <c r="S7" s="84" t="s">
        <v>539</v>
      </c>
    </row>
    <row r="8" spans="1:21" x14ac:dyDescent="0.15">
      <c r="B8" s="84" t="s">
        <v>340</v>
      </c>
      <c r="C8" s="88">
        <v>764.48952999999995</v>
      </c>
      <c r="D8" s="88">
        <v>55.14181</v>
      </c>
      <c r="E8" s="88">
        <v>170.977889</v>
      </c>
      <c r="F8" s="88">
        <v>10.526714999999999</v>
      </c>
      <c r="G8" s="88">
        <v>3.3306619999999998</v>
      </c>
      <c r="H8" s="88">
        <v>7.4254049999999996</v>
      </c>
      <c r="I8" s="88">
        <v>46.500815000000003</v>
      </c>
      <c r="J8" s="88">
        <v>40.953341000000002</v>
      </c>
      <c r="K8" s="88">
        <v>6.816897</v>
      </c>
      <c r="L8" s="88">
        <v>1735.703346</v>
      </c>
      <c r="M8" s="88">
        <v>6.5667239999999998</v>
      </c>
      <c r="N8" s="88">
        <v>84.4846</v>
      </c>
      <c r="O8" s="88">
        <v>831.93527500000005</v>
      </c>
      <c r="P8" s="88">
        <v>24.030495999999999</v>
      </c>
      <c r="Q8" s="88">
        <v>34.268304000000001</v>
      </c>
      <c r="R8" s="83"/>
      <c r="S8" s="84" t="s">
        <v>540</v>
      </c>
    </row>
    <row r="9" spans="1:21" x14ac:dyDescent="0.15">
      <c r="B9" s="84" t="s">
        <v>341</v>
      </c>
      <c r="C9" s="88">
        <v>694.02789800000005</v>
      </c>
      <c r="D9" s="88">
        <v>39.461382</v>
      </c>
      <c r="E9" s="88">
        <v>159.60343900000001</v>
      </c>
      <c r="F9" s="88">
        <v>20.513200999999999</v>
      </c>
      <c r="G9" s="88">
        <v>3.6763409999999999</v>
      </c>
      <c r="H9" s="88">
        <v>6.1133579999999998</v>
      </c>
      <c r="I9" s="88">
        <v>49.318460000000002</v>
      </c>
      <c r="J9" s="88">
        <v>39.112983999999997</v>
      </c>
      <c r="K9" s="88">
        <v>7.4283770000000002</v>
      </c>
      <c r="L9" s="88">
        <v>1613.6469199999999</v>
      </c>
      <c r="M9" s="88">
        <v>6.9844670000000004</v>
      </c>
      <c r="N9" s="88">
        <v>47.391261</v>
      </c>
      <c r="O9" s="88">
        <v>775.47072500000002</v>
      </c>
      <c r="P9" s="88">
        <v>20.957155</v>
      </c>
      <c r="Q9" s="88">
        <v>29.569941</v>
      </c>
      <c r="R9" s="83"/>
      <c r="S9" s="84" t="s">
        <v>541</v>
      </c>
    </row>
    <row r="10" spans="1:21" x14ac:dyDescent="0.15">
      <c r="B10" s="84" t="s">
        <v>342</v>
      </c>
      <c r="C10" s="88">
        <v>757.95711700000004</v>
      </c>
      <c r="D10" s="88">
        <v>39.335478000000002</v>
      </c>
      <c r="E10" s="88">
        <v>142.63447400000001</v>
      </c>
      <c r="F10" s="88">
        <v>10.074833999999999</v>
      </c>
      <c r="G10" s="88">
        <v>3.5034200000000002</v>
      </c>
      <c r="H10" s="88">
        <v>6.3553559999999996</v>
      </c>
      <c r="I10" s="88">
        <v>54.859378999999997</v>
      </c>
      <c r="J10" s="88">
        <v>48.939889999999998</v>
      </c>
      <c r="K10" s="88">
        <v>7.4559280000000001</v>
      </c>
      <c r="L10" s="88">
        <v>1835.8725790000001</v>
      </c>
      <c r="M10" s="88">
        <v>11.407833999999999</v>
      </c>
      <c r="N10" s="88">
        <v>32.488380999999997</v>
      </c>
      <c r="O10" s="88">
        <v>842.29126299999996</v>
      </c>
      <c r="P10" s="88">
        <v>20.287848</v>
      </c>
      <c r="Q10" s="88">
        <v>42.777301999999999</v>
      </c>
      <c r="R10" s="83"/>
      <c r="S10" s="84" t="s">
        <v>542</v>
      </c>
    </row>
    <row r="11" spans="1:21" x14ac:dyDescent="0.15">
      <c r="B11" s="84" t="s">
        <v>343</v>
      </c>
      <c r="C11" s="88">
        <v>765.12858000000006</v>
      </c>
      <c r="D11" s="88">
        <v>43.140684999999998</v>
      </c>
      <c r="E11" s="88">
        <v>154.89015000000001</v>
      </c>
      <c r="F11" s="88">
        <v>7.8688739999999999</v>
      </c>
      <c r="G11" s="88">
        <v>4.8323840000000002</v>
      </c>
      <c r="H11" s="88">
        <v>8.0477380000000007</v>
      </c>
      <c r="I11" s="88">
        <v>64.823217</v>
      </c>
      <c r="J11" s="88">
        <v>45.450474999999997</v>
      </c>
      <c r="K11" s="88">
        <v>6.8684500000000002</v>
      </c>
      <c r="L11" s="88">
        <v>1769.5638630000001</v>
      </c>
      <c r="M11" s="88">
        <v>5.2292560000000003</v>
      </c>
      <c r="N11" s="88">
        <v>21.254815000000001</v>
      </c>
      <c r="O11" s="88">
        <v>882.08874100000003</v>
      </c>
      <c r="P11" s="88">
        <v>22.54684</v>
      </c>
      <c r="Q11" s="88">
        <v>34.541567000000001</v>
      </c>
      <c r="R11" s="83"/>
      <c r="S11" s="84" t="s">
        <v>543</v>
      </c>
    </row>
    <row r="12" spans="1:21" x14ac:dyDescent="0.15">
      <c r="B12" s="84" t="s">
        <v>344</v>
      </c>
      <c r="C12" s="88">
        <v>794.31089499999996</v>
      </c>
      <c r="D12" s="88">
        <v>36.659447</v>
      </c>
      <c r="E12" s="88">
        <v>165.92515299999999</v>
      </c>
      <c r="F12" s="88">
        <v>12.565906999999999</v>
      </c>
      <c r="G12" s="88">
        <v>4.2351679999999998</v>
      </c>
      <c r="H12" s="88">
        <v>4.7510269999999997</v>
      </c>
      <c r="I12" s="88">
        <v>54.850307999999998</v>
      </c>
      <c r="J12" s="88">
        <v>39.573635000000003</v>
      </c>
      <c r="K12" s="88">
        <v>6.075666</v>
      </c>
      <c r="L12" s="88">
        <v>1813.8873289999999</v>
      </c>
      <c r="M12" s="88">
        <v>6.7053310000000002</v>
      </c>
      <c r="N12" s="88">
        <v>38.630364</v>
      </c>
      <c r="O12" s="88">
        <v>845.58821</v>
      </c>
      <c r="P12" s="88">
        <v>19.229952999999998</v>
      </c>
      <c r="Q12" s="88">
        <v>31.203782</v>
      </c>
      <c r="R12" s="83"/>
      <c r="S12" s="84" t="s">
        <v>544</v>
      </c>
    </row>
    <row r="13" spans="1:21" x14ac:dyDescent="0.15">
      <c r="B13" s="84" t="s">
        <v>345</v>
      </c>
      <c r="C13" s="88">
        <v>598.39206799999999</v>
      </c>
      <c r="D13" s="88">
        <v>25.433838999999999</v>
      </c>
      <c r="E13" s="88">
        <v>144.688288</v>
      </c>
      <c r="F13" s="88">
        <v>6.3339270000000001</v>
      </c>
      <c r="G13" s="88">
        <v>2.580292</v>
      </c>
      <c r="H13" s="88">
        <v>3.388452</v>
      </c>
      <c r="I13" s="88">
        <v>32.203194000000003</v>
      </c>
      <c r="J13" s="88">
        <v>39.356014000000002</v>
      </c>
      <c r="K13" s="88">
        <v>5.2364139999999999</v>
      </c>
      <c r="L13" s="88">
        <v>1553.4011439999999</v>
      </c>
      <c r="M13" s="88">
        <v>3.4838260000000001</v>
      </c>
      <c r="N13" s="88">
        <v>35.229137000000001</v>
      </c>
      <c r="O13" s="88">
        <v>607.75115800000003</v>
      </c>
      <c r="P13" s="88">
        <v>13.971845999999999</v>
      </c>
      <c r="Q13" s="88">
        <v>23.631753</v>
      </c>
      <c r="R13" s="83"/>
      <c r="S13" s="84" t="s">
        <v>545</v>
      </c>
    </row>
    <row r="14" spans="1:21" x14ac:dyDescent="0.15">
      <c r="B14" s="84" t="s">
        <v>346</v>
      </c>
      <c r="C14" s="88">
        <v>766.91475600000001</v>
      </c>
      <c r="D14" s="88">
        <v>41.973640000000003</v>
      </c>
      <c r="E14" s="88">
        <v>167.131394</v>
      </c>
      <c r="F14" s="88">
        <v>10.777305999999999</v>
      </c>
      <c r="G14" s="88">
        <v>3.9245739999999998</v>
      </c>
      <c r="H14" s="88">
        <v>4.7603910000000003</v>
      </c>
      <c r="I14" s="88">
        <v>38.522323</v>
      </c>
      <c r="J14" s="88">
        <v>48.760492999999997</v>
      </c>
      <c r="K14" s="88">
        <v>7.6260979999999998</v>
      </c>
      <c r="L14" s="88">
        <v>1874.201943</v>
      </c>
      <c r="M14" s="88">
        <v>6.7712089999999998</v>
      </c>
      <c r="N14" s="88">
        <v>58.121428999999999</v>
      </c>
      <c r="O14" s="88">
        <v>849.81271900000002</v>
      </c>
      <c r="P14" s="88">
        <v>24.304172999999999</v>
      </c>
      <c r="Q14" s="88">
        <v>35.691361000000001</v>
      </c>
      <c r="R14" s="83"/>
      <c r="S14" s="84" t="s">
        <v>546</v>
      </c>
    </row>
    <row r="15" spans="1:21" x14ac:dyDescent="0.15">
      <c r="B15" s="84" t="s">
        <v>347</v>
      </c>
      <c r="C15" s="88">
        <v>751.95116299999995</v>
      </c>
      <c r="D15" s="88">
        <v>32.775326</v>
      </c>
      <c r="E15" s="88">
        <v>161.17669599999999</v>
      </c>
      <c r="F15" s="88">
        <v>18.755120999999999</v>
      </c>
      <c r="G15" s="88">
        <v>5.5754590000000004</v>
      </c>
      <c r="H15" s="88">
        <v>5.2881090000000004</v>
      </c>
      <c r="I15" s="88">
        <v>36.305439999999997</v>
      </c>
      <c r="J15" s="88">
        <v>45.572986999999998</v>
      </c>
      <c r="K15" s="88">
        <v>8.7914790000000007</v>
      </c>
      <c r="L15" s="88">
        <v>1786.5651809999999</v>
      </c>
      <c r="M15" s="88">
        <v>4.2382549999999997</v>
      </c>
      <c r="N15" s="88">
        <v>22.286902999999999</v>
      </c>
      <c r="O15" s="88">
        <v>844.83876799999996</v>
      </c>
      <c r="P15" s="88">
        <v>18.777709000000002</v>
      </c>
      <c r="Q15" s="88">
        <v>32.218356999999997</v>
      </c>
      <c r="R15" s="83"/>
      <c r="S15" s="84" t="s">
        <v>547</v>
      </c>
    </row>
    <row r="16" spans="1:21" x14ac:dyDescent="0.15">
      <c r="B16" s="84" t="s">
        <v>348</v>
      </c>
      <c r="C16" s="88">
        <v>774.09826099999998</v>
      </c>
      <c r="D16" s="88">
        <v>35.868867000000002</v>
      </c>
      <c r="E16" s="88">
        <v>177.188287</v>
      </c>
      <c r="F16" s="88">
        <v>12.224164999999999</v>
      </c>
      <c r="G16" s="88">
        <v>4.7790900000000001</v>
      </c>
      <c r="H16" s="88">
        <v>8.1430260000000008</v>
      </c>
      <c r="I16" s="88">
        <v>48.595868000000003</v>
      </c>
      <c r="J16" s="88">
        <v>57.369691000000003</v>
      </c>
      <c r="K16" s="88">
        <v>9.2841810000000002</v>
      </c>
      <c r="L16" s="88">
        <v>1895.1553610000001</v>
      </c>
      <c r="M16" s="88">
        <v>5.9905929999999996</v>
      </c>
      <c r="N16" s="88">
        <v>27.030249999999999</v>
      </c>
      <c r="O16" s="88">
        <v>892.66985</v>
      </c>
      <c r="P16" s="88">
        <v>24.353145999999999</v>
      </c>
      <c r="Q16" s="88">
        <v>35.252938</v>
      </c>
      <c r="R16" s="83"/>
      <c r="S16" s="84" t="s">
        <v>548</v>
      </c>
    </row>
    <row r="17" spans="1:19" x14ac:dyDescent="0.15">
      <c r="B17" s="84" t="s">
        <v>349</v>
      </c>
      <c r="C17" s="88">
        <v>587.33137599999998</v>
      </c>
      <c r="D17" s="88">
        <v>21.408201999999999</v>
      </c>
      <c r="E17" s="88">
        <v>151.054844</v>
      </c>
      <c r="F17" s="88">
        <v>9.1215589999999995</v>
      </c>
      <c r="G17" s="88">
        <v>4.6640860000000002</v>
      </c>
      <c r="H17" s="88">
        <v>4.4654280000000002</v>
      </c>
      <c r="I17" s="88">
        <v>39.159393000000001</v>
      </c>
      <c r="J17" s="88">
        <v>31.788060999999999</v>
      </c>
      <c r="K17" s="88">
        <v>4.6189400000000003</v>
      </c>
      <c r="L17" s="88">
        <v>1518.109033</v>
      </c>
      <c r="M17" s="88">
        <v>7.4573700000000001</v>
      </c>
      <c r="N17" s="88">
        <v>55.085430000000002</v>
      </c>
      <c r="O17" s="88">
        <v>682.28094899999996</v>
      </c>
      <c r="P17" s="88">
        <v>20.811171000000002</v>
      </c>
      <c r="Q17" s="88">
        <v>25.020084000000001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2023</v>
      </c>
      <c r="B19" s="84" t="s">
        <v>338</v>
      </c>
      <c r="C19" s="88">
        <v>672.201277</v>
      </c>
      <c r="D19" s="88">
        <v>41.306927999999999</v>
      </c>
      <c r="E19" s="88">
        <v>163.03274999999999</v>
      </c>
      <c r="F19" s="88">
        <v>10.49967</v>
      </c>
      <c r="G19" s="88">
        <v>3.267474</v>
      </c>
      <c r="H19" s="88">
        <v>4.6236800000000002</v>
      </c>
      <c r="I19" s="88">
        <v>48.750740999999998</v>
      </c>
      <c r="J19" s="88">
        <v>44.622062999999997</v>
      </c>
      <c r="K19" s="88">
        <v>4.5270659999999996</v>
      </c>
      <c r="L19" s="88">
        <v>1656.346358</v>
      </c>
      <c r="M19" s="88">
        <v>2.8648020000000001</v>
      </c>
      <c r="N19" s="88">
        <v>22.854393000000002</v>
      </c>
      <c r="O19" s="88">
        <v>865.12878799999999</v>
      </c>
      <c r="P19" s="88">
        <v>16.059839</v>
      </c>
      <c r="Q19" s="88">
        <v>36.593874</v>
      </c>
      <c r="R19" s="87">
        <v>2023</v>
      </c>
      <c r="S19" s="84" t="s">
        <v>538</v>
      </c>
    </row>
    <row r="20" spans="1:19" x14ac:dyDescent="0.15">
      <c r="B20" s="84" t="s">
        <v>339</v>
      </c>
      <c r="C20" s="88">
        <v>695.37973699999998</v>
      </c>
      <c r="D20" s="88">
        <v>36.323813000000001</v>
      </c>
      <c r="E20" s="88">
        <v>212.27679900000001</v>
      </c>
      <c r="F20" s="88">
        <v>12.010928</v>
      </c>
      <c r="G20" s="88">
        <v>4.3550779999999998</v>
      </c>
      <c r="H20" s="88">
        <v>6.8466329999999997</v>
      </c>
      <c r="I20" s="88">
        <v>36.123263000000001</v>
      </c>
      <c r="J20" s="88">
        <v>50.523024999999997</v>
      </c>
      <c r="K20" s="88">
        <v>9.3048500000000001</v>
      </c>
      <c r="L20" s="88">
        <v>1627.5878620000001</v>
      </c>
      <c r="M20" s="88">
        <v>6.295979</v>
      </c>
      <c r="N20" s="88">
        <v>33.97813</v>
      </c>
      <c r="O20" s="88">
        <v>847.41996400000005</v>
      </c>
      <c r="P20" s="88">
        <v>27.234665</v>
      </c>
      <c r="Q20" s="88">
        <v>35.747374000000001</v>
      </c>
      <c r="R20" s="83"/>
      <c r="S20" s="84" t="s">
        <v>539</v>
      </c>
    </row>
    <row r="21" spans="1:19" x14ac:dyDescent="0.15">
      <c r="B21" s="84" t="s">
        <v>340</v>
      </c>
      <c r="C21" s="88">
        <v>875.07923000000005</v>
      </c>
      <c r="D21" s="88">
        <v>45.682550999999997</v>
      </c>
      <c r="E21" s="88">
        <v>183.262325</v>
      </c>
      <c r="F21" s="88">
        <v>12.880647</v>
      </c>
      <c r="G21" s="88">
        <v>4.6982559999999998</v>
      </c>
      <c r="H21" s="88">
        <v>9.7205779999999997</v>
      </c>
      <c r="I21" s="88">
        <v>46.709406999999999</v>
      </c>
      <c r="J21" s="88">
        <v>58.742868999999999</v>
      </c>
      <c r="K21" s="88">
        <v>8.8832719999999998</v>
      </c>
      <c r="L21" s="88">
        <v>1888.8799260000001</v>
      </c>
      <c r="M21" s="88">
        <v>7.8919030000000001</v>
      </c>
      <c r="N21" s="88">
        <v>73.199042000000006</v>
      </c>
      <c r="O21" s="88">
        <v>1032.227447</v>
      </c>
      <c r="P21" s="88">
        <v>26.813866999999998</v>
      </c>
      <c r="Q21" s="88">
        <v>32.474561000000001</v>
      </c>
      <c r="R21" s="83"/>
      <c r="S21" s="84" t="s">
        <v>540</v>
      </c>
    </row>
    <row r="22" spans="1:19" x14ac:dyDescent="0.15">
      <c r="B22" s="84" t="s">
        <v>341</v>
      </c>
      <c r="C22" s="88">
        <v>663.29266199999995</v>
      </c>
      <c r="D22" s="88">
        <v>34.061278000000001</v>
      </c>
      <c r="E22" s="88">
        <v>181.275418</v>
      </c>
      <c r="F22" s="88">
        <v>10.413779999999999</v>
      </c>
      <c r="G22" s="88">
        <v>2.6442169999999998</v>
      </c>
      <c r="H22" s="88">
        <v>5.208412</v>
      </c>
      <c r="I22" s="88">
        <v>29.045808999999998</v>
      </c>
      <c r="J22" s="88">
        <v>47.039552999999998</v>
      </c>
      <c r="K22" s="88">
        <v>6.6886140000000003</v>
      </c>
      <c r="L22" s="88">
        <v>1496.600273</v>
      </c>
      <c r="M22" s="88">
        <v>8.8765049999999999</v>
      </c>
      <c r="N22" s="88">
        <v>16.156376000000002</v>
      </c>
      <c r="O22" s="88">
        <v>819.23284699999999</v>
      </c>
      <c r="P22" s="88">
        <v>17.247350000000001</v>
      </c>
      <c r="Q22" s="88">
        <v>30.599792999999998</v>
      </c>
      <c r="R22" s="83"/>
      <c r="S22" s="84" t="s">
        <v>541</v>
      </c>
    </row>
    <row r="23" spans="1:19" x14ac:dyDescent="0.15">
      <c r="B23" s="84" t="s">
        <v>342</v>
      </c>
      <c r="C23" s="88">
        <v>735.83142299999997</v>
      </c>
      <c r="D23" s="88">
        <v>37.856012</v>
      </c>
      <c r="E23" s="88">
        <v>171.063221</v>
      </c>
      <c r="F23" s="88">
        <v>15.312104</v>
      </c>
      <c r="G23" s="88">
        <v>3.8046180000000001</v>
      </c>
      <c r="H23" s="88">
        <v>6.4949519999999996</v>
      </c>
      <c r="I23" s="88">
        <v>40.641337999999998</v>
      </c>
      <c r="J23" s="88">
        <v>52.779423000000001</v>
      </c>
      <c r="K23" s="88">
        <v>6.6139190000000001</v>
      </c>
      <c r="L23" s="88">
        <v>1866.317628</v>
      </c>
      <c r="M23" s="88">
        <v>6.8715130000000002</v>
      </c>
      <c r="N23" s="88">
        <v>21.096325</v>
      </c>
      <c r="O23" s="88">
        <v>915.92226700000003</v>
      </c>
      <c r="P23" s="88">
        <v>21.672028999999998</v>
      </c>
      <c r="Q23" s="88">
        <v>37.314762999999999</v>
      </c>
      <c r="R23" s="83"/>
      <c r="S23" s="84" t="s">
        <v>542</v>
      </c>
    </row>
    <row r="24" spans="1:19" x14ac:dyDescent="0.15">
      <c r="B24" s="84" t="s">
        <v>343</v>
      </c>
      <c r="C24" s="88">
        <v>748.62531899999999</v>
      </c>
      <c r="D24" s="88">
        <v>40.484423999999997</v>
      </c>
      <c r="E24" s="88">
        <v>193.34501900000001</v>
      </c>
      <c r="F24" s="88">
        <v>10.410594</v>
      </c>
      <c r="G24" s="88">
        <v>4.0610200000000001</v>
      </c>
      <c r="H24" s="88">
        <v>6.0103970000000002</v>
      </c>
      <c r="I24" s="88">
        <v>57.867095999999997</v>
      </c>
      <c r="J24" s="88">
        <v>53.238570000000003</v>
      </c>
      <c r="K24" s="88">
        <v>7.1160819999999996</v>
      </c>
      <c r="L24" s="88">
        <v>1777.659206</v>
      </c>
      <c r="M24" s="88">
        <v>5.4097109999999997</v>
      </c>
      <c r="N24" s="88">
        <v>34.924776999999999</v>
      </c>
      <c r="O24" s="88">
        <v>957.50753699999996</v>
      </c>
      <c r="P24" s="88">
        <v>22.089181</v>
      </c>
      <c r="Q24" s="88">
        <v>36.524653000000001</v>
      </c>
      <c r="R24" s="83"/>
      <c r="S24" s="84" t="s">
        <v>543</v>
      </c>
    </row>
    <row r="25" spans="1:19" x14ac:dyDescent="0.15">
      <c r="B25" s="84" t="s">
        <v>344</v>
      </c>
      <c r="C25" s="88">
        <v>718.22619199999997</v>
      </c>
      <c r="D25" s="88">
        <v>37.850112000000003</v>
      </c>
      <c r="E25" s="88">
        <v>121.079346</v>
      </c>
      <c r="F25" s="88">
        <v>19.588397000000001</v>
      </c>
      <c r="G25" s="88">
        <v>4.532311</v>
      </c>
      <c r="H25" s="88">
        <v>3.9148900000000002</v>
      </c>
      <c r="I25" s="88">
        <v>39.794021000000001</v>
      </c>
      <c r="J25" s="88">
        <v>32.865110999999999</v>
      </c>
      <c r="K25" s="88">
        <v>5.4928049999999997</v>
      </c>
      <c r="L25" s="88">
        <v>1651.7226619999999</v>
      </c>
      <c r="M25" s="88">
        <v>5.5229480000000004</v>
      </c>
      <c r="N25" s="88">
        <v>35.228639000000001</v>
      </c>
      <c r="O25" s="88">
        <v>865.93300799999997</v>
      </c>
      <c r="P25" s="88">
        <v>20.560364</v>
      </c>
      <c r="Q25" s="88">
        <v>38.725296999999998</v>
      </c>
      <c r="R25" s="83"/>
      <c r="S25" s="84" t="s">
        <v>544</v>
      </c>
    </row>
    <row r="26" spans="1:19" x14ac:dyDescent="0.15">
      <c r="B26" s="84" t="s">
        <v>345</v>
      </c>
      <c r="C26" s="88">
        <v>561.06050200000004</v>
      </c>
      <c r="D26" s="88">
        <v>27.319253</v>
      </c>
      <c r="E26" s="88">
        <v>135.91721899999999</v>
      </c>
      <c r="F26" s="88">
        <v>8.0643480000000007</v>
      </c>
      <c r="G26" s="88">
        <v>2.6817630000000001</v>
      </c>
      <c r="H26" s="88">
        <v>3.2896420000000002</v>
      </c>
      <c r="I26" s="88">
        <v>28.185065999999999</v>
      </c>
      <c r="J26" s="88">
        <v>40.929074</v>
      </c>
      <c r="K26" s="88">
        <v>4.5121479999999998</v>
      </c>
      <c r="L26" s="88">
        <v>1335.709595</v>
      </c>
      <c r="M26" s="88">
        <v>2.7744200000000001</v>
      </c>
      <c r="N26" s="88">
        <v>23.132106</v>
      </c>
      <c r="O26" s="88">
        <v>588.808134</v>
      </c>
      <c r="P26" s="88">
        <v>13.848421</v>
      </c>
      <c r="Q26" s="88">
        <v>22.887032000000001</v>
      </c>
      <c r="R26" s="83"/>
      <c r="S26" s="84" t="s">
        <v>545</v>
      </c>
    </row>
    <row r="27" spans="1:19" x14ac:dyDescent="0.15">
      <c r="B27" s="84" t="s">
        <v>346</v>
      </c>
      <c r="C27" s="88">
        <v>672.34713899999997</v>
      </c>
      <c r="D27" s="88">
        <v>33.849801999999997</v>
      </c>
      <c r="E27" s="88">
        <v>145.124146</v>
      </c>
      <c r="F27" s="88">
        <v>10.690375</v>
      </c>
      <c r="G27" s="88">
        <v>3.294</v>
      </c>
      <c r="H27" s="88">
        <v>4.2375699999999998</v>
      </c>
      <c r="I27" s="88">
        <v>32.532601</v>
      </c>
      <c r="J27" s="88">
        <v>43.572763000000002</v>
      </c>
      <c r="K27" s="88">
        <v>6.097099</v>
      </c>
      <c r="L27" s="88">
        <v>1667.649101</v>
      </c>
      <c r="M27" s="88">
        <v>5.0087010000000003</v>
      </c>
      <c r="N27" s="88">
        <v>26.176199</v>
      </c>
      <c r="O27" s="88">
        <v>793.60828500000002</v>
      </c>
      <c r="P27" s="88">
        <v>16.818460000000002</v>
      </c>
      <c r="Q27" s="88">
        <v>31.924719</v>
      </c>
      <c r="R27" s="83"/>
      <c r="S27" s="84" t="s">
        <v>546</v>
      </c>
    </row>
    <row r="28" spans="1:19" x14ac:dyDescent="0.15">
      <c r="B28" s="84" t="s">
        <v>347</v>
      </c>
      <c r="C28" s="88">
        <v>735.50238100000001</v>
      </c>
      <c r="D28" s="88">
        <v>33.036726999999999</v>
      </c>
      <c r="E28" s="88">
        <v>146.33866599999999</v>
      </c>
      <c r="F28" s="88">
        <v>10.798054</v>
      </c>
      <c r="G28" s="88">
        <v>4.766203</v>
      </c>
      <c r="H28" s="88">
        <v>5.4464930000000003</v>
      </c>
      <c r="I28" s="88">
        <v>33.888542999999999</v>
      </c>
      <c r="J28" s="88">
        <v>48.350009999999997</v>
      </c>
      <c r="K28" s="88">
        <v>6.8730669999999998</v>
      </c>
      <c r="L28" s="88">
        <v>1716.6035910000001</v>
      </c>
      <c r="M28" s="88">
        <v>6.5764509999999996</v>
      </c>
      <c r="N28" s="88">
        <v>28.93329</v>
      </c>
      <c r="O28" s="88">
        <v>869.72738100000004</v>
      </c>
      <c r="P28" s="88">
        <v>17.764876999999998</v>
      </c>
      <c r="Q28" s="88">
        <v>32.622580999999997</v>
      </c>
      <c r="R28" s="83"/>
      <c r="S28" s="84" t="s">
        <v>547</v>
      </c>
    </row>
    <row r="29" spans="1:19" x14ac:dyDescent="0.15">
      <c r="B29" s="84" t="s">
        <v>348</v>
      </c>
      <c r="C29" s="88">
        <v>790.49451999999997</v>
      </c>
      <c r="D29" s="88">
        <v>36.261921000000001</v>
      </c>
      <c r="E29" s="88">
        <v>177.42261099999999</v>
      </c>
      <c r="F29" s="88">
        <v>9.6030899999999999</v>
      </c>
      <c r="G29" s="88">
        <v>5.22919</v>
      </c>
      <c r="H29" s="88">
        <v>6.7048319999999997</v>
      </c>
      <c r="I29" s="88">
        <v>39.200175000000002</v>
      </c>
      <c r="J29" s="88">
        <v>47.371969999999997</v>
      </c>
      <c r="K29" s="88">
        <v>8.912388</v>
      </c>
      <c r="L29" s="88">
        <v>1882.7462190000001</v>
      </c>
      <c r="M29" s="88">
        <v>9.9430390000000006</v>
      </c>
      <c r="N29" s="88">
        <v>54.169840999999998</v>
      </c>
      <c r="O29" s="88">
        <v>896.79281100000003</v>
      </c>
      <c r="P29" s="88">
        <v>23.761537000000001</v>
      </c>
      <c r="Q29" s="88">
        <v>36.956159999999997</v>
      </c>
      <c r="R29" s="83"/>
      <c r="S29" s="84" t="s">
        <v>548</v>
      </c>
    </row>
    <row r="30" spans="1:19" ht="9.75" thickBot="1" x14ac:dyDescent="0.2">
      <c r="B30" s="84" t="s">
        <v>349</v>
      </c>
      <c r="C30" s="88">
        <v>530.54752499999995</v>
      </c>
      <c r="D30" s="88">
        <v>21.682164</v>
      </c>
      <c r="E30" s="88">
        <v>155.18036799999999</v>
      </c>
      <c r="F30" s="88">
        <v>10.132331000000001</v>
      </c>
      <c r="G30" s="88">
        <v>4.1501979999999996</v>
      </c>
      <c r="H30" s="88">
        <v>5.2828109999999997</v>
      </c>
      <c r="I30" s="88">
        <v>33.607517000000001</v>
      </c>
      <c r="J30" s="88">
        <v>27.728535000000001</v>
      </c>
      <c r="K30" s="88">
        <v>5.2543280000000001</v>
      </c>
      <c r="L30" s="88">
        <v>1440.227124</v>
      </c>
      <c r="M30" s="88">
        <v>6.1969310000000002</v>
      </c>
      <c r="N30" s="88">
        <v>41.389420000000001</v>
      </c>
      <c r="O30" s="88">
        <v>648.26739299999997</v>
      </c>
      <c r="P30" s="88">
        <v>22.104292000000001</v>
      </c>
      <c r="Q30" s="88">
        <v>20.117737999999999</v>
      </c>
      <c r="R30" s="83"/>
      <c r="S30" s="84" t="s">
        <v>549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8.75" customHeight="1" thickBot="1" x14ac:dyDescent="0.2">
      <c r="C33" s="222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4"/>
    </row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ht="9" customHeight="1" x14ac:dyDescent="0.15">
      <c r="A37" s="87">
        <v>2022</v>
      </c>
      <c r="B37" s="84" t="s">
        <v>338</v>
      </c>
      <c r="C37" s="88">
        <v>46.957045000000001</v>
      </c>
      <c r="D37" s="88">
        <v>246.273618</v>
      </c>
      <c r="E37" s="88">
        <v>5.0586180000000001</v>
      </c>
      <c r="F37" s="88">
        <v>5.954097</v>
      </c>
      <c r="G37" s="88">
        <v>9.3853120000000008</v>
      </c>
      <c r="H37" s="88">
        <v>1.6148830000000001</v>
      </c>
      <c r="I37" s="88">
        <v>250.264713</v>
      </c>
      <c r="J37" s="88">
        <v>77.554328999999996</v>
      </c>
      <c r="K37" s="88">
        <v>259.68086</v>
      </c>
      <c r="L37" s="88">
        <v>42.677447000000001</v>
      </c>
      <c r="M37" s="88">
        <v>39.149963999999997</v>
      </c>
      <c r="N37" s="88">
        <v>62.814843000000003</v>
      </c>
      <c r="O37" s="88">
        <v>29.187009</v>
      </c>
      <c r="P37" s="89">
        <v>1474.7344159999984</v>
      </c>
      <c r="Q37" s="89">
        <v>1215.0535559999983</v>
      </c>
      <c r="R37" s="87">
        <v>2022</v>
      </c>
      <c r="S37" s="84" t="s">
        <v>538</v>
      </c>
    </row>
    <row r="38" spans="1:19" ht="9" customHeight="1" x14ac:dyDescent="0.15">
      <c r="B38" s="84" t="s">
        <v>339</v>
      </c>
      <c r="C38" s="88">
        <v>38.303556</v>
      </c>
      <c r="D38" s="88">
        <v>280.72946000000002</v>
      </c>
      <c r="E38" s="88">
        <v>6.6326499999999999</v>
      </c>
      <c r="F38" s="88">
        <v>13.297753</v>
      </c>
      <c r="G38" s="88">
        <v>9.3513260000000002</v>
      </c>
      <c r="H38" s="88">
        <v>3.4332050000000001</v>
      </c>
      <c r="I38" s="88">
        <v>270.71012300000001</v>
      </c>
      <c r="J38" s="88">
        <v>85.210731999999993</v>
      </c>
      <c r="K38" s="88">
        <v>243.79095699999971</v>
      </c>
      <c r="L38" s="88">
        <v>44.620668000000002</v>
      </c>
      <c r="M38" s="88">
        <v>45.129452999999998</v>
      </c>
      <c r="N38" s="88">
        <v>82.469406000000006</v>
      </c>
      <c r="O38" s="88">
        <v>29.740148999999999</v>
      </c>
      <c r="P38" s="89">
        <v>1613.1239689999998</v>
      </c>
      <c r="Q38" s="89">
        <v>1369.3330120000001</v>
      </c>
      <c r="R38" s="83"/>
      <c r="S38" s="84" t="s">
        <v>539</v>
      </c>
    </row>
    <row r="39" spans="1:19" ht="9" customHeight="1" x14ac:dyDescent="0.15">
      <c r="B39" s="84" t="s">
        <v>340</v>
      </c>
      <c r="C39" s="88">
        <v>46.973520000000001</v>
      </c>
      <c r="D39" s="88">
        <v>323.72163399999999</v>
      </c>
      <c r="E39" s="88">
        <v>5.7280920000000002</v>
      </c>
      <c r="F39" s="88">
        <v>14.820202</v>
      </c>
      <c r="G39" s="88">
        <v>12.345947000000001</v>
      </c>
      <c r="H39" s="88">
        <v>2.2755209999999999</v>
      </c>
      <c r="I39" s="88">
        <v>268.315113</v>
      </c>
      <c r="J39" s="88">
        <v>106.360585</v>
      </c>
      <c r="K39" s="88">
        <v>284.46051399999936</v>
      </c>
      <c r="L39" s="88">
        <v>49.426808999999999</v>
      </c>
      <c r="M39" s="88">
        <v>54.918819999999997</v>
      </c>
      <c r="N39" s="88">
        <v>75.918487999999996</v>
      </c>
      <c r="O39" s="88">
        <v>33.573663000000003</v>
      </c>
      <c r="P39" s="89">
        <v>1803.7753459999999</v>
      </c>
      <c r="Q39" s="89">
        <v>1519.3148320000007</v>
      </c>
      <c r="R39" s="83"/>
      <c r="S39" s="84" t="s">
        <v>540</v>
      </c>
    </row>
    <row r="40" spans="1:19" ht="9" customHeight="1" x14ac:dyDescent="0.15">
      <c r="B40" s="84" t="s">
        <v>341</v>
      </c>
      <c r="C40" s="88">
        <v>67.060959999999994</v>
      </c>
      <c r="D40" s="88">
        <v>311.87757800000003</v>
      </c>
      <c r="E40" s="88">
        <v>5.5862980000000002</v>
      </c>
      <c r="F40" s="88">
        <v>15.824134000000001</v>
      </c>
      <c r="G40" s="88">
        <v>12.253883999999999</v>
      </c>
      <c r="H40" s="88">
        <v>2.964464</v>
      </c>
      <c r="I40" s="88">
        <v>244.357088</v>
      </c>
      <c r="J40" s="88">
        <v>83.845213000000001</v>
      </c>
      <c r="K40" s="88">
        <v>255.95675900000001</v>
      </c>
      <c r="L40" s="88">
        <v>41.928449000000001</v>
      </c>
      <c r="M40" s="88">
        <v>51.927543</v>
      </c>
      <c r="N40" s="88">
        <v>76.806032000000002</v>
      </c>
      <c r="O40" s="88">
        <v>50.231017999999999</v>
      </c>
      <c r="P40" s="89">
        <v>1724.2688160000005</v>
      </c>
      <c r="Q40" s="89">
        <v>1468.3120570000006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101.379521</v>
      </c>
      <c r="D41" s="88">
        <v>335.465709</v>
      </c>
      <c r="E41" s="88">
        <v>6.6020060000000003</v>
      </c>
      <c r="F41" s="88">
        <v>13.580443000000001</v>
      </c>
      <c r="G41" s="88">
        <v>13.435836</v>
      </c>
      <c r="H41" s="88">
        <v>2.5536720000000002</v>
      </c>
      <c r="I41" s="88">
        <v>287.171312</v>
      </c>
      <c r="J41" s="88">
        <v>98.253621999999993</v>
      </c>
      <c r="K41" s="88">
        <v>354.51918799999947</v>
      </c>
      <c r="L41" s="88">
        <v>53.136885999999997</v>
      </c>
      <c r="M41" s="88">
        <v>47.318382999999997</v>
      </c>
      <c r="N41" s="88">
        <v>128.96713199999999</v>
      </c>
      <c r="O41" s="88">
        <v>54.62641</v>
      </c>
      <c r="P41" s="89">
        <v>2474.1894159999979</v>
      </c>
      <c r="Q41" s="89">
        <v>2119.6702279999986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50.809103</v>
      </c>
      <c r="D42" s="88">
        <v>299.55173100000002</v>
      </c>
      <c r="E42" s="88">
        <v>6.2483019999999998</v>
      </c>
      <c r="F42" s="88">
        <v>19.524222000000002</v>
      </c>
      <c r="G42" s="88">
        <v>13.653679</v>
      </c>
      <c r="H42" s="88">
        <v>2.2944100000000001</v>
      </c>
      <c r="I42" s="88">
        <v>287.94856900000002</v>
      </c>
      <c r="J42" s="88">
        <v>88.392065000000002</v>
      </c>
      <c r="K42" s="88">
        <v>382.13045000000017</v>
      </c>
      <c r="L42" s="88">
        <v>55.477319000000001</v>
      </c>
      <c r="M42" s="88">
        <v>45.087873000000002</v>
      </c>
      <c r="N42" s="88">
        <v>115.92970200000001</v>
      </c>
      <c r="O42" s="88">
        <v>67.335859999999997</v>
      </c>
      <c r="P42" s="89">
        <v>2169.8063209999991</v>
      </c>
      <c r="Q42" s="89">
        <v>1787.6758709999988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52.211579999999998</v>
      </c>
      <c r="D43" s="88">
        <v>320.44766199999998</v>
      </c>
      <c r="E43" s="88">
        <v>5.0339549999999997</v>
      </c>
      <c r="F43" s="88">
        <v>18.049631999999999</v>
      </c>
      <c r="G43" s="88">
        <v>12.913558999999999</v>
      </c>
      <c r="H43" s="88">
        <v>3.0152260000000002</v>
      </c>
      <c r="I43" s="88">
        <v>305.02868899999999</v>
      </c>
      <c r="J43" s="88">
        <v>89.060198999999997</v>
      </c>
      <c r="K43" s="88">
        <v>399.01835500000044</v>
      </c>
      <c r="L43" s="88">
        <v>46.606046999999997</v>
      </c>
      <c r="M43" s="88">
        <v>46.224012999999999</v>
      </c>
      <c r="N43" s="88">
        <v>68.036482000000007</v>
      </c>
      <c r="O43" s="88">
        <v>70.914574000000002</v>
      </c>
      <c r="P43" s="89">
        <v>2249.8000529999995</v>
      </c>
      <c r="Q43" s="89">
        <v>1850.7816979999991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49.446446000000002</v>
      </c>
      <c r="D44" s="88">
        <v>182.45863800000001</v>
      </c>
      <c r="E44" s="88">
        <v>3.3979279999999998</v>
      </c>
      <c r="F44" s="88">
        <v>17.315235999999999</v>
      </c>
      <c r="G44" s="88">
        <v>7.0720720000000004</v>
      </c>
      <c r="H44" s="88">
        <v>2.2486820000000001</v>
      </c>
      <c r="I44" s="88">
        <v>238.12767099999999</v>
      </c>
      <c r="J44" s="88">
        <v>66.168660000000003</v>
      </c>
      <c r="K44" s="88">
        <v>328.43054099999938</v>
      </c>
      <c r="L44" s="88">
        <v>37.984824000000003</v>
      </c>
      <c r="M44" s="88">
        <v>30.763726999999999</v>
      </c>
      <c r="N44" s="88">
        <v>55.499524999999998</v>
      </c>
      <c r="O44" s="88">
        <v>81.968337000000005</v>
      </c>
      <c r="P44" s="89">
        <v>1902.4205039999993</v>
      </c>
      <c r="Q44" s="89">
        <v>1573.989963</v>
      </c>
      <c r="R44" s="83"/>
      <c r="S44" s="84" t="s">
        <v>545</v>
      </c>
    </row>
    <row r="45" spans="1:19" ht="9" customHeight="1" x14ac:dyDescent="0.15">
      <c r="B45" s="84" t="s">
        <v>346</v>
      </c>
      <c r="C45" s="88">
        <v>40.826279999999997</v>
      </c>
      <c r="D45" s="88">
        <v>296.68071500000002</v>
      </c>
      <c r="E45" s="88">
        <v>5.5762700000000001</v>
      </c>
      <c r="F45" s="88">
        <v>17.845001</v>
      </c>
      <c r="G45" s="88">
        <v>10.026088</v>
      </c>
      <c r="H45" s="88">
        <v>2.9922780000000002</v>
      </c>
      <c r="I45" s="88">
        <v>260.79023100000001</v>
      </c>
      <c r="J45" s="88">
        <v>93.228336999999996</v>
      </c>
      <c r="K45" s="88">
        <v>302.61530499999969</v>
      </c>
      <c r="L45" s="88">
        <v>55.262830000000001</v>
      </c>
      <c r="M45" s="88">
        <v>47.473432000000003</v>
      </c>
      <c r="N45" s="88">
        <v>79.994249999999994</v>
      </c>
      <c r="O45" s="88">
        <v>82.636437000000001</v>
      </c>
      <c r="P45" s="89">
        <v>1940.8143819999989</v>
      </c>
      <c r="Q45" s="89">
        <v>1638.1990769999991</v>
      </c>
      <c r="R45" s="83"/>
      <c r="S45" s="84" t="s">
        <v>546</v>
      </c>
    </row>
    <row r="46" spans="1:19" ht="9" customHeight="1" x14ac:dyDescent="0.15">
      <c r="B46" s="84" t="s">
        <v>347</v>
      </c>
      <c r="C46" s="88">
        <v>45.744914000000001</v>
      </c>
      <c r="D46" s="88">
        <v>276.31156700000003</v>
      </c>
      <c r="E46" s="88">
        <v>4.5112300000000003</v>
      </c>
      <c r="F46" s="88">
        <v>14.070149000000001</v>
      </c>
      <c r="G46" s="88">
        <v>10.292752999999999</v>
      </c>
      <c r="H46" s="88">
        <v>3.0204520000000001</v>
      </c>
      <c r="I46" s="88">
        <v>246.37952200000001</v>
      </c>
      <c r="J46" s="88">
        <v>101.56881</v>
      </c>
      <c r="K46" s="88">
        <v>354.19862200000023</v>
      </c>
      <c r="L46" s="88">
        <v>52.945601000000003</v>
      </c>
      <c r="M46" s="88">
        <v>49.361266000000001</v>
      </c>
      <c r="N46" s="88">
        <v>75.351360999999997</v>
      </c>
      <c r="O46" s="88">
        <v>74.465186000000003</v>
      </c>
      <c r="P46" s="89">
        <v>1974.356577</v>
      </c>
      <c r="Q46" s="89">
        <v>1620.1579549999997</v>
      </c>
      <c r="R46" s="83"/>
      <c r="S46" s="84" t="s">
        <v>547</v>
      </c>
    </row>
    <row r="47" spans="1:19" ht="9" customHeight="1" x14ac:dyDescent="0.15">
      <c r="B47" s="84" t="s">
        <v>348</v>
      </c>
      <c r="C47" s="88">
        <v>62.343718000000003</v>
      </c>
      <c r="D47" s="88">
        <v>354.57802600000002</v>
      </c>
      <c r="E47" s="88">
        <v>4.609699</v>
      </c>
      <c r="F47" s="88">
        <v>33.408748000000003</v>
      </c>
      <c r="G47" s="88">
        <v>12.608217</v>
      </c>
      <c r="H47" s="88">
        <v>2.1545589999999999</v>
      </c>
      <c r="I47" s="88">
        <v>218.63736599999999</v>
      </c>
      <c r="J47" s="88">
        <v>107.960263</v>
      </c>
      <c r="K47" s="88">
        <v>384.03005100000024</v>
      </c>
      <c r="L47" s="88">
        <v>57.175991000000003</v>
      </c>
      <c r="M47" s="88">
        <v>63.922784</v>
      </c>
      <c r="N47" s="88">
        <v>90.622622000000007</v>
      </c>
      <c r="O47" s="88">
        <v>68.668335999999996</v>
      </c>
      <c r="P47" s="89">
        <v>2063.9033700000005</v>
      </c>
      <c r="Q47" s="89">
        <v>1679.873319</v>
      </c>
      <c r="R47" s="83"/>
      <c r="S47" s="84" t="s">
        <v>548</v>
      </c>
    </row>
    <row r="48" spans="1:19" ht="9" customHeight="1" x14ac:dyDescent="0.15">
      <c r="B48" s="84" t="s">
        <v>349</v>
      </c>
      <c r="C48" s="88">
        <v>38.376424</v>
      </c>
      <c r="D48" s="88">
        <v>273.24716799999999</v>
      </c>
      <c r="E48" s="88">
        <v>2.1140789999999998</v>
      </c>
      <c r="F48" s="88">
        <v>15.356114</v>
      </c>
      <c r="G48" s="88">
        <v>11.647769</v>
      </c>
      <c r="H48" s="88">
        <v>2.6824620000000001</v>
      </c>
      <c r="I48" s="88">
        <v>256.518753</v>
      </c>
      <c r="J48" s="88">
        <v>77.997300999999993</v>
      </c>
      <c r="K48" s="88">
        <v>291.82703600000036</v>
      </c>
      <c r="L48" s="88">
        <v>44.708477000000002</v>
      </c>
      <c r="M48" s="88">
        <v>41.404691999999997</v>
      </c>
      <c r="N48" s="88">
        <v>80.773342</v>
      </c>
      <c r="O48" s="88">
        <v>53.211159000000002</v>
      </c>
      <c r="P48" s="89">
        <v>1720.5892950000002</v>
      </c>
      <c r="Q48" s="89">
        <v>1428.7622590000001</v>
      </c>
      <c r="R48" s="83"/>
      <c r="S48" s="84" t="s">
        <v>549</v>
      </c>
    </row>
    <row r="49" spans="1:19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19" x14ac:dyDescent="0.15">
      <c r="A50" s="87">
        <v>2023</v>
      </c>
      <c r="B50" s="84" t="s">
        <v>338</v>
      </c>
      <c r="C50" s="88">
        <v>43.389006999999999</v>
      </c>
      <c r="D50" s="88">
        <v>248.28482199999999</v>
      </c>
      <c r="E50" s="88">
        <v>2.7200060000000001</v>
      </c>
      <c r="F50" s="88">
        <v>11.550195</v>
      </c>
      <c r="G50" s="88">
        <v>9.7136779999999998</v>
      </c>
      <c r="H50" s="88">
        <v>2.1661169999999998</v>
      </c>
      <c r="I50" s="88">
        <v>268.56686400000001</v>
      </c>
      <c r="J50" s="88">
        <v>89.330164999999994</v>
      </c>
      <c r="K50" s="88">
        <v>275.38255499999929</v>
      </c>
      <c r="L50" s="88">
        <v>47.817858999999999</v>
      </c>
      <c r="M50" s="88">
        <v>49.717787000000001</v>
      </c>
      <c r="N50" s="88">
        <v>82.028974000000005</v>
      </c>
      <c r="O50" s="88">
        <v>66.663814000000002</v>
      </c>
      <c r="P50" s="89">
        <v>1843.4932109999988</v>
      </c>
      <c r="Q50" s="89">
        <v>1568.1106559999996</v>
      </c>
      <c r="R50" s="87">
        <v>2023</v>
      </c>
      <c r="S50" s="84" t="s">
        <v>538</v>
      </c>
    </row>
    <row r="51" spans="1:19" x14ac:dyDescent="0.15">
      <c r="B51" s="84" t="s">
        <v>339</v>
      </c>
      <c r="C51" s="88">
        <v>36.379524000000004</v>
      </c>
      <c r="D51" s="88">
        <v>283.323643</v>
      </c>
      <c r="E51" s="88">
        <v>3.6084809999999998</v>
      </c>
      <c r="F51" s="88">
        <v>8.4226170000000007</v>
      </c>
      <c r="G51" s="88">
        <v>11.470376999999999</v>
      </c>
      <c r="H51" s="88">
        <v>1.8259970000000001</v>
      </c>
      <c r="I51" s="88">
        <v>233.47420600000001</v>
      </c>
      <c r="J51" s="88">
        <v>94.144148999999999</v>
      </c>
      <c r="K51" s="88">
        <v>315.23860999999977</v>
      </c>
      <c r="L51" s="88">
        <v>47.864412000000002</v>
      </c>
      <c r="M51" s="88">
        <v>50.133541000000001</v>
      </c>
      <c r="N51" s="88">
        <v>97.445411000000007</v>
      </c>
      <c r="O51" s="88">
        <v>46.579103000000003</v>
      </c>
      <c r="P51" s="89">
        <v>1810.9914689999991</v>
      </c>
      <c r="Q51" s="89">
        <v>1495.7528589999993</v>
      </c>
      <c r="R51" s="83"/>
      <c r="S51" s="84" t="s">
        <v>539</v>
      </c>
    </row>
    <row r="52" spans="1:19" x14ac:dyDescent="0.15">
      <c r="B52" s="84" t="s">
        <v>340</v>
      </c>
      <c r="C52" s="88">
        <v>59.309699000000002</v>
      </c>
      <c r="D52" s="88">
        <v>340.13609400000001</v>
      </c>
      <c r="E52" s="88">
        <v>2.9812460000000001</v>
      </c>
      <c r="F52" s="88">
        <v>9.7286850000000005</v>
      </c>
      <c r="G52" s="88">
        <v>11.787354000000001</v>
      </c>
      <c r="H52" s="88">
        <v>3.1058690000000002</v>
      </c>
      <c r="I52" s="88">
        <v>271.45031599999999</v>
      </c>
      <c r="J52" s="88">
        <v>111.154366</v>
      </c>
      <c r="K52" s="88">
        <v>373.50670499999904</v>
      </c>
      <c r="L52" s="88">
        <v>59.739460000000001</v>
      </c>
      <c r="M52" s="88">
        <v>62.922212000000002</v>
      </c>
      <c r="N52" s="88">
        <v>87.931647999999996</v>
      </c>
      <c r="O52" s="88">
        <v>52.415058000000002</v>
      </c>
      <c r="P52" s="89">
        <v>2452.417106999997</v>
      </c>
      <c r="Q52" s="89">
        <v>2078.9104019999982</v>
      </c>
      <c r="R52" s="83"/>
      <c r="S52" s="84" t="s">
        <v>540</v>
      </c>
    </row>
    <row r="53" spans="1:19" x14ac:dyDescent="0.15">
      <c r="B53" s="84" t="s">
        <v>341</v>
      </c>
      <c r="C53" s="88">
        <v>74.900845000000004</v>
      </c>
      <c r="D53" s="88">
        <v>260.93789900000002</v>
      </c>
      <c r="E53" s="88">
        <v>2.484416</v>
      </c>
      <c r="F53" s="88">
        <v>9.3537060000000007</v>
      </c>
      <c r="G53" s="88">
        <v>11.721489999999999</v>
      </c>
      <c r="H53" s="88">
        <v>2.2682340000000001</v>
      </c>
      <c r="I53" s="88">
        <v>231.86113800000001</v>
      </c>
      <c r="J53" s="88">
        <v>104.91926100000001</v>
      </c>
      <c r="K53" s="88">
        <v>232.12451699999994</v>
      </c>
      <c r="L53" s="88">
        <v>46.617693000000003</v>
      </c>
      <c r="M53" s="88">
        <v>46.609707</v>
      </c>
      <c r="N53" s="88">
        <v>81.400917000000007</v>
      </c>
      <c r="O53" s="88">
        <v>54.147758000000003</v>
      </c>
      <c r="P53" s="89">
        <v>1660.4479270000002</v>
      </c>
      <c r="Q53" s="89">
        <v>1428.3234100000002</v>
      </c>
      <c r="R53" s="83"/>
      <c r="S53" s="84" t="s">
        <v>541</v>
      </c>
    </row>
    <row r="54" spans="1:19" x14ac:dyDescent="0.15">
      <c r="B54" s="84" t="s">
        <v>342</v>
      </c>
      <c r="C54" s="88">
        <v>43.273958</v>
      </c>
      <c r="D54" s="88">
        <v>305.93163600000003</v>
      </c>
      <c r="E54" s="88">
        <v>3.1920350000000002</v>
      </c>
      <c r="F54" s="88">
        <v>11.49424</v>
      </c>
      <c r="G54" s="88">
        <v>12.489682999999999</v>
      </c>
      <c r="H54" s="88">
        <v>2.7871709999999998</v>
      </c>
      <c r="I54" s="88">
        <v>239.44238200000001</v>
      </c>
      <c r="J54" s="88">
        <v>96.351712000000006</v>
      </c>
      <c r="K54" s="88">
        <v>361.18573600000053</v>
      </c>
      <c r="L54" s="88">
        <v>58.002606999999998</v>
      </c>
      <c r="M54" s="88">
        <v>57.412658999999998</v>
      </c>
      <c r="N54" s="88">
        <v>107.658445</v>
      </c>
      <c r="O54" s="88">
        <v>55.523166000000003</v>
      </c>
      <c r="P54" s="89">
        <v>2008.6408229999997</v>
      </c>
      <c r="Q54" s="89">
        <v>1647.4550869999994</v>
      </c>
      <c r="R54" s="83"/>
      <c r="S54" s="84" t="s">
        <v>542</v>
      </c>
    </row>
    <row r="55" spans="1:19" x14ac:dyDescent="0.15">
      <c r="B55" s="84" t="s">
        <v>343</v>
      </c>
      <c r="C55" s="88">
        <v>45.619951999999998</v>
      </c>
      <c r="D55" s="88">
        <v>286.57933600000001</v>
      </c>
      <c r="E55" s="88">
        <v>2.5484990000000001</v>
      </c>
      <c r="F55" s="88">
        <v>8.9470939999999999</v>
      </c>
      <c r="G55" s="88">
        <v>11.474993</v>
      </c>
      <c r="H55" s="88">
        <v>2.9236789999999999</v>
      </c>
      <c r="I55" s="88">
        <v>247.392968</v>
      </c>
      <c r="J55" s="88">
        <v>101.245127</v>
      </c>
      <c r="K55" s="88">
        <v>326.88052100000039</v>
      </c>
      <c r="L55" s="88">
        <v>53.471071999999999</v>
      </c>
      <c r="M55" s="88">
        <v>52.317462999999996</v>
      </c>
      <c r="N55" s="88">
        <v>98.547824000000006</v>
      </c>
      <c r="O55" s="88">
        <v>52.238259999999997</v>
      </c>
      <c r="P55" s="89">
        <v>1934.0757109999993</v>
      </c>
      <c r="Q55" s="89">
        <v>1607.195189999999</v>
      </c>
      <c r="R55" s="83"/>
      <c r="S55" s="84" t="s">
        <v>543</v>
      </c>
    </row>
    <row r="56" spans="1:19" x14ac:dyDescent="0.15">
      <c r="B56" s="84" t="s">
        <v>344</v>
      </c>
      <c r="C56" s="88">
        <v>52.054555000000001</v>
      </c>
      <c r="D56" s="88">
        <v>252.87104500000001</v>
      </c>
      <c r="E56" s="88">
        <v>2.7663630000000001</v>
      </c>
      <c r="F56" s="88">
        <v>6.1771909999999997</v>
      </c>
      <c r="G56" s="88">
        <v>12.117032</v>
      </c>
      <c r="H56" s="88">
        <v>2.924099</v>
      </c>
      <c r="I56" s="88">
        <v>253.378871</v>
      </c>
      <c r="J56" s="88">
        <v>93.723213999999999</v>
      </c>
      <c r="K56" s="88">
        <v>291.43165199999964</v>
      </c>
      <c r="L56" s="88">
        <v>47.343674999999998</v>
      </c>
      <c r="M56" s="88">
        <v>60.924072000000002</v>
      </c>
      <c r="N56" s="88">
        <v>54.671317999999999</v>
      </c>
      <c r="O56" s="88">
        <v>49.235183999999997</v>
      </c>
      <c r="P56" s="89">
        <v>1916.5807159999995</v>
      </c>
      <c r="Q56" s="89">
        <v>1625.149064</v>
      </c>
      <c r="R56" s="83"/>
      <c r="S56" s="84" t="s">
        <v>544</v>
      </c>
    </row>
    <row r="57" spans="1:19" x14ac:dyDescent="0.15">
      <c r="B57" s="84" t="s">
        <v>345</v>
      </c>
      <c r="C57" s="88">
        <v>33.577540999999997</v>
      </c>
      <c r="D57" s="88">
        <v>177.519396</v>
      </c>
      <c r="E57" s="88">
        <v>4.3303209999999996</v>
      </c>
      <c r="F57" s="88">
        <v>8.5320029999999996</v>
      </c>
      <c r="G57" s="88">
        <v>7.7820619999999998</v>
      </c>
      <c r="H57" s="88">
        <v>2.5799979999999998</v>
      </c>
      <c r="I57" s="88">
        <v>185.448104</v>
      </c>
      <c r="J57" s="88">
        <v>80.865482</v>
      </c>
      <c r="K57" s="88">
        <v>248.31272000000035</v>
      </c>
      <c r="L57" s="88">
        <v>44.851641000000001</v>
      </c>
      <c r="M57" s="88">
        <v>47.435552000000001</v>
      </c>
      <c r="N57" s="88">
        <v>77.942318</v>
      </c>
      <c r="O57" s="88">
        <v>93.245108999999999</v>
      </c>
      <c r="P57" s="89">
        <v>1769.6850899999995</v>
      </c>
      <c r="Q57" s="89">
        <v>1521.3723699999991</v>
      </c>
      <c r="R57" s="83"/>
      <c r="S57" s="84" t="s">
        <v>545</v>
      </c>
    </row>
    <row r="58" spans="1:19" x14ac:dyDescent="0.15">
      <c r="B58" s="84" t="s">
        <v>346</v>
      </c>
      <c r="C58" s="88">
        <v>35.600166000000002</v>
      </c>
      <c r="D58" s="88">
        <v>255.080287</v>
      </c>
      <c r="E58" s="88">
        <v>6.7472260000000004</v>
      </c>
      <c r="F58" s="88">
        <v>10.371938</v>
      </c>
      <c r="G58" s="88">
        <v>10.021281999999999</v>
      </c>
      <c r="H58" s="88">
        <v>2.565483</v>
      </c>
      <c r="I58" s="88">
        <v>183.188672</v>
      </c>
      <c r="J58" s="88">
        <v>78.896692000000002</v>
      </c>
      <c r="K58" s="88">
        <v>330.62312599999939</v>
      </c>
      <c r="L58" s="88">
        <v>54.962000000000003</v>
      </c>
      <c r="M58" s="88">
        <v>67.464934999999997</v>
      </c>
      <c r="N58" s="88">
        <v>101.70434299999999</v>
      </c>
      <c r="O58" s="88">
        <v>91.199714999999998</v>
      </c>
      <c r="P58" s="89">
        <v>1889.241442</v>
      </c>
      <c r="Q58" s="89">
        <v>1558.6183160000005</v>
      </c>
      <c r="R58" s="83"/>
      <c r="S58" s="84" t="s">
        <v>546</v>
      </c>
    </row>
    <row r="59" spans="1:19" x14ac:dyDescent="0.15">
      <c r="B59" s="84" t="s">
        <v>347</v>
      </c>
      <c r="C59" s="88">
        <v>38.922896999999999</v>
      </c>
      <c r="D59" s="88">
        <v>274.64345300000002</v>
      </c>
      <c r="E59" s="88">
        <v>4.7993420000000002</v>
      </c>
      <c r="F59" s="88">
        <v>7.2628190000000004</v>
      </c>
      <c r="G59" s="88">
        <v>11.577676</v>
      </c>
      <c r="H59" s="88">
        <v>2.3469600000000002</v>
      </c>
      <c r="I59" s="88">
        <v>192.392798</v>
      </c>
      <c r="J59" s="88">
        <v>98.851204999999993</v>
      </c>
      <c r="K59" s="88">
        <v>280.72239799999988</v>
      </c>
      <c r="L59" s="88">
        <v>62.004201999999999</v>
      </c>
      <c r="M59" s="88">
        <v>62.820208000000001</v>
      </c>
      <c r="N59" s="88">
        <v>96.356705000000005</v>
      </c>
      <c r="O59" s="88">
        <v>65.057635000000005</v>
      </c>
      <c r="P59" s="89">
        <v>1846.542825999999</v>
      </c>
      <c r="Q59" s="89">
        <v>1565.8204279999991</v>
      </c>
      <c r="R59" s="83"/>
      <c r="S59" s="84" t="s">
        <v>547</v>
      </c>
    </row>
    <row r="60" spans="1:19" x14ac:dyDescent="0.15">
      <c r="B60" s="84" t="s">
        <v>348</v>
      </c>
      <c r="C60" s="88">
        <v>44.374236000000003</v>
      </c>
      <c r="D60" s="88">
        <v>383.54647199999999</v>
      </c>
      <c r="E60" s="88">
        <v>5.4856480000000003</v>
      </c>
      <c r="F60" s="88">
        <v>8.6135610000000007</v>
      </c>
      <c r="G60" s="88">
        <v>13.601589000000001</v>
      </c>
      <c r="H60" s="88">
        <v>26.921676999999999</v>
      </c>
      <c r="I60" s="88">
        <v>227.44089600000001</v>
      </c>
      <c r="J60" s="88">
        <v>105.988311</v>
      </c>
      <c r="K60" s="88">
        <v>346.58168400000039</v>
      </c>
      <c r="L60" s="88">
        <v>71.043249000000003</v>
      </c>
      <c r="M60" s="88">
        <v>51.337395999999998</v>
      </c>
      <c r="N60" s="88">
        <v>90.649144000000007</v>
      </c>
      <c r="O60" s="88">
        <v>65.302950999999993</v>
      </c>
      <c r="P60" s="89">
        <v>1894.3203850000014</v>
      </c>
      <c r="Q60" s="89">
        <v>1547.7387010000009</v>
      </c>
      <c r="R60" s="83"/>
      <c r="S60" s="84" t="s">
        <v>548</v>
      </c>
    </row>
    <row r="61" spans="1:19" ht="9.75" thickBot="1" x14ac:dyDescent="0.2">
      <c r="B61" s="84" t="s">
        <v>349</v>
      </c>
      <c r="C61" s="88">
        <v>33.260145999999999</v>
      </c>
      <c r="D61" s="88">
        <v>229.48983000000001</v>
      </c>
      <c r="E61" s="88">
        <v>2.786918</v>
      </c>
      <c r="F61" s="88">
        <v>4.6687409999999998</v>
      </c>
      <c r="G61" s="88">
        <v>11.648814</v>
      </c>
      <c r="H61" s="88">
        <v>1.7808200000000001</v>
      </c>
      <c r="I61" s="88">
        <v>172.14922100000001</v>
      </c>
      <c r="J61" s="88">
        <v>65.253071000000006</v>
      </c>
      <c r="K61" s="88">
        <v>264.78496999999982</v>
      </c>
      <c r="L61" s="88">
        <v>47.995531999999997</v>
      </c>
      <c r="M61" s="88">
        <v>37.674877000000002</v>
      </c>
      <c r="N61" s="88">
        <v>81.657219999999995</v>
      </c>
      <c r="O61" s="88">
        <v>56.147441000000001</v>
      </c>
      <c r="P61" s="89">
        <v>2084.8526940000002</v>
      </c>
      <c r="Q61" s="89">
        <v>1820.0677240000002</v>
      </c>
      <c r="R61" s="83"/>
      <c r="S61" s="84" t="s">
        <v>549</v>
      </c>
    </row>
    <row r="62" spans="1:19" ht="21" customHeight="1" thickBot="1" x14ac:dyDescent="0.2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19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15">
      <c r="A68" s="195" t="s">
        <v>640</v>
      </c>
      <c r="B68" s="196"/>
      <c r="C68" s="197" t="s">
        <v>641</v>
      </c>
      <c r="D68" s="197"/>
    </row>
  </sheetData>
  <mergeCells count="29">
    <mergeCell ref="A62:A63"/>
    <mergeCell ref="B62:B63"/>
    <mergeCell ref="A35:A36"/>
    <mergeCell ref="S31:S32"/>
    <mergeCell ref="R35:R36"/>
    <mergeCell ref="S35:S36"/>
    <mergeCell ref="C33:Q33"/>
    <mergeCell ref="B35:B36"/>
    <mergeCell ref="A34:Q34"/>
    <mergeCell ref="C32:Q32"/>
    <mergeCell ref="C35:Q35"/>
    <mergeCell ref="R62:R63"/>
    <mergeCell ref="S62:S63"/>
    <mergeCell ref="B31:B32"/>
    <mergeCell ref="R31:R32"/>
    <mergeCell ref="C63:Q63"/>
    <mergeCell ref="A2:S2"/>
    <mergeCell ref="A3:S3"/>
    <mergeCell ref="R4:R5"/>
    <mergeCell ref="S4:S5"/>
    <mergeCell ref="A31:A32"/>
    <mergeCell ref="C4:Q4"/>
    <mergeCell ref="A4:A5"/>
    <mergeCell ref="B4:B5"/>
    <mergeCell ref="G67:I67"/>
    <mergeCell ref="A67:B67"/>
    <mergeCell ref="C67:D67"/>
    <mergeCell ref="A68:B68"/>
    <mergeCell ref="C68:D68"/>
  </mergeCells>
  <phoneticPr fontId="1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X39"/>
  <sheetViews>
    <sheetView showGridLines="0" zoomScale="90" zoomScaleNormal="90" workbookViewId="0">
      <selection sqref="A1:T1"/>
    </sheetView>
  </sheetViews>
  <sheetFormatPr defaultColWidth="9.140625" defaultRowHeight="12.75" x14ac:dyDescent="0.2"/>
  <cols>
    <col min="1" max="2" width="3.140625" style="7" customWidth="1"/>
    <col min="3" max="3" width="2.5703125" style="7" customWidth="1"/>
    <col min="4" max="4" width="46.7109375" style="7" customWidth="1"/>
    <col min="5" max="5" width="0.42578125" style="7" customWidth="1"/>
    <col min="6" max="6" width="11.140625" style="7" customWidth="1"/>
    <col min="7" max="7" width="0.42578125" style="7" customWidth="1"/>
    <col min="8" max="8" width="11.140625" style="7" customWidth="1"/>
    <col min="9" max="9" width="0.42578125" style="7" customWidth="1"/>
    <col min="10" max="10" width="10.7109375" style="7" customWidth="1"/>
    <col min="11" max="11" width="0.42578125" style="7" customWidth="1"/>
    <col min="12" max="12" width="16" style="7" customWidth="1"/>
    <col min="13" max="13" width="0.42578125" style="7" customWidth="1"/>
    <col min="14" max="14" width="11.140625" style="7" customWidth="1"/>
    <col min="15" max="15" width="0.42578125" style="7" customWidth="1"/>
    <col min="16" max="16" width="11.140625" style="7" customWidth="1"/>
    <col min="17" max="17" width="0.42578125" style="7" customWidth="1"/>
    <col min="18" max="18" width="10.7109375" style="7" customWidth="1"/>
    <col min="19" max="19" width="0.42578125" style="7" customWidth="1"/>
    <col min="20" max="20" width="16" style="7" customWidth="1"/>
    <col min="21" max="21" width="8.28515625" style="7" customWidth="1"/>
    <col min="22" max="23" width="9.85546875" style="7" customWidth="1"/>
    <col min="24" max="24" width="8.42578125" style="7" customWidth="1"/>
    <col min="25" max="16384" width="9.140625" style="7"/>
  </cols>
  <sheetData>
    <row r="1" spans="1:24" ht="4.5" customHeight="1" x14ac:dyDescent="0.2">
      <c r="A1" s="225"/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</row>
    <row r="2" spans="1:24" ht="29.25" customHeight="1" x14ac:dyDescent="0.2">
      <c r="A2" s="184" t="s">
        <v>678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  <c r="Q2" s="185"/>
      <c r="R2" s="185"/>
      <c r="S2" s="185"/>
      <c r="T2" s="185"/>
    </row>
    <row r="3" spans="1:24" ht="3.6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</row>
    <row r="4" spans="1:24" ht="3.6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</row>
    <row r="5" spans="1:24" ht="26.25" customHeight="1" x14ac:dyDescent="0.2">
      <c r="A5" s="187" t="s">
        <v>668</v>
      </c>
      <c r="B5" s="187"/>
      <c r="C5" s="187"/>
      <c r="D5" s="187"/>
      <c r="E5" s="53"/>
      <c r="F5" s="218" t="s">
        <v>669</v>
      </c>
      <c r="G5" s="187"/>
      <c r="H5" s="187"/>
      <c r="I5" s="187"/>
      <c r="J5" s="187"/>
      <c r="K5" s="187"/>
      <c r="L5" s="187"/>
      <c r="M5" s="91"/>
      <c r="N5" s="187" t="s">
        <v>670</v>
      </c>
      <c r="O5" s="187"/>
      <c r="P5" s="187"/>
      <c r="Q5" s="187"/>
      <c r="R5" s="187"/>
      <c r="S5" s="187"/>
      <c r="T5" s="187"/>
      <c r="W5" s="28"/>
      <c r="X5" s="28"/>
    </row>
    <row r="6" spans="1:24" ht="2.25" customHeight="1" x14ac:dyDescent="0.2">
      <c r="A6" s="187"/>
      <c r="B6" s="187"/>
      <c r="C6" s="187"/>
      <c r="D6" s="187"/>
      <c r="E6" s="53"/>
      <c r="F6" s="92"/>
      <c r="G6" s="92"/>
      <c r="H6" s="92"/>
      <c r="I6" s="92"/>
      <c r="J6" s="92"/>
      <c r="K6" s="92"/>
      <c r="L6" s="92"/>
      <c r="M6" s="91"/>
      <c r="N6" s="53"/>
      <c r="O6" s="53"/>
      <c r="P6" s="53"/>
      <c r="Q6" s="92"/>
      <c r="R6" s="92"/>
      <c r="S6" s="53"/>
      <c r="T6" s="53"/>
    </row>
    <row r="7" spans="1:24" ht="24.75" customHeight="1" x14ac:dyDescent="0.2">
      <c r="A7" s="187"/>
      <c r="B7" s="187"/>
      <c r="C7" s="187"/>
      <c r="D7" s="187"/>
      <c r="E7" s="93"/>
      <c r="F7" s="188" t="s">
        <v>646</v>
      </c>
      <c r="G7" s="188"/>
      <c r="H7" s="188"/>
      <c r="I7" s="188"/>
      <c r="J7" s="188"/>
      <c r="K7" s="94"/>
      <c r="L7" s="27" t="s">
        <v>654</v>
      </c>
      <c r="M7" s="95"/>
      <c r="N7" s="188" t="s">
        <v>646</v>
      </c>
      <c r="O7" s="188"/>
      <c r="P7" s="188"/>
      <c r="Q7" s="188"/>
      <c r="R7" s="188"/>
      <c r="S7" s="94"/>
      <c r="T7" s="27" t="s">
        <v>654</v>
      </c>
    </row>
    <row r="8" spans="1:24" ht="2.25" customHeight="1" x14ac:dyDescent="0.2">
      <c r="A8" s="187"/>
      <c r="B8" s="187"/>
      <c r="C8" s="187"/>
      <c r="D8" s="187"/>
      <c r="E8" s="93"/>
      <c r="F8" s="94"/>
      <c r="G8" s="94"/>
      <c r="H8" s="94"/>
      <c r="I8" s="94"/>
      <c r="J8" s="94"/>
      <c r="K8" s="94"/>
      <c r="L8" s="96"/>
      <c r="M8" s="95"/>
      <c r="N8" s="94"/>
      <c r="O8" s="94"/>
      <c r="P8" s="94"/>
      <c r="Q8" s="94"/>
      <c r="R8" s="94"/>
      <c r="S8" s="94"/>
      <c r="T8" s="94"/>
    </row>
    <row r="9" spans="1:24" ht="34.5" customHeight="1" x14ac:dyDescent="0.2">
      <c r="A9" s="187"/>
      <c r="B9" s="187"/>
      <c r="C9" s="187"/>
      <c r="D9" s="187"/>
      <c r="E9" s="53"/>
      <c r="F9" s="97" t="s">
        <v>713</v>
      </c>
      <c r="G9" s="92"/>
      <c r="H9" s="97" t="s">
        <v>714</v>
      </c>
      <c r="I9" s="92"/>
      <c r="J9" s="27" t="s">
        <v>671</v>
      </c>
      <c r="K9" s="92"/>
      <c r="L9" s="27" t="s">
        <v>295</v>
      </c>
      <c r="M9" s="91"/>
      <c r="N9" s="97" t="s">
        <v>713</v>
      </c>
      <c r="O9" s="92"/>
      <c r="P9" s="97" t="s">
        <v>714</v>
      </c>
      <c r="Q9" s="92"/>
      <c r="R9" s="27" t="s">
        <v>671</v>
      </c>
      <c r="S9" s="92"/>
      <c r="T9" s="27" t="s">
        <v>295</v>
      </c>
    </row>
    <row r="10" spans="1:24" ht="13.15" customHeight="1" x14ac:dyDescent="0.2">
      <c r="F10" s="29"/>
      <c r="G10" s="29"/>
      <c r="H10" s="29"/>
      <c r="I10" s="29"/>
      <c r="J10" s="36"/>
      <c r="K10" s="29"/>
      <c r="L10" s="36"/>
      <c r="M10" s="98"/>
      <c r="N10" s="29"/>
      <c r="O10" s="29"/>
      <c r="P10" s="29"/>
      <c r="Q10" s="29"/>
      <c r="R10" s="36"/>
      <c r="S10" s="29"/>
      <c r="T10" s="36"/>
    </row>
    <row r="11" spans="1:24" ht="27.75" customHeight="1" x14ac:dyDescent="0.2">
      <c r="A11" s="226" t="s">
        <v>710</v>
      </c>
      <c r="B11" s="226"/>
      <c r="C11" s="226"/>
      <c r="D11" s="226"/>
      <c r="E11" s="118"/>
      <c r="F11" s="119"/>
      <c r="G11" s="119"/>
      <c r="H11" s="119"/>
      <c r="I11" s="119"/>
      <c r="J11" s="120"/>
      <c r="K11" s="119"/>
      <c r="L11" s="121"/>
      <c r="M11" s="103"/>
      <c r="N11" s="119"/>
      <c r="O11" s="119"/>
      <c r="P11" s="119"/>
      <c r="Q11" s="119"/>
      <c r="R11" s="120"/>
      <c r="S11" s="119"/>
      <c r="T11" s="121"/>
      <c r="W11" s="28"/>
      <c r="X11" s="28"/>
    </row>
    <row r="12" spans="1:24" ht="12.75" customHeight="1" x14ac:dyDescent="0.2">
      <c r="A12" s="62"/>
      <c r="B12" s="62" t="s">
        <v>365</v>
      </c>
      <c r="C12" s="62" t="s">
        <v>616</v>
      </c>
      <c r="D12" s="62"/>
      <c r="E12" s="62"/>
      <c r="F12" s="62">
        <v>1440.227124</v>
      </c>
      <c r="G12" s="62"/>
      <c r="H12" s="62">
        <v>1518.109033</v>
      </c>
      <c r="I12" s="62"/>
      <c r="J12" s="104">
        <f t="shared" ref="J12:J21" si="0">F12-H12</f>
        <v>-77.881908999999951</v>
      </c>
      <c r="K12" s="62"/>
      <c r="L12" s="105">
        <f t="shared" ref="L12:L21" si="1">F12/H12*100-100</f>
        <v>-5.1301920551842102</v>
      </c>
      <c r="M12" s="98"/>
      <c r="N12" s="62">
        <v>5039.5769340000006</v>
      </c>
      <c r="O12" s="62"/>
      <c r="P12" s="62">
        <v>5199.8295749999997</v>
      </c>
      <c r="Q12" s="62"/>
      <c r="R12" s="104">
        <f>N12-P12</f>
        <v>-160.25264099999913</v>
      </c>
      <c r="S12" s="62"/>
      <c r="T12" s="105">
        <f t="shared" ref="T12:T21" si="2">N12/P12*100-100</f>
        <v>-3.0818825634299571</v>
      </c>
    </row>
    <row r="13" spans="1:24" ht="12.75" customHeight="1" x14ac:dyDescent="0.2">
      <c r="B13" s="62" t="s">
        <v>367</v>
      </c>
      <c r="C13" s="62" t="s">
        <v>618</v>
      </c>
      <c r="D13" s="106"/>
      <c r="F13" s="62">
        <v>648.26739299999997</v>
      </c>
      <c r="G13" s="62"/>
      <c r="H13" s="62">
        <v>682.28094899999996</v>
      </c>
      <c r="I13" s="62"/>
      <c r="J13" s="104">
        <f t="shared" si="0"/>
        <v>-34.013555999999994</v>
      </c>
      <c r="K13" s="62"/>
      <c r="L13" s="105">
        <f t="shared" si="1"/>
        <v>-4.9852712507732662</v>
      </c>
      <c r="M13" s="98"/>
      <c r="N13" s="62">
        <v>2414.787585</v>
      </c>
      <c r="P13" s="62">
        <v>2419.7895669999998</v>
      </c>
      <c r="Q13" s="62"/>
      <c r="R13" s="104">
        <f>N13-P13</f>
        <v>-5.0019819999997708</v>
      </c>
      <c r="S13" s="62"/>
      <c r="T13" s="105">
        <f t="shared" si="2"/>
        <v>-0.20671144583043599</v>
      </c>
    </row>
    <row r="14" spans="1:24" ht="12.75" customHeight="1" x14ac:dyDescent="0.2">
      <c r="A14" s="62"/>
      <c r="B14" s="62" t="s">
        <v>366</v>
      </c>
      <c r="C14" s="62" t="s">
        <v>617</v>
      </c>
      <c r="D14" s="62"/>
      <c r="E14" s="62"/>
      <c r="F14" s="62">
        <v>530.54752499999995</v>
      </c>
      <c r="G14" s="62"/>
      <c r="H14" s="62">
        <v>587.33137599999998</v>
      </c>
      <c r="I14" s="62"/>
      <c r="J14" s="104">
        <f t="shared" si="0"/>
        <v>-56.783851000000027</v>
      </c>
      <c r="K14" s="62"/>
      <c r="L14" s="105">
        <f t="shared" si="1"/>
        <v>-9.6681112776103504</v>
      </c>
      <c r="M14" s="98"/>
      <c r="N14" s="62">
        <v>2056.5444259999999</v>
      </c>
      <c r="O14" s="62"/>
      <c r="P14" s="62">
        <v>2113.3807999999999</v>
      </c>
      <c r="Q14" s="62"/>
      <c r="R14" s="104">
        <f t="shared" ref="R14:R21" si="3">N14-P14</f>
        <v>-56.836373999999978</v>
      </c>
      <c r="S14" s="62"/>
      <c r="T14" s="105">
        <f t="shared" si="2"/>
        <v>-2.6893579235696734</v>
      </c>
      <c r="V14" s="43"/>
      <c r="W14" s="43"/>
    </row>
    <row r="15" spans="1:24" ht="12.75" customHeight="1" x14ac:dyDescent="0.2">
      <c r="B15" s="62" t="s">
        <v>373</v>
      </c>
      <c r="C15" s="62" t="s">
        <v>624</v>
      </c>
      <c r="D15" s="106"/>
      <c r="F15" s="62">
        <v>708.70802500000002</v>
      </c>
      <c r="G15" s="62"/>
      <c r="H15" s="62">
        <v>323.86669599999999</v>
      </c>
      <c r="I15" s="62"/>
      <c r="J15" s="104">
        <f t="shared" si="0"/>
        <v>384.84132900000003</v>
      </c>
      <c r="K15" s="62"/>
      <c r="L15" s="105">
        <f t="shared" si="1"/>
        <v>118.82707723674065</v>
      </c>
      <c r="M15" s="98"/>
      <c r="N15" s="62">
        <v>1460.2593460000001</v>
      </c>
      <c r="P15" s="62">
        <v>1061.8981759999999</v>
      </c>
      <c r="Q15" s="62"/>
      <c r="R15" s="104">
        <f t="shared" si="3"/>
        <v>398.36117000000013</v>
      </c>
      <c r="S15" s="62"/>
      <c r="T15" s="105">
        <f t="shared" si="2"/>
        <v>37.514064813687014</v>
      </c>
      <c r="V15" s="43"/>
      <c r="W15" s="62"/>
      <c r="X15" s="62"/>
    </row>
    <row r="16" spans="1:24" ht="12.75" customHeight="1" x14ac:dyDescent="0.2">
      <c r="B16" s="62" t="s">
        <v>372</v>
      </c>
      <c r="C16" s="62" t="s">
        <v>623</v>
      </c>
      <c r="D16" s="106"/>
      <c r="F16" s="62">
        <v>264.78496999999999</v>
      </c>
      <c r="G16" s="62"/>
      <c r="H16" s="62">
        <v>291.82703600000002</v>
      </c>
      <c r="I16" s="62"/>
      <c r="J16" s="104">
        <f t="shared" si="0"/>
        <v>-27.042066000000034</v>
      </c>
      <c r="K16" s="62"/>
      <c r="L16" s="105">
        <f t="shared" si="1"/>
        <v>-9.2664704307931345</v>
      </c>
      <c r="M16" s="98"/>
      <c r="N16" s="62">
        <v>892.08905199999992</v>
      </c>
      <c r="P16" s="62">
        <v>1030.055709</v>
      </c>
      <c r="Q16" s="62"/>
      <c r="R16" s="104">
        <f t="shared" si="3"/>
        <v>-137.96665700000005</v>
      </c>
      <c r="S16" s="62"/>
      <c r="T16" s="105">
        <f t="shared" si="2"/>
        <v>-13.39409662938921</v>
      </c>
      <c r="V16" s="43"/>
      <c r="W16" s="43"/>
    </row>
    <row r="17" spans="1:23" ht="12.75" customHeight="1" x14ac:dyDescent="0.2">
      <c r="B17" s="62" t="s">
        <v>368</v>
      </c>
      <c r="C17" s="62" t="s">
        <v>619</v>
      </c>
      <c r="D17" s="106"/>
      <c r="F17" s="62">
        <v>229.48983000000001</v>
      </c>
      <c r="G17" s="62"/>
      <c r="H17" s="62">
        <v>273.24716799999999</v>
      </c>
      <c r="I17" s="62"/>
      <c r="J17" s="104">
        <f t="shared" si="0"/>
        <v>-43.757337999999976</v>
      </c>
      <c r="K17" s="62"/>
      <c r="L17" s="105">
        <f t="shared" si="1"/>
        <v>-16.0138303793875</v>
      </c>
      <c r="M17" s="98"/>
      <c r="N17" s="62">
        <v>887.679755</v>
      </c>
      <c r="P17" s="62">
        <v>904.13676100000009</v>
      </c>
      <c r="Q17" s="62"/>
      <c r="R17" s="104">
        <f t="shared" si="3"/>
        <v>-16.457006000000092</v>
      </c>
      <c r="S17" s="62"/>
      <c r="T17" s="105">
        <f t="shared" si="2"/>
        <v>-1.8201898993464454</v>
      </c>
      <c r="V17" s="43"/>
      <c r="W17" s="43"/>
    </row>
    <row r="18" spans="1:23" ht="12.75" customHeight="1" x14ac:dyDescent="0.2">
      <c r="B18" s="62" t="s">
        <v>369</v>
      </c>
      <c r="C18" s="62" t="s">
        <v>620</v>
      </c>
      <c r="D18" s="106"/>
      <c r="F18" s="62">
        <v>172.14922100000001</v>
      </c>
      <c r="G18" s="62"/>
      <c r="H18" s="62">
        <v>256.518753</v>
      </c>
      <c r="I18" s="62"/>
      <c r="J18" s="104">
        <f t="shared" si="0"/>
        <v>-84.369531999999992</v>
      </c>
      <c r="K18" s="62"/>
      <c r="L18" s="105">
        <f t="shared" si="1"/>
        <v>-32.890200429128086</v>
      </c>
      <c r="M18" s="98"/>
      <c r="N18" s="62">
        <v>591.98291500000005</v>
      </c>
      <c r="P18" s="62">
        <v>721.53564099999994</v>
      </c>
      <c r="Q18" s="62"/>
      <c r="R18" s="104">
        <f t="shared" si="3"/>
        <v>-129.55272599999989</v>
      </c>
      <c r="S18" s="62"/>
      <c r="T18" s="105">
        <f t="shared" si="2"/>
        <v>-17.955138823142335</v>
      </c>
      <c r="V18" s="43"/>
      <c r="W18" s="43"/>
    </row>
    <row r="19" spans="1:23" ht="12.75" customHeight="1" x14ac:dyDescent="0.2">
      <c r="B19" s="62" t="s">
        <v>371</v>
      </c>
      <c r="C19" s="62" t="s">
        <v>622</v>
      </c>
      <c r="D19" s="106"/>
      <c r="F19" s="62">
        <v>155.18036799999999</v>
      </c>
      <c r="G19" s="62"/>
      <c r="H19" s="62">
        <v>151.054844</v>
      </c>
      <c r="I19" s="62"/>
      <c r="J19" s="104">
        <f t="shared" si="0"/>
        <v>4.1255239999999844</v>
      </c>
      <c r="K19" s="62"/>
      <c r="L19" s="105">
        <f t="shared" si="1"/>
        <v>2.7311431336819396</v>
      </c>
      <c r="M19" s="98"/>
      <c r="N19" s="62">
        <v>478.94164499999994</v>
      </c>
      <c r="P19" s="62">
        <v>489.419827</v>
      </c>
      <c r="Q19" s="62"/>
      <c r="R19" s="104">
        <f t="shared" si="3"/>
        <v>-10.478182000000061</v>
      </c>
      <c r="S19" s="62"/>
      <c r="T19" s="105">
        <f t="shared" si="2"/>
        <v>-2.1409394188682995</v>
      </c>
      <c r="V19" s="43"/>
      <c r="W19" s="43"/>
    </row>
    <row r="20" spans="1:23" ht="12.75" customHeight="1" x14ac:dyDescent="0.2">
      <c r="B20" s="62" t="s">
        <v>374</v>
      </c>
      <c r="C20" s="62" t="s">
        <v>625</v>
      </c>
      <c r="D20" s="106"/>
      <c r="F20" s="62">
        <v>82.295057999999997</v>
      </c>
      <c r="G20" s="62"/>
      <c r="H20" s="62">
        <v>109.229697</v>
      </c>
      <c r="I20" s="62"/>
      <c r="J20" s="104">
        <f t="shared" si="0"/>
        <v>-26.934639000000004</v>
      </c>
      <c r="K20" s="62"/>
      <c r="L20" s="105">
        <f t="shared" si="1"/>
        <v>-24.658714378746296</v>
      </c>
      <c r="M20" s="98"/>
      <c r="N20" s="62">
        <v>277.89117399999998</v>
      </c>
      <c r="P20" s="62">
        <v>393.461502</v>
      </c>
      <c r="Q20" s="62"/>
      <c r="R20" s="104">
        <f t="shared" si="3"/>
        <v>-115.57032800000002</v>
      </c>
      <c r="S20" s="62"/>
      <c r="T20" s="105">
        <f t="shared" si="2"/>
        <v>-29.37271560560454</v>
      </c>
      <c r="V20" s="43"/>
      <c r="W20" s="43"/>
    </row>
    <row r="21" spans="1:23" ht="12.75" customHeight="1" x14ac:dyDescent="0.2">
      <c r="B21" s="62" t="s">
        <v>630</v>
      </c>
      <c r="C21" s="62" t="s">
        <v>631</v>
      </c>
      <c r="D21" s="106"/>
      <c r="F21" s="62">
        <v>65.253071000000006</v>
      </c>
      <c r="G21" s="62"/>
      <c r="H21" s="62">
        <v>77.997300999999993</v>
      </c>
      <c r="I21" s="62"/>
      <c r="J21" s="104">
        <f t="shared" si="0"/>
        <v>-12.744229999999988</v>
      </c>
      <c r="K21" s="62"/>
      <c r="L21" s="105">
        <f t="shared" si="1"/>
        <v>-16.339321792686121</v>
      </c>
      <c r="M21" s="98"/>
      <c r="N21" s="62">
        <v>270.09258699999998</v>
      </c>
      <c r="P21" s="62">
        <v>287.52637399999998</v>
      </c>
      <c r="Q21" s="62"/>
      <c r="R21" s="104">
        <f t="shared" si="3"/>
        <v>-17.433786999999995</v>
      </c>
      <c r="S21" s="62"/>
      <c r="T21" s="105">
        <f t="shared" si="2"/>
        <v>-6.0633696858709669</v>
      </c>
      <c r="V21" s="43"/>
      <c r="W21" s="43"/>
    </row>
    <row r="22" spans="1:23" ht="4.5" customHeight="1" x14ac:dyDescent="0.2">
      <c r="B22" s="106"/>
      <c r="C22" s="106"/>
      <c r="F22" s="62"/>
      <c r="G22" s="62"/>
      <c r="H22" s="62"/>
      <c r="I22" s="62"/>
      <c r="J22" s="104"/>
      <c r="K22" s="62"/>
      <c r="L22" s="105"/>
      <c r="M22" s="98"/>
      <c r="N22" s="62"/>
      <c r="P22" s="62"/>
      <c r="Q22" s="62"/>
      <c r="R22" s="104"/>
      <c r="S22" s="62"/>
      <c r="T22" s="105"/>
      <c r="V22" s="43"/>
      <c r="W22" s="43"/>
    </row>
    <row r="23" spans="1:23" ht="30" customHeight="1" x14ac:dyDescent="0.2">
      <c r="A23" s="221" t="s">
        <v>672</v>
      </c>
      <c r="B23" s="221"/>
      <c r="C23" s="221"/>
      <c r="D23" s="221"/>
      <c r="E23" s="107"/>
      <c r="F23" s="100">
        <v>3419.9430199999842</v>
      </c>
      <c r="G23" s="100"/>
      <c r="H23" s="100">
        <v>3737.763390000006</v>
      </c>
      <c r="I23" s="100"/>
      <c r="J23" s="101">
        <f>F23-H23</f>
        <v>-317.82037000002174</v>
      </c>
      <c r="K23" s="108"/>
      <c r="L23" s="102">
        <f>F23/H23*100-100</f>
        <v>-8.5029558278171606</v>
      </c>
      <c r="M23" s="103"/>
      <c r="N23" s="100">
        <v>12351.963645999995</v>
      </c>
      <c r="O23" s="100"/>
      <c r="P23" s="100">
        <v>12755.90533500001</v>
      </c>
      <c r="Q23" s="100"/>
      <c r="R23" s="101">
        <f>N23-P23</f>
        <v>-403.94168900001569</v>
      </c>
      <c r="S23" s="108"/>
      <c r="T23" s="102">
        <f>N23/P23*100-100</f>
        <v>-3.1667034082768595</v>
      </c>
      <c r="V23" s="43"/>
      <c r="W23" s="43"/>
    </row>
    <row r="24" spans="1:23" s="8" customFormat="1" ht="30" customHeight="1" x14ac:dyDescent="0.2">
      <c r="A24" s="219" t="s">
        <v>673</v>
      </c>
      <c r="B24" s="219"/>
      <c r="C24" s="219"/>
      <c r="D24" s="219"/>
      <c r="E24" s="109"/>
      <c r="F24" s="109">
        <v>3716.3813060000007</v>
      </c>
      <c r="G24" s="109"/>
      <c r="H24" s="109">
        <v>4060.4136660000004</v>
      </c>
      <c r="I24" s="109"/>
      <c r="J24" s="110">
        <f>F24-H24</f>
        <v>-344.0323599999997</v>
      </c>
      <c r="K24" s="110"/>
      <c r="L24" s="111">
        <f>F24/H24*100-100</f>
        <v>-8.4728401660344446</v>
      </c>
      <c r="M24" s="112"/>
      <c r="N24" s="109">
        <v>13450.520955000004</v>
      </c>
      <c r="O24" s="109"/>
      <c r="P24" s="109">
        <v>13874.247333000001</v>
      </c>
      <c r="Q24" s="109"/>
      <c r="R24" s="110">
        <f>N24-P24</f>
        <v>-423.72637799999757</v>
      </c>
      <c r="S24" s="110"/>
      <c r="T24" s="111">
        <f>N24/P24*100-100</f>
        <v>-3.0540494761986992</v>
      </c>
      <c r="V24" s="113"/>
      <c r="W24" s="113"/>
    </row>
    <row r="25" spans="1:23" ht="30" customHeight="1" x14ac:dyDescent="0.2">
      <c r="A25" s="221" t="s">
        <v>674</v>
      </c>
      <c r="B25" s="221"/>
      <c r="C25" s="221"/>
      <c r="D25" s="221"/>
      <c r="E25" s="182"/>
      <c r="F25" s="100">
        <v>3981.1662760000004</v>
      </c>
      <c r="G25" s="100"/>
      <c r="H25" s="100">
        <v>4352.240702000001</v>
      </c>
      <c r="I25" s="100"/>
      <c r="J25" s="101">
        <f>F25-H25</f>
        <v>-371.07442600000059</v>
      </c>
      <c r="K25" s="108"/>
      <c r="L25" s="102">
        <f>F25/H25*100-100</f>
        <v>-8.5260547705801173</v>
      </c>
      <c r="M25" s="103"/>
      <c r="N25" s="100">
        <v>14342.610007000003</v>
      </c>
      <c r="O25" s="100"/>
      <c r="P25" s="100">
        <v>14904.303042000001</v>
      </c>
      <c r="Q25" s="100"/>
      <c r="R25" s="101">
        <f>N25-P25</f>
        <v>-561.69303499999842</v>
      </c>
      <c r="S25" s="108"/>
      <c r="T25" s="102">
        <f>N25/P25*100-100</f>
        <v>-3.7686635424491755</v>
      </c>
      <c r="V25" s="43"/>
      <c r="W25" s="43"/>
    </row>
    <row r="26" spans="1:23" ht="30" customHeight="1" x14ac:dyDescent="0.2">
      <c r="A26" s="219" t="s">
        <v>675</v>
      </c>
      <c r="B26" s="219"/>
      <c r="C26" s="219"/>
      <c r="D26" s="219"/>
      <c r="E26" s="109"/>
      <c r="F26" s="109">
        <v>2084.8526940000002</v>
      </c>
      <c r="G26" s="109"/>
      <c r="H26" s="109">
        <v>1720.5892950000002</v>
      </c>
      <c r="I26" s="109"/>
      <c r="J26" s="110">
        <f>F26-H26</f>
        <v>364.26339899999994</v>
      </c>
      <c r="K26" s="110"/>
      <c r="L26" s="111">
        <f>F26/H26*100-100</f>
        <v>21.170851176311658</v>
      </c>
      <c r="M26" s="114"/>
      <c r="N26" s="109">
        <v>5825.7159050000009</v>
      </c>
      <c r="O26" s="109"/>
      <c r="P26" s="109">
        <v>5758.8492420000002</v>
      </c>
      <c r="Q26" s="62"/>
      <c r="R26" s="110">
        <f>N26-P26</f>
        <v>66.866663000000699</v>
      </c>
      <c r="S26" s="110"/>
      <c r="T26" s="111">
        <f>N26/P26*100-100</f>
        <v>1.1611115379151329</v>
      </c>
      <c r="V26" s="43"/>
      <c r="W26" s="43"/>
    </row>
    <row r="27" spans="1:23" ht="30" customHeight="1" x14ac:dyDescent="0.2">
      <c r="A27" s="220" t="s">
        <v>676</v>
      </c>
      <c r="B27" s="220"/>
      <c r="C27" s="220"/>
      <c r="D27" s="220"/>
      <c r="E27" s="107"/>
      <c r="F27" s="100">
        <v>1820.0677240000002</v>
      </c>
      <c r="G27" s="100"/>
      <c r="H27" s="100">
        <v>1428.7622590000001</v>
      </c>
      <c r="I27" s="100"/>
      <c r="J27" s="101">
        <f>F27-H27</f>
        <v>391.30546500000014</v>
      </c>
      <c r="K27" s="108"/>
      <c r="L27" s="102">
        <f>F27/H27*100-100</f>
        <v>27.387724062215739</v>
      </c>
      <c r="M27" s="103"/>
      <c r="N27" s="100">
        <v>4933.6268530000007</v>
      </c>
      <c r="O27" s="100"/>
      <c r="P27" s="100">
        <v>4728.793533</v>
      </c>
      <c r="Q27" s="100"/>
      <c r="R27" s="101">
        <f>N27-P27</f>
        <v>204.83332000000064</v>
      </c>
      <c r="S27" s="108"/>
      <c r="T27" s="102">
        <f>N27/P27*100-100</f>
        <v>4.3316190180553633</v>
      </c>
      <c r="V27" s="43"/>
      <c r="W27" s="43"/>
    </row>
    <row r="28" spans="1:23" ht="3" customHeight="1" x14ac:dyDescent="0.2">
      <c r="A28" s="115"/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V28" s="43"/>
      <c r="W28" s="43"/>
    </row>
    <row r="29" spans="1:23" ht="3.75" customHeight="1" x14ac:dyDescent="0.2">
      <c r="A29" s="116"/>
      <c r="V29" s="43"/>
      <c r="W29" s="43"/>
    </row>
    <row r="33" spans="1:16" x14ac:dyDescent="0.2">
      <c r="F33" s="65"/>
      <c r="H33" s="65"/>
      <c r="N33" s="65"/>
      <c r="P33" s="65"/>
    </row>
    <row r="34" spans="1:16" ht="30" customHeight="1" x14ac:dyDescent="0.2">
      <c r="A34" s="212" t="s">
        <v>632</v>
      </c>
      <c r="B34" s="212"/>
      <c r="C34" s="212"/>
      <c r="D34" s="212"/>
      <c r="E34" s="117"/>
      <c r="F34" s="213" t="s">
        <v>633</v>
      </c>
      <c r="G34" s="213"/>
      <c r="H34" s="213"/>
      <c r="I34" s="213"/>
      <c r="J34" s="213"/>
      <c r="K34" s="213"/>
      <c r="L34" s="213"/>
      <c r="N34" s="65"/>
      <c r="P34" s="65"/>
    </row>
    <row r="35" spans="1:16" ht="30" customHeight="1" x14ac:dyDescent="0.2">
      <c r="A35" s="214" t="s">
        <v>634</v>
      </c>
      <c r="B35" s="214"/>
      <c r="C35" s="214"/>
      <c r="D35" s="214"/>
      <c r="E35" s="117"/>
      <c r="F35" s="211" t="s">
        <v>635</v>
      </c>
      <c r="G35" s="211"/>
      <c r="H35" s="211"/>
      <c r="I35" s="211"/>
      <c r="J35" s="211"/>
      <c r="K35" s="211"/>
      <c r="L35" s="211"/>
    </row>
    <row r="36" spans="1:16" ht="30" customHeight="1" x14ac:dyDescent="0.2">
      <c r="A36" s="212" t="s">
        <v>636</v>
      </c>
      <c r="B36" s="212"/>
      <c r="C36" s="212"/>
      <c r="D36" s="212"/>
      <c r="E36" s="117"/>
      <c r="F36" s="213" t="s">
        <v>635</v>
      </c>
      <c r="G36" s="213"/>
      <c r="H36" s="213"/>
      <c r="I36" s="213"/>
      <c r="J36" s="213"/>
      <c r="K36" s="213"/>
      <c r="L36" s="213"/>
    </row>
    <row r="37" spans="1:16" ht="30" customHeight="1" x14ac:dyDescent="0.2">
      <c r="A37" s="210" t="s">
        <v>637</v>
      </c>
      <c r="B37" s="210"/>
      <c r="C37" s="210"/>
      <c r="D37" s="210"/>
      <c r="E37" s="117"/>
      <c r="F37" s="211" t="s">
        <v>633</v>
      </c>
      <c r="G37" s="211"/>
      <c r="H37" s="211"/>
      <c r="I37" s="211"/>
      <c r="J37" s="211"/>
      <c r="K37" s="211"/>
      <c r="L37" s="211"/>
    </row>
    <row r="38" spans="1:16" x14ac:dyDescent="0.2">
      <c r="F38" s="65"/>
      <c r="H38" s="65"/>
      <c r="N38" s="65"/>
      <c r="P38" s="65"/>
    </row>
    <row r="39" spans="1:16" x14ac:dyDescent="0.2">
      <c r="B39" s="62"/>
      <c r="C39" s="62"/>
      <c r="D39" s="106"/>
    </row>
  </sheetData>
  <mergeCells count="21">
    <mergeCell ref="A27:D27"/>
    <mergeCell ref="A11:D11"/>
    <mergeCell ref="A23:D23"/>
    <mergeCell ref="A24:D24"/>
    <mergeCell ref="A25:D25"/>
    <mergeCell ref="A26:D26"/>
    <mergeCell ref="A1:T1"/>
    <mergeCell ref="A2:T2"/>
    <mergeCell ref="A5:D9"/>
    <mergeCell ref="F5:L5"/>
    <mergeCell ref="N5:T5"/>
    <mergeCell ref="F7:J7"/>
    <mergeCell ref="N7:R7"/>
    <mergeCell ref="A37:D37"/>
    <mergeCell ref="F37:L37"/>
    <mergeCell ref="A34:D34"/>
    <mergeCell ref="F34:L34"/>
    <mergeCell ref="A35:D35"/>
    <mergeCell ref="F35:L35"/>
    <mergeCell ref="A36:D36"/>
    <mergeCell ref="F36:L3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350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572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2022</v>
      </c>
      <c r="B6" s="84" t="s">
        <v>338</v>
      </c>
      <c r="C6" s="123">
        <v>136.21141900000001</v>
      </c>
      <c r="D6" s="123">
        <v>209.70191799999995</v>
      </c>
      <c r="E6" s="123">
        <v>52.803021999999999</v>
      </c>
      <c r="F6" s="123">
        <v>414.47447399999976</v>
      </c>
      <c r="G6" s="123">
        <v>211.07349000000013</v>
      </c>
      <c r="H6" s="123">
        <v>2413.4740949999973</v>
      </c>
      <c r="I6" s="123">
        <v>369.32517100000001</v>
      </c>
      <c r="J6" s="123">
        <v>8.9563079999999999</v>
      </c>
      <c r="K6" s="123">
        <v>673.98742200000004</v>
      </c>
      <c r="L6" s="123">
        <v>744.00553300000001</v>
      </c>
      <c r="M6" s="123">
        <v>520.91689300000007</v>
      </c>
      <c r="N6" s="123">
        <v>277.46945600000004</v>
      </c>
      <c r="O6" s="123">
        <v>102.68140700000001</v>
      </c>
      <c r="P6" s="123">
        <v>21.523417999999999</v>
      </c>
      <c r="Q6" s="123">
        <v>452.97019999999998</v>
      </c>
      <c r="R6" s="123">
        <v>188.02792499999998</v>
      </c>
      <c r="S6" s="123">
        <v>392.12179999999978</v>
      </c>
      <c r="T6" s="123">
        <v>405.05786100000017</v>
      </c>
      <c r="U6" s="123">
        <v>2.1645789999999998</v>
      </c>
      <c r="V6" s="87">
        <v>2022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164.891119</v>
      </c>
      <c r="D7" s="123">
        <v>215.86356300000003</v>
      </c>
      <c r="E7" s="123">
        <v>45.243771000000002</v>
      </c>
      <c r="F7" s="123">
        <v>443.70726500000001</v>
      </c>
      <c r="G7" s="123">
        <v>242.42737099999994</v>
      </c>
      <c r="H7" s="123">
        <v>2422.9237109999976</v>
      </c>
      <c r="I7" s="123">
        <v>638.23262599999998</v>
      </c>
      <c r="J7" s="123">
        <v>9.6128410000000013</v>
      </c>
      <c r="K7" s="123">
        <v>757.07561099999975</v>
      </c>
      <c r="L7" s="123">
        <v>694.47376100000054</v>
      </c>
      <c r="M7" s="123">
        <v>552.96099999999979</v>
      </c>
      <c r="N7" s="123">
        <v>345.960262</v>
      </c>
      <c r="O7" s="123">
        <v>100.48907800000001</v>
      </c>
      <c r="P7" s="123">
        <v>24.808089000000002</v>
      </c>
      <c r="Q7" s="123">
        <v>501.07248199999998</v>
      </c>
      <c r="R7" s="123">
        <v>183.39525000000003</v>
      </c>
      <c r="S7" s="123">
        <v>400.92589399999991</v>
      </c>
      <c r="T7" s="123">
        <v>461.18534099999982</v>
      </c>
      <c r="U7" s="123">
        <v>2.3199899999999998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191.10325</v>
      </c>
      <c r="D8" s="123">
        <v>276.69088500000004</v>
      </c>
      <c r="E8" s="123">
        <v>63.348623000000003</v>
      </c>
      <c r="F8" s="123">
        <v>525.61704500000008</v>
      </c>
      <c r="G8" s="123">
        <v>229.99142400000005</v>
      </c>
      <c r="H8" s="123">
        <v>2619.6598559999975</v>
      </c>
      <c r="I8" s="123">
        <v>578.48504700000001</v>
      </c>
      <c r="J8" s="123">
        <v>18.330089999999998</v>
      </c>
      <c r="K8" s="123">
        <v>814.12233199999991</v>
      </c>
      <c r="L8" s="123">
        <v>824.59055399999966</v>
      </c>
      <c r="M8" s="123">
        <v>622.73650600000008</v>
      </c>
      <c r="N8" s="123">
        <v>356.95208700000001</v>
      </c>
      <c r="O8" s="123">
        <v>213.36778100000001</v>
      </c>
      <c r="P8" s="123">
        <v>26.467593000000001</v>
      </c>
      <c r="Q8" s="123">
        <v>592.14881700000024</v>
      </c>
      <c r="R8" s="123">
        <v>207.69992699999997</v>
      </c>
      <c r="S8" s="123">
        <v>448.52365299999974</v>
      </c>
      <c r="T8" s="123">
        <v>516.07111799999996</v>
      </c>
      <c r="U8" s="123">
        <v>5.1041810000000005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132.18618899999998</v>
      </c>
      <c r="D9" s="123">
        <v>274.80710900000003</v>
      </c>
      <c r="E9" s="123">
        <v>63.461377999999982</v>
      </c>
      <c r="F9" s="123">
        <v>517.359015</v>
      </c>
      <c r="G9" s="123">
        <v>256.73593399999993</v>
      </c>
      <c r="H9" s="123">
        <v>2628.1628539999979</v>
      </c>
      <c r="I9" s="123">
        <v>687.57612500000005</v>
      </c>
      <c r="J9" s="123">
        <v>14.430016999999999</v>
      </c>
      <c r="K9" s="123">
        <v>802.07942399999979</v>
      </c>
      <c r="L9" s="123">
        <v>745.8599379999996</v>
      </c>
      <c r="M9" s="123">
        <v>553.47518000000025</v>
      </c>
      <c r="N9" s="123">
        <v>339.13406600000002</v>
      </c>
      <c r="O9" s="123">
        <v>173.71187099999997</v>
      </c>
      <c r="P9" s="123">
        <v>36.718328</v>
      </c>
      <c r="Q9" s="123">
        <v>447.58181800000011</v>
      </c>
      <c r="R9" s="123">
        <v>192.49065600000003</v>
      </c>
      <c r="S9" s="123">
        <v>423.44986599999999</v>
      </c>
      <c r="T9" s="123">
        <v>450.25907400000006</v>
      </c>
      <c r="U9" s="123">
        <v>1.727433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170.22861499999999</v>
      </c>
      <c r="D10" s="123">
        <v>321.90819299999998</v>
      </c>
      <c r="E10" s="123">
        <v>69.658092999999994</v>
      </c>
      <c r="F10" s="123">
        <v>592.33891599999993</v>
      </c>
      <c r="G10" s="123">
        <v>300.82048899999995</v>
      </c>
      <c r="H10" s="123">
        <v>2868.8854509999965</v>
      </c>
      <c r="I10" s="123">
        <v>605.0266610000001</v>
      </c>
      <c r="J10" s="123">
        <v>25.436826</v>
      </c>
      <c r="K10" s="123">
        <v>1112.0517199999999</v>
      </c>
      <c r="L10" s="123">
        <v>781.87600400000053</v>
      </c>
      <c r="M10" s="123">
        <v>645.24457100000029</v>
      </c>
      <c r="N10" s="123">
        <v>379.00804400000004</v>
      </c>
      <c r="O10" s="123">
        <v>215.38947399999995</v>
      </c>
      <c r="P10" s="123">
        <v>36.009168000000003</v>
      </c>
      <c r="Q10" s="123">
        <v>534.609827</v>
      </c>
      <c r="R10" s="123">
        <v>219.80619300000006</v>
      </c>
      <c r="S10" s="123">
        <v>471.54237599999965</v>
      </c>
      <c r="T10" s="123">
        <v>515.2362149999999</v>
      </c>
      <c r="U10" s="123">
        <v>3.6561100000000004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205.284796</v>
      </c>
      <c r="D11" s="123">
        <v>283.23726199999999</v>
      </c>
      <c r="E11" s="123">
        <v>58.854841</v>
      </c>
      <c r="F11" s="123">
        <v>580.87508600000001</v>
      </c>
      <c r="G11" s="123">
        <v>227.51769099999996</v>
      </c>
      <c r="H11" s="123">
        <v>2635.5370969999944</v>
      </c>
      <c r="I11" s="123">
        <v>984.19201500000008</v>
      </c>
      <c r="J11" s="123">
        <v>30.451198999999999</v>
      </c>
      <c r="K11" s="123">
        <v>970.08805200000006</v>
      </c>
      <c r="L11" s="123">
        <v>796.99867599999993</v>
      </c>
      <c r="M11" s="123">
        <v>640.05534899999975</v>
      </c>
      <c r="N11" s="123">
        <v>394.36779100000001</v>
      </c>
      <c r="O11" s="123">
        <v>124.09809200000005</v>
      </c>
      <c r="P11" s="123">
        <v>33.358266999999998</v>
      </c>
      <c r="Q11" s="123">
        <v>582.327269</v>
      </c>
      <c r="R11" s="123">
        <v>206.31130799999994</v>
      </c>
      <c r="S11" s="123">
        <v>438.59041700000051</v>
      </c>
      <c r="T11" s="123">
        <v>477.77632399999999</v>
      </c>
      <c r="U11" s="123">
        <v>5.9950190000000001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198.50124099999999</v>
      </c>
      <c r="D12" s="123">
        <v>260.77223300000003</v>
      </c>
      <c r="E12" s="123">
        <v>57.603726000000002</v>
      </c>
      <c r="F12" s="123">
        <v>558.58066200000007</v>
      </c>
      <c r="G12" s="123">
        <v>279.33984399999997</v>
      </c>
      <c r="H12" s="123">
        <v>2636.6370999999963</v>
      </c>
      <c r="I12" s="123">
        <v>739.73982100000001</v>
      </c>
      <c r="J12" s="123">
        <v>31.617574000000001</v>
      </c>
      <c r="K12" s="123">
        <v>865.31509800000003</v>
      </c>
      <c r="L12" s="123">
        <v>764.94593699999984</v>
      </c>
      <c r="M12" s="123">
        <v>688.71840899999984</v>
      </c>
      <c r="N12" s="123">
        <v>370.419062</v>
      </c>
      <c r="O12" s="123">
        <v>156.144443</v>
      </c>
      <c r="P12" s="123">
        <v>34.261096000000002</v>
      </c>
      <c r="Q12" s="123">
        <v>521.10618299999999</v>
      </c>
      <c r="R12" s="123">
        <v>205.70015600000002</v>
      </c>
      <c r="S12" s="123">
        <v>504.7995429999998</v>
      </c>
      <c r="T12" s="123">
        <v>509.26467000000008</v>
      </c>
      <c r="U12" s="123">
        <v>3.8035550000000002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161.22733400000001</v>
      </c>
      <c r="D13" s="123">
        <v>313.16988399999997</v>
      </c>
      <c r="E13" s="123">
        <v>77.458821999999998</v>
      </c>
      <c r="F13" s="123">
        <v>632.12542999999994</v>
      </c>
      <c r="G13" s="123">
        <v>250.89820899999989</v>
      </c>
      <c r="H13" s="123">
        <v>2112.7076979999947</v>
      </c>
      <c r="I13" s="123">
        <v>711.45145600000001</v>
      </c>
      <c r="J13" s="123">
        <v>34.130014000000003</v>
      </c>
      <c r="K13" s="123">
        <v>1393.1595650000002</v>
      </c>
      <c r="L13" s="123">
        <v>697.69107600000007</v>
      </c>
      <c r="M13" s="123">
        <v>698.8840669999995</v>
      </c>
      <c r="N13" s="123">
        <v>340.140647</v>
      </c>
      <c r="O13" s="123">
        <v>112.19776599999997</v>
      </c>
      <c r="P13" s="123">
        <v>23.460255</v>
      </c>
      <c r="Q13" s="123">
        <v>412.72842600000001</v>
      </c>
      <c r="R13" s="123">
        <v>189.291968</v>
      </c>
      <c r="S13" s="123">
        <v>540.28717699999982</v>
      </c>
      <c r="T13" s="123">
        <v>488.02587499999998</v>
      </c>
      <c r="U13" s="123">
        <v>2.2410920000000001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118.953035</v>
      </c>
      <c r="D14" s="123">
        <v>319.69330400000001</v>
      </c>
      <c r="E14" s="123">
        <v>80.051638000000011</v>
      </c>
      <c r="F14" s="123">
        <v>614.61291099999994</v>
      </c>
      <c r="G14" s="123">
        <v>267.02935100000002</v>
      </c>
      <c r="H14" s="123">
        <v>2617.9694219999938</v>
      </c>
      <c r="I14" s="123">
        <v>755.01430800000003</v>
      </c>
      <c r="J14" s="123">
        <v>19.069723</v>
      </c>
      <c r="K14" s="123">
        <v>736.86859799999979</v>
      </c>
      <c r="L14" s="123">
        <v>873.68489499999964</v>
      </c>
      <c r="M14" s="123">
        <v>802.60152699999958</v>
      </c>
      <c r="N14" s="123">
        <v>428.62553800000001</v>
      </c>
      <c r="O14" s="123">
        <v>164.34053800000001</v>
      </c>
      <c r="P14" s="123">
        <v>36.258153999999998</v>
      </c>
      <c r="Q14" s="123">
        <v>579.06477500000005</v>
      </c>
      <c r="R14" s="123">
        <v>223.00047000000009</v>
      </c>
      <c r="S14" s="123">
        <v>587.33248000000015</v>
      </c>
      <c r="T14" s="123">
        <v>524.89819599999998</v>
      </c>
      <c r="U14" s="123">
        <v>0.59248100000000004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193.84188599999999</v>
      </c>
      <c r="D15" s="123">
        <v>339.78000300000008</v>
      </c>
      <c r="E15" s="123">
        <v>79.777518999999998</v>
      </c>
      <c r="F15" s="123">
        <v>615.65245400000003</v>
      </c>
      <c r="G15" s="123">
        <v>274.38898500000005</v>
      </c>
      <c r="H15" s="123">
        <v>2687.537510999995</v>
      </c>
      <c r="I15" s="123">
        <v>529.97784100000001</v>
      </c>
      <c r="J15" s="123">
        <v>25.092762999999998</v>
      </c>
      <c r="K15" s="123">
        <v>728.60254999999984</v>
      </c>
      <c r="L15" s="123">
        <v>875.88091500000053</v>
      </c>
      <c r="M15" s="123">
        <v>754.58994800000005</v>
      </c>
      <c r="N15" s="123">
        <v>447.13304999999997</v>
      </c>
      <c r="O15" s="123">
        <v>97.067877999999993</v>
      </c>
      <c r="P15" s="123">
        <v>26.087799</v>
      </c>
      <c r="Q15" s="123">
        <v>576.76456899999994</v>
      </c>
      <c r="R15" s="123">
        <v>228.97222000000005</v>
      </c>
      <c r="S15" s="123">
        <v>550.42122399999982</v>
      </c>
      <c r="T15" s="123">
        <v>553.03477099999998</v>
      </c>
      <c r="U15" s="123">
        <v>0.65144099999999994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175.30078100000003</v>
      </c>
      <c r="D16" s="123">
        <v>328.69534699999997</v>
      </c>
      <c r="E16" s="123">
        <v>78.234385000000003</v>
      </c>
      <c r="F16" s="123">
        <v>600.863744</v>
      </c>
      <c r="G16" s="123">
        <v>289.17595700000015</v>
      </c>
      <c r="H16" s="123">
        <v>2469.4310499999965</v>
      </c>
      <c r="I16" s="123">
        <v>709.9648709999999</v>
      </c>
      <c r="J16" s="123">
        <v>17.680483000000002</v>
      </c>
      <c r="K16" s="123">
        <v>616.307593</v>
      </c>
      <c r="L16" s="123">
        <v>978.73394199999962</v>
      </c>
      <c r="M16" s="123">
        <v>719.0157720000002</v>
      </c>
      <c r="N16" s="123">
        <v>486.30900699999995</v>
      </c>
      <c r="O16" s="123">
        <v>221.98695800000002</v>
      </c>
      <c r="P16" s="123">
        <v>26.256618</v>
      </c>
      <c r="Q16" s="123">
        <v>634.68355200000008</v>
      </c>
      <c r="R16" s="123">
        <v>253.83287900000002</v>
      </c>
      <c r="S16" s="123">
        <v>540.50997599999994</v>
      </c>
      <c r="T16" s="123">
        <v>561.819481</v>
      </c>
      <c r="U16" s="123">
        <v>0.44801400000000002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159.16462799999999</v>
      </c>
      <c r="D17" s="123">
        <v>276.02657799999997</v>
      </c>
      <c r="E17" s="123">
        <v>74.833354999999997</v>
      </c>
      <c r="F17" s="123">
        <v>594.55835399999989</v>
      </c>
      <c r="G17" s="123">
        <v>286.64800099999985</v>
      </c>
      <c r="H17" s="123">
        <v>2048.0752569999991</v>
      </c>
      <c r="I17" s="123">
        <v>602.24430200000006</v>
      </c>
      <c r="J17" s="123">
        <v>15.301228</v>
      </c>
      <c r="K17" s="123">
        <v>471.342986</v>
      </c>
      <c r="L17" s="123">
        <v>894.65161499999977</v>
      </c>
      <c r="M17" s="123">
        <v>674.22802100000013</v>
      </c>
      <c r="N17" s="123">
        <v>505.10085700000002</v>
      </c>
      <c r="O17" s="123">
        <v>247.13243299999999</v>
      </c>
      <c r="P17" s="123">
        <v>22.416882999999999</v>
      </c>
      <c r="Q17" s="123">
        <v>495.3655369999999</v>
      </c>
      <c r="R17" s="123">
        <v>207.34645099999994</v>
      </c>
      <c r="S17" s="123">
        <v>515.71183399999995</v>
      </c>
      <c r="T17" s="123">
        <v>547.68190700000002</v>
      </c>
      <c r="U17" s="123">
        <v>1.184814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2023</v>
      </c>
      <c r="B19" s="84" t="s">
        <v>338</v>
      </c>
      <c r="C19" s="123">
        <v>127.61448799999999</v>
      </c>
      <c r="D19" s="123">
        <v>260.19407799999999</v>
      </c>
      <c r="E19" s="123">
        <v>79.864285999999993</v>
      </c>
      <c r="F19" s="123">
        <v>557.63408399999992</v>
      </c>
      <c r="G19" s="123">
        <v>254.72412899999983</v>
      </c>
      <c r="H19" s="123">
        <v>2283.0582809999978</v>
      </c>
      <c r="I19" s="123">
        <v>643.41489599999989</v>
      </c>
      <c r="J19" s="123">
        <v>23.627782999999997</v>
      </c>
      <c r="K19" s="123">
        <v>453.54753800000003</v>
      </c>
      <c r="L19" s="123">
        <v>777.15728199999978</v>
      </c>
      <c r="M19" s="123">
        <v>584.17782700000009</v>
      </c>
      <c r="N19" s="123">
        <v>465.56210199999998</v>
      </c>
      <c r="O19" s="123">
        <v>117.69723799999998</v>
      </c>
      <c r="P19" s="123">
        <v>28.09234</v>
      </c>
      <c r="Q19" s="123">
        <v>572.94563499999981</v>
      </c>
      <c r="R19" s="123">
        <v>194.40301400000001</v>
      </c>
      <c r="S19" s="123">
        <v>486.52573699999982</v>
      </c>
      <c r="T19" s="123">
        <v>507.82858999999985</v>
      </c>
      <c r="U19" s="123">
        <v>0.23366399999999998</v>
      </c>
      <c r="V19" s="87">
        <v>2023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162.47662200000002</v>
      </c>
      <c r="D20" s="123">
        <v>255.88106299999998</v>
      </c>
      <c r="E20" s="123">
        <v>72.431426000000002</v>
      </c>
      <c r="F20" s="123">
        <v>571.91515100000004</v>
      </c>
      <c r="G20" s="123">
        <v>265.83919999999995</v>
      </c>
      <c r="H20" s="123">
        <v>2518.5376009999986</v>
      </c>
      <c r="I20" s="123">
        <v>556.78677800000003</v>
      </c>
      <c r="J20" s="123">
        <v>17.039383999999998</v>
      </c>
      <c r="K20" s="123">
        <v>435.22148499999997</v>
      </c>
      <c r="L20" s="123">
        <v>781.05371000000002</v>
      </c>
      <c r="M20" s="123">
        <v>586.17552300000034</v>
      </c>
      <c r="N20" s="123">
        <v>552.81110200000001</v>
      </c>
      <c r="O20" s="123">
        <v>235.49502200000001</v>
      </c>
      <c r="P20" s="123">
        <v>31.709468000000001</v>
      </c>
      <c r="Q20" s="123">
        <v>558.05076800000018</v>
      </c>
      <c r="R20" s="123">
        <v>189.30995399999998</v>
      </c>
      <c r="S20" s="123">
        <v>445.07488699999948</v>
      </c>
      <c r="T20" s="123">
        <v>499.31911200000002</v>
      </c>
      <c r="U20" s="123">
        <v>0.44089699999999998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177.62515700000003</v>
      </c>
      <c r="D21" s="123">
        <v>329.56483699999995</v>
      </c>
      <c r="E21" s="123">
        <v>78.85501099999999</v>
      </c>
      <c r="F21" s="123">
        <v>655.51678300000003</v>
      </c>
      <c r="G21" s="123">
        <v>324.30418800000007</v>
      </c>
      <c r="H21" s="123">
        <v>2875.7366759999973</v>
      </c>
      <c r="I21" s="123">
        <v>730.19611599999985</v>
      </c>
      <c r="J21" s="123">
        <v>17.337423999999999</v>
      </c>
      <c r="K21" s="123">
        <v>446.98518000000001</v>
      </c>
      <c r="L21" s="123">
        <v>924.30097199999989</v>
      </c>
      <c r="M21" s="123">
        <v>689.92612499999973</v>
      </c>
      <c r="N21" s="123">
        <v>625.84526800000003</v>
      </c>
      <c r="O21" s="123">
        <v>139.36987700000003</v>
      </c>
      <c r="P21" s="123">
        <v>33.027068999999997</v>
      </c>
      <c r="Q21" s="123">
        <v>626.68587100000013</v>
      </c>
      <c r="R21" s="123">
        <v>206.62172700000008</v>
      </c>
      <c r="S21" s="123">
        <v>488.098569</v>
      </c>
      <c r="T21" s="123">
        <v>553.88640499999985</v>
      </c>
      <c r="U21" s="123">
        <v>0.49176800000000004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142.59611699999999</v>
      </c>
      <c r="D22" s="123">
        <v>310.01667699999996</v>
      </c>
      <c r="E22" s="123">
        <v>61.487756000000005</v>
      </c>
      <c r="F22" s="123">
        <v>573.21728199999995</v>
      </c>
      <c r="G22" s="123">
        <v>264.19275399999998</v>
      </c>
      <c r="H22" s="123">
        <v>2229.2427690000009</v>
      </c>
      <c r="I22" s="123">
        <v>433.28228199999995</v>
      </c>
      <c r="J22" s="123">
        <v>12.179611</v>
      </c>
      <c r="K22" s="123">
        <v>425.83554700000008</v>
      </c>
      <c r="L22" s="123">
        <v>739.36055699999997</v>
      </c>
      <c r="M22" s="123">
        <v>628.07853100000011</v>
      </c>
      <c r="N22" s="123">
        <v>541.81994199999997</v>
      </c>
      <c r="O22" s="123">
        <v>142.41061100000002</v>
      </c>
      <c r="P22" s="123">
        <v>29.144131999999999</v>
      </c>
      <c r="Q22" s="123">
        <v>506.27102299999996</v>
      </c>
      <c r="R22" s="123">
        <v>177.87540799999996</v>
      </c>
      <c r="S22" s="123">
        <v>421.73645199999982</v>
      </c>
      <c r="T22" s="123">
        <v>492.61355400000002</v>
      </c>
      <c r="U22" s="123">
        <v>1.6674229999999999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196.32636400000001</v>
      </c>
      <c r="D23" s="123">
        <v>340.11851500000012</v>
      </c>
      <c r="E23" s="123">
        <v>84.987095999999994</v>
      </c>
      <c r="F23" s="123">
        <v>672.27521299999978</v>
      </c>
      <c r="G23" s="123">
        <v>245.35284899999999</v>
      </c>
      <c r="H23" s="123">
        <v>2579.3065539999975</v>
      </c>
      <c r="I23" s="123">
        <v>448.42946599999999</v>
      </c>
      <c r="J23" s="123">
        <v>28.054592</v>
      </c>
      <c r="K23" s="123">
        <v>535.03668400000004</v>
      </c>
      <c r="L23" s="123">
        <v>880.72971999999993</v>
      </c>
      <c r="M23" s="123">
        <v>677.04480100000012</v>
      </c>
      <c r="N23" s="123">
        <v>600.60561999999993</v>
      </c>
      <c r="O23" s="123">
        <v>168.44574399999999</v>
      </c>
      <c r="P23" s="123">
        <v>34.517306000000005</v>
      </c>
      <c r="Q23" s="123">
        <v>612.19795499999987</v>
      </c>
      <c r="R23" s="123">
        <v>218.77584700000003</v>
      </c>
      <c r="S23" s="123">
        <v>514.21814400000005</v>
      </c>
      <c r="T23" s="123">
        <v>554.99419999999998</v>
      </c>
      <c r="U23" s="123">
        <v>0.38852399999999998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168.36830399999997</v>
      </c>
      <c r="D24" s="123">
        <v>300.87528799999995</v>
      </c>
      <c r="E24" s="123">
        <v>73.501172999999994</v>
      </c>
      <c r="F24" s="123">
        <v>650.76367699999992</v>
      </c>
      <c r="G24" s="123">
        <v>241.34414399999997</v>
      </c>
      <c r="H24" s="123">
        <v>2355.4731509999997</v>
      </c>
      <c r="I24" s="123">
        <v>506.91761399999996</v>
      </c>
      <c r="J24" s="123">
        <v>20.441085000000001</v>
      </c>
      <c r="K24" s="123">
        <v>514.57264299999997</v>
      </c>
      <c r="L24" s="123">
        <v>863.09908299999961</v>
      </c>
      <c r="M24" s="123">
        <v>737.45781000000022</v>
      </c>
      <c r="N24" s="123">
        <v>570.48033099999998</v>
      </c>
      <c r="O24" s="123">
        <v>146.896522</v>
      </c>
      <c r="P24" s="123">
        <v>35.431049999999999</v>
      </c>
      <c r="Q24" s="123">
        <v>555.61802999999998</v>
      </c>
      <c r="R24" s="123">
        <v>195.13721100000001</v>
      </c>
      <c r="S24" s="123">
        <v>469.54591999999991</v>
      </c>
      <c r="T24" s="123">
        <v>530.92951300000016</v>
      </c>
      <c r="U24" s="123">
        <v>0.87810300000000008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139.63250299999999</v>
      </c>
      <c r="D25" s="123">
        <v>291.12561699999992</v>
      </c>
      <c r="E25" s="123">
        <v>79.83085100000001</v>
      </c>
      <c r="F25" s="123">
        <v>663.20099099999993</v>
      </c>
      <c r="G25" s="123">
        <v>225.85165299999997</v>
      </c>
      <c r="H25" s="123">
        <v>2307.2850490000019</v>
      </c>
      <c r="I25" s="123">
        <v>382.689167</v>
      </c>
      <c r="J25" s="123">
        <v>25.879462</v>
      </c>
      <c r="K25" s="123">
        <v>447.03333400000008</v>
      </c>
      <c r="L25" s="123">
        <v>814.37007300000005</v>
      </c>
      <c r="M25" s="123">
        <v>730.6662280000005</v>
      </c>
      <c r="N25" s="123">
        <v>577.01641599999994</v>
      </c>
      <c r="O25" s="123">
        <v>179.86447699999999</v>
      </c>
      <c r="P25" s="123">
        <v>33.630926000000002</v>
      </c>
      <c r="Q25" s="123">
        <v>515.77109899999994</v>
      </c>
      <c r="R25" s="123">
        <v>201.34541000000004</v>
      </c>
      <c r="S25" s="123">
        <v>520.39609700000005</v>
      </c>
      <c r="T25" s="123">
        <v>526.83604100000002</v>
      </c>
      <c r="U25" s="123">
        <v>0.93872800000000045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171.180476</v>
      </c>
      <c r="D26" s="123">
        <v>309.29697700000003</v>
      </c>
      <c r="E26" s="123">
        <v>73.989340999999996</v>
      </c>
      <c r="F26" s="123">
        <v>668.19471600000008</v>
      </c>
      <c r="G26" s="123">
        <v>192.68615800000003</v>
      </c>
      <c r="H26" s="123">
        <v>1707.5233339999995</v>
      </c>
      <c r="I26" s="123">
        <v>558.5306690000001</v>
      </c>
      <c r="J26" s="123">
        <v>18.431633999999999</v>
      </c>
      <c r="K26" s="123">
        <v>557.66967899999997</v>
      </c>
      <c r="L26" s="123">
        <v>693.53052900000034</v>
      </c>
      <c r="M26" s="123">
        <v>576.36685300000033</v>
      </c>
      <c r="N26" s="123">
        <v>466.93435499999998</v>
      </c>
      <c r="O26" s="123">
        <v>173.291144</v>
      </c>
      <c r="P26" s="123">
        <v>25.376200000000001</v>
      </c>
      <c r="Q26" s="123">
        <v>369.71156399999995</v>
      </c>
      <c r="R26" s="123">
        <v>173.20135999999999</v>
      </c>
      <c r="S26" s="123">
        <v>494.02633099999991</v>
      </c>
      <c r="T26" s="123">
        <v>512.93407000000025</v>
      </c>
      <c r="U26" s="123">
        <v>0.56824899999999989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>
        <v>92.393824999999993</v>
      </c>
      <c r="D27" s="123">
        <v>321.98541</v>
      </c>
      <c r="E27" s="123">
        <v>65.036467999999999</v>
      </c>
      <c r="F27" s="123">
        <v>666.46569099999988</v>
      </c>
      <c r="G27" s="123">
        <v>220.97441800000004</v>
      </c>
      <c r="H27" s="123">
        <v>2238.4478280000021</v>
      </c>
      <c r="I27" s="123">
        <v>604.33692700000006</v>
      </c>
      <c r="J27" s="123">
        <v>27.061252999999997</v>
      </c>
      <c r="K27" s="123">
        <v>473.17556100000002</v>
      </c>
      <c r="L27" s="123">
        <v>816.43971699999997</v>
      </c>
      <c r="M27" s="123">
        <v>672.8887159999997</v>
      </c>
      <c r="N27" s="123">
        <v>455.264455</v>
      </c>
      <c r="O27" s="123">
        <v>140.486041</v>
      </c>
      <c r="P27" s="123">
        <v>30.702645</v>
      </c>
      <c r="Q27" s="123">
        <v>449.59872899999999</v>
      </c>
      <c r="R27" s="123">
        <v>205.86500199999995</v>
      </c>
      <c r="S27" s="123">
        <v>550.15925200000038</v>
      </c>
      <c r="T27" s="123">
        <v>513.09300200000007</v>
      </c>
      <c r="U27" s="123">
        <v>1.7957890000000001</v>
      </c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>
        <v>106.87334700000001</v>
      </c>
      <c r="D28" s="123">
        <v>333.01937700000002</v>
      </c>
      <c r="E28" s="123">
        <v>74.790164000000004</v>
      </c>
      <c r="F28" s="123">
        <v>695.5188280000001</v>
      </c>
      <c r="G28" s="123">
        <v>222.98921700000002</v>
      </c>
      <c r="H28" s="123">
        <v>2616.5130279999985</v>
      </c>
      <c r="I28" s="123">
        <v>301.269319</v>
      </c>
      <c r="J28" s="123">
        <v>35.454115000000002</v>
      </c>
      <c r="K28" s="123">
        <v>666.005267</v>
      </c>
      <c r="L28" s="123">
        <v>890.88110899999981</v>
      </c>
      <c r="M28" s="123">
        <v>699.57484600000009</v>
      </c>
      <c r="N28" s="123">
        <v>556.062905</v>
      </c>
      <c r="O28" s="123">
        <v>282.55882800000001</v>
      </c>
      <c r="P28" s="123">
        <v>28.238413000000001</v>
      </c>
      <c r="Q28" s="123">
        <v>559.70933999999988</v>
      </c>
      <c r="R28" s="123">
        <v>225.27880500000001</v>
      </c>
      <c r="S28" s="123">
        <v>502.18303499999996</v>
      </c>
      <c r="T28" s="123">
        <v>596.17613799999981</v>
      </c>
      <c r="U28" s="123">
        <v>1.316762</v>
      </c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>
        <v>154.11918099999997</v>
      </c>
      <c r="D29" s="123">
        <v>320.09436300000004</v>
      </c>
      <c r="E29" s="123">
        <v>87.155264000000017</v>
      </c>
      <c r="F29" s="123">
        <v>622.44218099999989</v>
      </c>
      <c r="G29" s="123">
        <v>228.09870599999999</v>
      </c>
      <c r="H29" s="123">
        <v>2177.8945149999995</v>
      </c>
      <c r="I29" s="123">
        <v>296.922325</v>
      </c>
      <c r="J29" s="123">
        <v>47.221423000000001</v>
      </c>
      <c r="K29" s="123">
        <v>491.90949500000016</v>
      </c>
      <c r="L29" s="123">
        <v>950.91560299999992</v>
      </c>
      <c r="M29" s="123">
        <v>690.17228899999998</v>
      </c>
      <c r="N29" s="123">
        <v>616.19156499999997</v>
      </c>
      <c r="O29" s="123">
        <v>315.21738399999998</v>
      </c>
      <c r="P29" s="123">
        <v>23.976835000000001</v>
      </c>
      <c r="Q29" s="123">
        <v>601.67113400000005</v>
      </c>
      <c r="R29" s="123">
        <v>245.40821599999998</v>
      </c>
      <c r="S29" s="123">
        <v>520.04202299999997</v>
      </c>
      <c r="T29" s="123">
        <v>551.16491799999983</v>
      </c>
      <c r="U29" s="123">
        <v>1.8330150000000001</v>
      </c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>
        <v>180.69977799999998</v>
      </c>
      <c r="D30" s="123">
        <v>290.77199400000001</v>
      </c>
      <c r="E30" s="123">
        <v>76.903916000000009</v>
      </c>
      <c r="F30" s="123">
        <v>613.27767099999994</v>
      </c>
      <c r="G30" s="123">
        <v>205.875539</v>
      </c>
      <c r="H30" s="123">
        <v>1828.9685229999975</v>
      </c>
      <c r="I30" s="123">
        <v>448.721698</v>
      </c>
      <c r="J30" s="123">
        <v>25.71942</v>
      </c>
      <c r="K30" s="123">
        <v>435.13601600000004</v>
      </c>
      <c r="L30" s="123">
        <v>867.84060099999988</v>
      </c>
      <c r="M30" s="123">
        <v>656.15043299999991</v>
      </c>
      <c r="N30" s="123">
        <v>522.92131199999994</v>
      </c>
      <c r="O30" s="123">
        <v>256.71021399999995</v>
      </c>
      <c r="P30" s="123">
        <v>21.914777000000001</v>
      </c>
      <c r="Q30" s="123">
        <v>437.28592800000007</v>
      </c>
      <c r="R30" s="123">
        <v>201.452246</v>
      </c>
      <c r="S30" s="123">
        <v>510.9155490000004</v>
      </c>
      <c r="T30" s="123">
        <v>544.260265</v>
      </c>
      <c r="U30" s="123">
        <v>0.39729899999999996</v>
      </c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A68:U68"/>
    <mergeCell ref="C34:G34"/>
    <mergeCell ref="L34:P34"/>
    <mergeCell ref="A2:W2"/>
    <mergeCell ref="A3:W3"/>
    <mergeCell ref="C4:U4"/>
    <mergeCell ref="V4:V5"/>
    <mergeCell ref="W4:W5"/>
    <mergeCell ref="A4:A5"/>
    <mergeCell ref="B4:B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W73"/>
  <sheetViews>
    <sheetView showGridLines="0" topLeftCell="A2" zoomScale="90" zoomScaleNormal="90" workbookViewId="0">
      <selection activeCell="A2" sqref="A2:W2"/>
    </sheetView>
  </sheetViews>
  <sheetFormatPr defaultColWidth="9.140625" defaultRowHeight="12.75" x14ac:dyDescent="0.2"/>
  <cols>
    <col min="1" max="1" width="5" style="7" customWidth="1"/>
    <col min="2" max="2" width="7.7109375" style="7" customWidth="1"/>
    <col min="3" max="21" width="9" style="7" customWidth="1"/>
    <col min="22" max="22" width="5" style="7" customWidth="1"/>
    <col min="23" max="16384" width="9.140625" style="7"/>
  </cols>
  <sheetData>
    <row r="1" spans="1:23" ht="2.25" hidden="1" customHeight="1" x14ac:dyDescent="0.2"/>
    <row r="2" spans="1:23" ht="21" customHeight="1" x14ac:dyDescent="0.2">
      <c r="A2" s="206" t="s">
        <v>351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U2" s="206"/>
      <c r="V2" s="206"/>
      <c r="W2" s="206"/>
    </row>
    <row r="3" spans="1:23" ht="18" customHeight="1" thickBot="1" x14ac:dyDescent="0.25">
      <c r="A3" s="232" t="s">
        <v>596</v>
      </c>
      <c r="B3" s="232"/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  <c r="W3" s="232"/>
    </row>
    <row r="4" spans="1:23" ht="11.25" customHeight="1" thickBot="1" x14ac:dyDescent="0.25">
      <c r="A4" s="233" t="s">
        <v>162</v>
      </c>
      <c r="B4" s="233" t="s">
        <v>163</v>
      </c>
      <c r="C4" s="207" t="s">
        <v>679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8"/>
      <c r="R4" s="208"/>
      <c r="S4" s="208"/>
      <c r="T4" s="208"/>
      <c r="U4" s="209"/>
      <c r="V4" s="233" t="s">
        <v>535</v>
      </c>
      <c r="W4" s="233" t="s">
        <v>522</v>
      </c>
    </row>
    <row r="5" spans="1:23" ht="21" customHeight="1" thickBot="1" x14ac:dyDescent="0.25">
      <c r="A5" s="234"/>
      <c r="B5" s="234"/>
      <c r="C5" s="122">
        <v>111</v>
      </c>
      <c r="D5" s="122">
        <v>112</v>
      </c>
      <c r="E5" s="122">
        <v>121</v>
      </c>
      <c r="F5" s="122">
        <v>122</v>
      </c>
      <c r="G5" s="122">
        <v>21</v>
      </c>
      <c r="H5" s="122">
        <v>22</v>
      </c>
      <c r="I5" s="122">
        <v>31</v>
      </c>
      <c r="J5" s="122">
        <v>321</v>
      </c>
      <c r="K5" s="122">
        <v>322</v>
      </c>
      <c r="L5" s="122">
        <v>41</v>
      </c>
      <c r="M5" s="122">
        <v>42</v>
      </c>
      <c r="N5" s="122">
        <v>51</v>
      </c>
      <c r="O5" s="122">
        <v>521</v>
      </c>
      <c r="P5" s="122">
        <v>522</v>
      </c>
      <c r="Q5" s="122">
        <v>53</v>
      </c>
      <c r="R5" s="122">
        <v>61</v>
      </c>
      <c r="S5" s="122">
        <v>62</v>
      </c>
      <c r="T5" s="122">
        <v>63</v>
      </c>
      <c r="U5" s="122">
        <v>7</v>
      </c>
      <c r="V5" s="234"/>
      <c r="W5" s="234"/>
    </row>
    <row r="6" spans="1:23" ht="9" customHeight="1" x14ac:dyDescent="0.2">
      <c r="A6" s="87">
        <v>2022</v>
      </c>
      <c r="B6" s="84" t="s">
        <v>338</v>
      </c>
      <c r="C6" s="123">
        <v>39.418417999999988</v>
      </c>
      <c r="D6" s="123">
        <v>130.82233100000002</v>
      </c>
      <c r="E6" s="123">
        <v>39.470081000000008</v>
      </c>
      <c r="F6" s="123">
        <v>379.94819599999948</v>
      </c>
      <c r="G6" s="123">
        <v>157.02890400000001</v>
      </c>
      <c r="H6" s="123">
        <v>1802.4459799999972</v>
      </c>
      <c r="I6" s="123">
        <v>29.878903000000001</v>
      </c>
      <c r="J6" s="123">
        <v>94.800944000000001</v>
      </c>
      <c r="K6" s="123">
        <v>300.05578399999996</v>
      </c>
      <c r="L6" s="123">
        <v>448.50586600000008</v>
      </c>
      <c r="M6" s="123">
        <v>312.77042100000006</v>
      </c>
      <c r="N6" s="123">
        <v>174.33802599999999</v>
      </c>
      <c r="O6" s="123">
        <v>126.85213900000001</v>
      </c>
      <c r="P6" s="123">
        <v>44.803227</v>
      </c>
      <c r="Q6" s="123">
        <v>550.40256899999986</v>
      </c>
      <c r="R6" s="123">
        <v>134.95985899999999</v>
      </c>
      <c r="S6" s="123">
        <v>542.51752699999986</v>
      </c>
      <c r="T6" s="123">
        <v>312.651139</v>
      </c>
      <c r="U6" s="123">
        <v>3.1413810000000004</v>
      </c>
      <c r="V6" s="87">
        <v>2022</v>
      </c>
      <c r="W6" s="84" t="s">
        <v>538</v>
      </c>
    </row>
    <row r="7" spans="1:23" ht="9" customHeight="1" x14ac:dyDescent="0.2">
      <c r="A7" s="83"/>
      <c r="B7" s="84" t="s">
        <v>339</v>
      </c>
      <c r="C7" s="123">
        <v>43.701083000000004</v>
      </c>
      <c r="D7" s="123">
        <v>144.43144400000003</v>
      </c>
      <c r="E7" s="123">
        <v>41.482093999999996</v>
      </c>
      <c r="F7" s="123">
        <v>405.17454499999945</v>
      </c>
      <c r="G7" s="123">
        <v>162.81550599999997</v>
      </c>
      <c r="H7" s="123">
        <v>1855.1668439999976</v>
      </c>
      <c r="I7" s="123">
        <v>55.655916000000005</v>
      </c>
      <c r="J7" s="123">
        <v>122.997911</v>
      </c>
      <c r="K7" s="123">
        <v>346.17313200000001</v>
      </c>
      <c r="L7" s="123">
        <v>455.92718700000012</v>
      </c>
      <c r="M7" s="123">
        <v>303.95837100000006</v>
      </c>
      <c r="N7" s="123">
        <v>257.91766200000001</v>
      </c>
      <c r="O7" s="123">
        <v>106.744625</v>
      </c>
      <c r="P7" s="123">
        <v>54.502933999999996</v>
      </c>
      <c r="Q7" s="123">
        <v>557.00721800000008</v>
      </c>
      <c r="R7" s="123">
        <v>146.73758299999997</v>
      </c>
      <c r="S7" s="123">
        <v>585.37883800000009</v>
      </c>
      <c r="T7" s="123">
        <v>336.54758599999985</v>
      </c>
      <c r="U7" s="123">
        <v>2.7004260000000007</v>
      </c>
      <c r="V7" s="83"/>
      <c r="W7" s="84" t="s">
        <v>539</v>
      </c>
    </row>
    <row r="8" spans="1:23" ht="9" customHeight="1" x14ac:dyDescent="0.2">
      <c r="A8" s="83"/>
      <c r="B8" s="84" t="s">
        <v>340</v>
      </c>
      <c r="C8" s="123">
        <v>42.351202999999984</v>
      </c>
      <c r="D8" s="123">
        <v>159.35341000000003</v>
      </c>
      <c r="E8" s="123">
        <v>44.650221999999999</v>
      </c>
      <c r="F8" s="123">
        <v>442.57816200000059</v>
      </c>
      <c r="G8" s="123">
        <v>254.31208099999998</v>
      </c>
      <c r="H8" s="123">
        <v>2092.8686909999951</v>
      </c>
      <c r="I8" s="123">
        <v>66.786421000000004</v>
      </c>
      <c r="J8" s="123">
        <v>85.080951999999996</v>
      </c>
      <c r="K8" s="123">
        <v>300.87492100000003</v>
      </c>
      <c r="L8" s="123">
        <v>553.31892800000026</v>
      </c>
      <c r="M8" s="123">
        <v>344.83540799999992</v>
      </c>
      <c r="N8" s="123">
        <v>348.93148099999996</v>
      </c>
      <c r="O8" s="123">
        <v>122.09419800000001</v>
      </c>
      <c r="P8" s="123">
        <v>60.487485</v>
      </c>
      <c r="Q8" s="123">
        <v>538.30946000000006</v>
      </c>
      <c r="R8" s="123">
        <v>171.70175499999999</v>
      </c>
      <c r="S8" s="123">
        <v>615.30044500000008</v>
      </c>
      <c r="T8" s="123">
        <v>371.87779500000022</v>
      </c>
      <c r="U8" s="123">
        <v>5.4087899999999962</v>
      </c>
      <c r="V8" s="83"/>
      <c r="W8" s="84" t="s">
        <v>540</v>
      </c>
    </row>
    <row r="9" spans="1:23" ht="9" customHeight="1" x14ac:dyDescent="0.2">
      <c r="A9" s="83"/>
      <c r="B9" s="84" t="s">
        <v>341</v>
      </c>
      <c r="C9" s="123">
        <v>42.377550000000014</v>
      </c>
      <c r="D9" s="123">
        <v>158.854648</v>
      </c>
      <c r="E9" s="123">
        <v>42.648186999999993</v>
      </c>
      <c r="F9" s="123">
        <v>416.12828999999994</v>
      </c>
      <c r="G9" s="123">
        <v>194.31517699999998</v>
      </c>
      <c r="H9" s="123">
        <v>2060.6483640000001</v>
      </c>
      <c r="I9" s="123">
        <v>50.311410000000002</v>
      </c>
      <c r="J9" s="123">
        <v>134.02749300000002</v>
      </c>
      <c r="K9" s="123">
        <v>352.51231999999999</v>
      </c>
      <c r="L9" s="123">
        <v>492.2859810000005</v>
      </c>
      <c r="M9" s="123">
        <v>290.78412600000013</v>
      </c>
      <c r="N9" s="123">
        <v>284.97693900000002</v>
      </c>
      <c r="O9" s="123">
        <v>118.892612</v>
      </c>
      <c r="P9" s="123">
        <v>58.441644000000004</v>
      </c>
      <c r="Q9" s="123">
        <v>450.21367199999986</v>
      </c>
      <c r="R9" s="123">
        <v>153.02850399999997</v>
      </c>
      <c r="S9" s="123">
        <v>544.01545500000043</v>
      </c>
      <c r="T9" s="123">
        <v>348.26513300000005</v>
      </c>
      <c r="U9" s="123">
        <v>9.443797</v>
      </c>
      <c r="V9" s="83"/>
      <c r="W9" s="84" t="s">
        <v>541</v>
      </c>
    </row>
    <row r="10" spans="1:23" ht="9" customHeight="1" x14ac:dyDescent="0.2">
      <c r="A10" s="83"/>
      <c r="B10" s="84" t="s">
        <v>342</v>
      </c>
      <c r="C10" s="123">
        <v>52.979640000000018</v>
      </c>
      <c r="D10" s="123">
        <v>175.64198100000002</v>
      </c>
      <c r="E10" s="123">
        <v>60.519014999999996</v>
      </c>
      <c r="F10" s="123">
        <v>458.38588399999992</v>
      </c>
      <c r="G10" s="123">
        <v>252.09123099999999</v>
      </c>
      <c r="H10" s="123">
        <v>2662.6151029999905</v>
      </c>
      <c r="I10" s="123">
        <v>67.673862999999997</v>
      </c>
      <c r="J10" s="123">
        <v>157.68887999999998</v>
      </c>
      <c r="K10" s="123">
        <v>446.64408499999968</v>
      </c>
      <c r="L10" s="123">
        <v>554.9855120000002</v>
      </c>
      <c r="M10" s="123">
        <v>334.52449200000012</v>
      </c>
      <c r="N10" s="123">
        <v>357.2140149999999</v>
      </c>
      <c r="O10" s="123">
        <v>98.514058000000006</v>
      </c>
      <c r="P10" s="123">
        <v>70.504845000000003</v>
      </c>
      <c r="Q10" s="123">
        <v>568.18053500000008</v>
      </c>
      <c r="R10" s="123">
        <v>179.36054300000001</v>
      </c>
      <c r="S10" s="123">
        <v>594.78594599999929</v>
      </c>
      <c r="T10" s="123">
        <v>376.87257299999987</v>
      </c>
      <c r="U10" s="123">
        <v>3.0480209999999981</v>
      </c>
      <c r="V10" s="83"/>
      <c r="W10" s="84" t="s">
        <v>542</v>
      </c>
    </row>
    <row r="11" spans="1:23" ht="9" customHeight="1" x14ac:dyDescent="0.2">
      <c r="A11" s="83"/>
      <c r="B11" s="84" t="s">
        <v>343</v>
      </c>
      <c r="C11" s="123">
        <v>40.347350000000006</v>
      </c>
      <c r="D11" s="123">
        <v>188.85100800000001</v>
      </c>
      <c r="E11" s="123">
        <v>40.634505000000004</v>
      </c>
      <c r="F11" s="123">
        <v>438.25806300000022</v>
      </c>
      <c r="G11" s="123">
        <v>190.467129</v>
      </c>
      <c r="H11" s="123">
        <v>2138.5647409999974</v>
      </c>
      <c r="I11" s="123">
        <v>18.246205</v>
      </c>
      <c r="J11" s="123">
        <v>206.10060599999997</v>
      </c>
      <c r="K11" s="123">
        <v>528.47257500000012</v>
      </c>
      <c r="L11" s="123">
        <v>544.47218799999962</v>
      </c>
      <c r="M11" s="123">
        <v>345.37958800000001</v>
      </c>
      <c r="N11" s="123">
        <v>459.35528399999998</v>
      </c>
      <c r="O11" s="123">
        <v>134.362255</v>
      </c>
      <c r="P11" s="123">
        <v>72.288773999999989</v>
      </c>
      <c r="Q11" s="123">
        <v>564.84658800000011</v>
      </c>
      <c r="R11" s="123">
        <v>160.95649299999997</v>
      </c>
      <c r="S11" s="123">
        <v>598.79264000000035</v>
      </c>
      <c r="T11" s="123">
        <v>384.34201400000006</v>
      </c>
      <c r="U11" s="123">
        <v>3.496029999999998</v>
      </c>
      <c r="V11" s="83"/>
      <c r="W11" s="84" t="s">
        <v>543</v>
      </c>
    </row>
    <row r="12" spans="1:23" ht="9" customHeight="1" x14ac:dyDescent="0.2">
      <c r="A12" s="83"/>
      <c r="B12" s="84" t="s">
        <v>344</v>
      </c>
      <c r="C12" s="123">
        <v>41.681369000000004</v>
      </c>
      <c r="D12" s="123">
        <v>181.61778999999996</v>
      </c>
      <c r="E12" s="123">
        <v>43.443333000000003</v>
      </c>
      <c r="F12" s="123">
        <v>441.58802000000014</v>
      </c>
      <c r="G12" s="123">
        <v>171.10751400000004</v>
      </c>
      <c r="H12" s="123">
        <v>2213.9393889999947</v>
      </c>
      <c r="I12" s="123">
        <v>17.208123999999998</v>
      </c>
      <c r="J12" s="123">
        <v>155.32604900000001</v>
      </c>
      <c r="K12" s="123">
        <v>470.34697299999993</v>
      </c>
      <c r="L12" s="123">
        <v>549.86718700000006</v>
      </c>
      <c r="M12" s="123">
        <v>401.52254000000005</v>
      </c>
      <c r="N12" s="123">
        <v>414.60191200000003</v>
      </c>
      <c r="O12" s="123">
        <v>110.86325300000001</v>
      </c>
      <c r="P12" s="123">
        <v>81.651710000000008</v>
      </c>
      <c r="Q12" s="123">
        <v>543.45800199999996</v>
      </c>
      <c r="R12" s="123">
        <v>158.44734300000002</v>
      </c>
      <c r="S12" s="123">
        <v>741.05036000000018</v>
      </c>
      <c r="T12" s="123">
        <v>421.06085900000011</v>
      </c>
      <c r="U12" s="123">
        <v>2.5340749999999996</v>
      </c>
      <c r="V12" s="83"/>
      <c r="W12" s="84" t="s">
        <v>544</v>
      </c>
    </row>
    <row r="13" spans="1:23" ht="9" customHeight="1" x14ac:dyDescent="0.2">
      <c r="A13" s="83"/>
      <c r="B13" s="84" t="s">
        <v>345</v>
      </c>
      <c r="C13" s="123">
        <v>31.573896000000001</v>
      </c>
      <c r="D13" s="123">
        <v>211.81922899999998</v>
      </c>
      <c r="E13" s="123">
        <v>48.287998999999999</v>
      </c>
      <c r="F13" s="123">
        <v>442.60211600000008</v>
      </c>
      <c r="G13" s="123">
        <v>144.34829200000001</v>
      </c>
      <c r="H13" s="123">
        <v>1699.4347470000007</v>
      </c>
      <c r="I13" s="123">
        <v>26.405793000000003</v>
      </c>
      <c r="J13" s="123">
        <v>167.33658300000002</v>
      </c>
      <c r="K13" s="123">
        <v>474.92165400000005</v>
      </c>
      <c r="L13" s="123">
        <v>447.60645899999997</v>
      </c>
      <c r="M13" s="123">
        <v>350.97219500000006</v>
      </c>
      <c r="N13" s="123">
        <v>156.237132</v>
      </c>
      <c r="O13" s="123">
        <v>89.744939000000016</v>
      </c>
      <c r="P13" s="123">
        <v>43.706081999999995</v>
      </c>
      <c r="Q13" s="123">
        <v>432.71708000000001</v>
      </c>
      <c r="R13" s="123">
        <v>119.45884799999999</v>
      </c>
      <c r="S13" s="123">
        <v>558.11506999999995</v>
      </c>
      <c r="T13" s="123">
        <v>320.80696599999993</v>
      </c>
      <c r="U13" s="123">
        <v>3.7642380000000006</v>
      </c>
      <c r="V13" s="83"/>
      <c r="W13" s="84" t="s">
        <v>545</v>
      </c>
    </row>
    <row r="14" spans="1:23" ht="9" customHeight="1" x14ac:dyDescent="0.2">
      <c r="A14" s="83"/>
      <c r="B14" s="84" t="s">
        <v>346</v>
      </c>
      <c r="C14" s="123">
        <v>48.226837000000003</v>
      </c>
      <c r="D14" s="123">
        <v>218.61377999999996</v>
      </c>
      <c r="E14" s="123">
        <v>34.484980000000007</v>
      </c>
      <c r="F14" s="123">
        <v>501.66383900000028</v>
      </c>
      <c r="G14" s="123">
        <v>220.44011900000004</v>
      </c>
      <c r="H14" s="123">
        <v>2069.2283060000004</v>
      </c>
      <c r="I14" s="123">
        <v>10.128830000000001</v>
      </c>
      <c r="J14" s="123">
        <v>111.07757699999999</v>
      </c>
      <c r="K14" s="123">
        <v>335.20950499999992</v>
      </c>
      <c r="L14" s="123">
        <v>647.16562200000033</v>
      </c>
      <c r="M14" s="123">
        <v>474.6780789999998</v>
      </c>
      <c r="N14" s="123">
        <v>263.66855199999998</v>
      </c>
      <c r="O14" s="123">
        <v>126.89546300000001</v>
      </c>
      <c r="P14" s="123">
        <v>66.212619000000004</v>
      </c>
      <c r="Q14" s="123">
        <v>636.90076399999987</v>
      </c>
      <c r="R14" s="123">
        <v>158.62653499999999</v>
      </c>
      <c r="S14" s="123">
        <v>607.72297200000014</v>
      </c>
      <c r="T14" s="123">
        <v>338.78399700000017</v>
      </c>
      <c r="U14" s="123">
        <v>3.6846349999999992</v>
      </c>
      <c r="V14" s="83"/>
      <c r="W14" s="84" t="s">
        <v>546</v>
      </c>
    </row>
    <row r="15" spans="1:23" ht="9" customHeight="1" x14ac:dyDescent="0.2">
      <c r="A15" s="83"/>
      <c r="B15" s="84" t="s">
        <v>347</v>
      </c>
      <c r="C15" s="123">
        <v>36.22822</v>
      </c>
      <c r="D15" s="123">
        <v>208.92960200000002</v>
      </c>
      <c r="E15" s="123">
        <v>37.618878000000002</v>
      </c>
      <c r="F15" s="123">
        <v>471.1049289999994</v>
      </c>
      <c r="G15" s="123">
        <v>159.17530100000002</v>
      </c>
      <c r="H15" s="123">
        <v>1972.2400520000006</v>
      </c>
      <c r="I15" s="123">
        <v>2.07315</v>
      </c>
      <c r="J15" s="123">
        <v>95.821346000000005</v>
      </c>
      <c r="K15" s="123">
        <v>356.09109000000001</v>
      </c>
      <c r="L15" s="123">
        <v>608.30540700000051</v>
      </c>
      <c r="M15" s="123">
        <v>432.68529699999993</v>
      </c>
      <c r="N15" s="123">
        <v>377.81057300000003</v>
      </c>
      <c r="O15" s="123">
        <v>99.942864999999983</v>
      </c>
      <c r="P15" s="123">
        <v>71.604576999999992</v>
      </c>
      <c r="Q15" s="123">
        <v>615.85822800000005</v>
      </c>
      <c r="R15" s="123">
        <v>165.81448800000004</v>
      </c>
      <c r="S15" s="123">
        <v>605.43961399999989</v>
      </c>
      <c r="T15" s="123">
        <v>382.19525199999975</v>
      </c>
      <c r="U15" s="123">
        <v>3.9068060000000004</v>
      </c>
      <c r="V15" s="83"/>
      <c r="W15" s="84" t="s">
        <v>547</v>
      </c>
    </row>
    <row r="16" spans="1:23" ht="9" customHeight="1" x14ac:dyDescent="0.2">
      <c r="A16" s="83"/>
      <c r="B16" s="84" t="s">
        <v>348</v>
      </c>
      <c r="C16" s="123">
        <v>47.776684000000003</v>
      </c>
      <c r="D16" s="123">
        <v>177.17742099999992</v>
      </c>
      <c r="E16" s="123">
        <v>37.272872</v>
      </c>
      <c r="F16" s="123">
        <v>563.649945</v>
      </c>
      <c r="G16" s="123">
        <v>177.61370599999998</v>
      </c>
      <c r="H16" s="123">
        <v>1998.8464649999983</v>
      </c>
      <c r="I16" s="123">
        <v>36.160633000000004</v>
      </c>
      <c r="J16" s="123">
        <v>65.661579000000003</v>
      </c>
      <c r="K16" s="123">
        <v>373.33794599999999</v>
      </c>
      <c r="L16" s="123">
        <v>689.54349599999955</v>
      </c>
      <c r="M16" s="123">
        <v>426.41222099999999</v>
      </c>
      <c r="N16" s="123">
        <v>555.80533000000003</v>
      </c>
      <c r="O16" s="123">
        <v>122.38365300000001</v>
      </c>
      <c r="P16" s="123">
        <v>68.227262999999994</v>
      </c>
      <c r="Q16" s="123">
        <v>650.19298600000002</v>
      </c>
      <c r="R16" s="123">
        <v>178.32442399999999</v>
      </c>
      <c r="S16" s="123">
        <v>597.45070099999884</v>
      </c>
      <c r="T16" s="123">
        <v>378.37951199999998</v>
      </c>
      <c r="U16" s="123">
        <v>4.3741590000000041</v>
      </c>
      <c r="V16" s="83"/>
      <c r="W16" s="84" t="s">
        <v>548</v>
      </c>
    </row>
    <row r="17" spans="1:23" ht="9" customHeight="1" x14ac:dyDescent="0.2">
      <c r="A17" s="83"/>
      <c r="B17" s="84" t="s">
        <v>349</v>
      </c>
      <c r="C17" s="123">
        <v>33.97229999999999</v>
      </c>
      <c r="D17" s="123">
        <v>161.93614600000001</v>
      </c>
      <c r="E17" s="123">
        <v>40.69648500000001</v>
      </c>
      <c r="F17" s="123">
        <v>470.64444300000002</v>
      </c>
      <c r="G17" s="123">
        <v>177.60951700000001</v>
      </c>
      <c r="H17" s="123">
        <v>1623.1511089999958</v>
      </c>
      <c r="I17" s="123">
        <v>40.415347000000004</v>
      </c>
      <c r="J17" s="123">
        <v>94.948983999999996</v>
      </c>
      <c r="K17" s="123">
        <v>322.38435800000002</v>
      </c>
      <c r="L17" s="123">
        <v>560.64132500000017</v>
      </c>
      <c r="M17" s="123">
        <v>330.99638300000004</v>
      </c>
      <c r="N17" s="123">
        <v>360.35880899999995</v>
      </c>
      <c r="O17" s="123">
        <v>84.738822999999996</v>
      </c>
      <c r="P17" s="123">
        <v>54.254780999999994</v>
      </c>
      <c r="Q17" s="123">
        <v>434.39641900000021</v>
      </c>
      <c r="R17" s="123">
        <v>148.18334100000004</v>
      </c>
      <c r="S17" s="123">
        <v>506.41339599999958</v>
      </c>
      <c r="T17" s="123">
        <v>331.91001499999987</v>
      </c>
      <c r="U17" s="123">
        <v>3.2193229999999988</v>
      </c>
      <c r="V17" s="83"/>
      <c r="W17" s="84" t="s">
        <v>549</v>
      </c>
    </row>
    <row r="18" spans="1:23" ht="9" customHeight="1" x14ac:dyDescent="0.2">
      <c r="A18" s="83"/>
      <c r="B18" s="84"/>
      <c r="C18" s="123"/>
      <c r="D18" s="123"/>
      <c r="E18" s="123"/>
      <c r="F18" s="123"/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83"/>
      <c r="W18" s="84"/>
    </row>
    <row r="19" spans="1:23" ht="9" customHeight="1" x14ac:dyDescent="0.2">
      <c r="A19" s="87">
        <v>2023</v>
      </c>
      <c r="B19" s="84" t="s">
        <v>338</v>
      </c>
      <c r="C19" s="123">
        <v>52.396300999999994</v>
      </c>
      <c r="D19" s="123">
        <v>141.46538499999997</v>
      </c>
      <c r="E19" s="123">
        <v>64.154533000000015</v>
      </c>
      <c r="F19" s="123">
        <v>466.86411600000008</v>
      </c>
      <c r="G19" s="123">
        <v>175.96007900000001</v>
      </c>
      <c r="H19" s="123">
        <v>1922.5723189999972</v>
      </c>
      <c r="I19" s="123">
        <v>64.677184000000011</v>
      </c>
      <c r="J19" s="123">
        <v>138.73715300000001</v>
      </c>
      <c r="K19" s="123">
        <v>284.65632300000004</v>
      </c>
      <c r="L19" s="123">
        <v>583.8323299999995</v>
      </c>
      <c r="M19" s="123">
        <v>345.980953</v>
      </c>
      <c r="N19" s="123">
        <v>239.771579</v>
      </c>
      <c r="O19" s="123">
        <v>93.170214000000016</v>
      </c>
      <c r="P19" s="123">
        <v>54.977094999999998</v>
      </c>
      <c r="Q19" s="123">
        <v>611.47140899999988</v>
      </c>
      <c r="R19" s="123">
        <v>145.01386299999999</v>
      </c>
      <c r="S19" s="123">
        <v>603.30225200000018</v>
      </c>
      <c r="T19" s="123">
        <v>365.59824099999986</v>
      </c>
      <c r="U19" s="123">
        <v>3.4982209999999987</v>
      </c>
      <c r="V19" s="87">
        <v>2023</v>
      </c>
      <c r="W19" s="84" t="s">
        <v>538</v>
      </c>
    </row>
    <row r="20" spans="1:23" ht="9" customHeight="1" x14ac:dyDescent="0.2">
      <c r="A20" s="83"/>
      <c r="B20" s="84" t="s">
        <v>339</v>
      </c>
      <c r="C20" s="123">
        <v>45.962200999999986</v>
      </c>
      <c r="D20" s="123">
        <v>139.493809</v>
      </c>
      <c r="E20" s="123">
        <v>59.21493000000001</v>
      </c>
      <c r="F20" s="123">
        <v>445.6650549999992</v>
      </c>
      <c r="G20" s="123">
        <v>188.21505999999999</v>
      </c>
      <c r="H20" s="123">
        <v>1906.9017079999976</v>
      </c>
      <c r="I20" s="123">
        <v>19.221858000000001</v>
      </c>
      <c r="J20" s="123">
        <v>93.618775999999997</v>
      </c>
      <c r="K20" s="123">
        <v>282.21081699999991</v>
      </c>
      <c r="L20" s="123">
        <v>555.31919800000048</v>
      </c>
      <c r="M20" s="123">
        <v>322.09256300000004</v>
      </c>
      <c r="N20" s="123">
        <v>437.50401099999993</v>
      </c>
      <c r="O20" s="123">
        <v>117.56200800000001</v>
      </c>
      <c r="P20" s="123">
        <v>60.841707</v>
      </c>
      <c r="Q20" s="123">
        <v>607.21726699999999</v>
      </c>
      <c r="R20" s="123">
        <v>148.21561800000001</v>
      </c>
      <c r="S20" s="123">
        <v>573.386121</v>
      </c>
      <c r="T20" s="123">
        <v>361.5798239999998</v>
      </c>
      <c r="U20" s="123">
        <v>2.8452430000000004</v>
      </c>
      <c r="V20" s="83"/>
      <c r="W20" s="84" t="s">
        <v>539</v>
      </c>
    </row>
    <row r="21" spans="1:23" ht="9" customHeight="1" x14ac:dyDescent="0.2">
      <c r="A21" s="83"/>
      <c r="B21" s="84" t="s">
        <v>340</v>
      </c>
      <c r="C21" s="123">
        <v>43.23715900000002</v>
      </c>
      <c r="D21" s="123">
        <v>170.92798500000001</v>
      </c>
      <c r="E21" s="123">
        <v>63.904981000000006</v>
      </c>
      <c r="F21" s="123">
        <v>500.3047270000003</v>
      </c>
      <c r="G21" s="123">
        <v>247.21073300000003</v>
      </c>
      <c r="H21" s="123">
        <v>2560.4116299999969</v>
      </c>
      <c r="I21" s="123">
        <v>20.623332999999999</v>
      </c>
      <c r="J21" s="123">
        <v>117.10357999999999</v>
      </c>
      <c r="K21" s="123">
        <v>267.29692499999993</v>
      </c>
      <c r="L21" s="123">
        <v>707.26194599999951</v>
      </c>
      <c r="M21" s="123">
        <v>407.63869699999998</v>
      </c>
      <c r="N21" s="123">
        <v>520.69228799999996</v>
      </c>
      <c r="O21" s="123">
        <v>136.56072800000001</v>
      </c>
      <c r="P21" s="123">
        <v>81.367737000000005</v>
      </c>
      <c r="Q21" s="123">
        <v>714.38744699999995</v>
      </c>
      <c r="R21" s="123">
        <v>181.31224</v>
      </c>
      <c r="S21" s="123">
        <v>655.04310799999951</v>
      </c>
      <c r="T21" s="123">
        <v>431.97674600000011</v>
      </c>
      <c r="U21" s="123">
        <v>4.8674390000000018</v>
      </c>
      <c r="V21" s="83"/>
      <c r="W21" s="84" t="s">
        <v>540</v>
      </c>
    </row>
    <row r="22" spans="1:23" ht="9" customHeight="1" x14ac:dyDescent="0.2">
      <c r="A22" s="83"/>
      <c r="B22" s="84" t="s">
        <v>341</v>
      </c>
      <c r="C22" s="123">
        <v>41.635117000000008</v>
      </c>
      <c r="D22" s="123">
        <v>157.31376499999999</v>
      </c>
      <c r="E22" s="123">
        <v>47.257381000000009</v>
      </c>
      <c r="F22" s="123">
        <v>387.26346899999987</v>
      </c>
      <c r="G22" s="123">
        <v>152.96100799999999</v>
      </c>
      <c r="H22" s="123">
        <v>1872.5994669999977</v>
      </c>
      <c r="I22" s="123">
        <v>48.097788999999999</v>
      </c>
      <c r="J22" s="123">
        <v>102.766188</v>
      </c>
      <c r="K22" s="123">
        <v>257.85008299999993</v>
      </c>
      <c r="L22" s="123">
        <v>562.56740899999988</v>
      </c>
      <c r="M22" s="123">
        <v>327.30929200000026</v>
      </c>
      <c r="N22" s="123">
        <v>287.87296300000003</v>
      </c>
      <c r="O22" s="123">
        <v>122.25313800000001</v>
      </c>
      <c r="P22" s="123">
        <v>70.278987999999998</v>
      </c>
      <c r="Q22" s="123">
        <v>558.34218699999997</v>
      </c>
      <c r="R22" s="123">
        <v>136.62881800000002</v>
      </c>
      <c r="S22" s="123">
        <v>472.84022100000016</v>
      </c>
      <c r="T22" s="123">
        <v>346.65465199999971</v>
      </c>
      <c r="U22" s="123">
        <v>3.5610190000000004</v>
      </c>
      <c r="V22" s="83"/>
      <c r="W22" s="84" t="s">
        <v>541</v>
      </c>
    </row>
    <row r="23" spans="1:23" ht="9" customHeight="1" x14ac:dyDescent="0.2">
      <c r="A23" s="83"/>
      <c r="B23" s="84" t="s">
        <v>342</v>
      </c>
      <c r="C23" s="123">
        <v>44.139858000000004</v>
      </c>
      <c r="D23" s="123">
        <v>192.75693300000003</v>
      </c>
      <c r="E23" s="123">
        <v>44.382510000000003</v>
      </c>
      <c r="F23" s="123">
        <v>496.54794999999979</v>
      </c>
      <c r="G23" s="123">
        <v>194.79259599999997</v>
      </c>
      <c r="H23" s="123">
        <v>1989.6610189999985</v>
      </c>
      <c r="I23" s="123">
        <v>52.374696</v>
      </c>
      <c r="J23" s="123">
        <v>159.02470699999998</v>
      </c>
      <c r="K23" s="123">
        <v>239.01198899999991</v>
      </c>
      <c r="L23" s="123">
        <v>639.76619400000004</v>
      </c>
      <c r="M23" s="123">
        <v>382.36231399999986</v>
      </c>
      <c r="N23" s="123">
        <v>469.383059</v>
      </c>
      <c r="O23" s="123">
        <v>131.286708</v>
      </c>
      <c r="P23" s="123">
        <v>79.242056999999988</v>
      </c>
      <c r="Q23" s="123">
        <v>667.60829200000012</v>
      </c>
      <c r="R23" s="123">
        <v>170.96651299999996</v>
      </c>
      <c r="S23" s="123">
        <v>577.31421799999976</v>
      </c>
      <c r="T23" s="123">
        <v>407.46284500000007</v>
      </c>
      <c r="U23" s="123">
        <v>3.6800510000000015</v>
      </c>
      <c r="V23" s="83"/>
      <c r="W23" s="84" t="s">
        <v>542</v>
      </c>
    </row>
    <row r="24" spans="1:23" ht="9" customHeight="1" x14ac:dyDescent="0.2">
      <c r="A24" s="83"/>
      <c r="B24" s="84" t="s">
        <v>343</v>
      </c>
      <c r="C24" s="123">
        <v>53.742808999999994</v>
      </c>
      <c r="D24" s="123">
        <v>210.61811800000001</v>
      </c>
      <c r="E24" s="123">
        <v>48.740537999999994</v>
      </c>
      <c r="F24" s="123">
        <v>489.91425500000003</v>
      </c>
      <c r="G24" s="123">
        <v>169.78595299999998</v>
      </c>
      <c r="H24" s="123">
        <v>1901.7251129999988</v>
      </c>
      <c r="I24" s="123">
        <v>36.064757999999998</v>
      </c>
      <c r="J24" s="123">
        <v>142.303427</v>
      </c>
      <c r="K24" s="123">
        <v>262.95747800000004</v>
      </c>
      <c r="L24" s="123">
        <v>622.85118300000011</v>
      </c>
      <c r="M24" s="123">
        <v>420.27693199999982</v>
      </c>
      <c r="N24" s="123">
        <v>382.63224799999989</v>
      </c>
      <c r="O24" s="123">
        <v>142.332787</v>
      </c>
      <c r="P24" s="123">
        <v>76.847245999999998</v>
      </c>
      <c r="Q24" s="123">
        <v>662.7573359999999</v>
      </c>
      <c r="R24" s="123">
        <v>157.24878799999996</v>
      </c>
      <c r="S24" s="123">
        <v>632.39052499999946</v>
      </c>
      <c r="T24" s="123">
        <v>432.73778600000009</v>
      </c>
      <c r="U24" s="123">
        <v>6.7282839999999995</v>
      </c>
      <c r="V24" s="83"/>
      <c r="W24" s="84" t="s">
        <v>543</v>
      </c>
    </row>
    <row r="25" spans="1:23" ht="9" customHeight="1" x14ac:dyDescent="0.2">
      <c r="A25" s="83"/>
      <c r="B25" s="84" t="s">
        <v>344</v>
      </c>
      <c r="C25" s="123">
        <v>24.741291999999998</v>
      </c>
      <c r="D25" s="123">
        <v>189.54268100000002</v>
      </c>
      <c r="E25" s="123">
        <v>44.161691999999995</v>
      </c>
      <c r="F25" s="123">
        <v>471.65238100000033</v>
      </c>
      <c r="G25" s="123">
        <v>155.62663300000003</v>
      </c>
      <c r="H25" s="123">
        <v>1795.089802999996</v>
      </c>
      <c r="I25" s="123">
        <v>23.906229000000003</v>
      </c>
      <c r="J25" s="123">
        <v>114.38417000000001</v>
      </c>
      <c r="K25" s="123">
        <v>205.797833</v>
      </c>
      <c r="L25" s="123">
        <v>563.63082000000009</v>
      </c>
      <c r="M25" s="123">
        <v>410.54453599999999</v>
      </c>
      <c r="N25" s="123">
        <v>356.60868500000004</v>
      </c>
      <c r="O25" s="123">
        <v>139.35596899999999</v>
      </c>
      <c r="P25" s="123">
        <v>74.482591999999997</v>
      </c>
      <c r="Q25" s="123">
        <v>605.3352460000001</v>
      </c>
      <c r="R25" s="123">
        <v>158.79869800000003</v>
      </c>
      <c r="S25" s="123">
        <v>659.84656099999927</v>
      </c>
      <c r="T25" s="123">
        <v>409.4685299999997</v>
      </c>
      <c r="U25" s="123">
        <v>2.7206879999999996</v>
      </c>
      <c r="V25" s="83"/>
      <c r="W25" s="84" t="s">
        <v>544</v>
      </c>
    </row>
    <row r="26" spans="1:23" ht="9" customHeight="1" x14ac:dyDescent="0.2">
      <c r="A26" s="83"/>
      <c r="B26" s="84" t="s">
        <v>345</v>
      </c>
      <c r="C26" s="123">
        <v>28.755595000000007</v>
      </c>
      <c r="D26" s="123">
        <v>206.07016000000002</v>
      </c>
      <c r="E26" s="123">
        <v>58.070533000000012</v>
      </c>
      <c r="F26" s="123">
        <v>439.25685699999997</v>
      </c>
      <c r="G26" s="123">
        <v>131.07785000000001</v>
      </c>
      <c r="H26" s="123">
        <v>1419.3142099999991</v>
      </c>
      <c r="I26" s="123">
        <v>17.307048999999999</v>
      </c>
      <c r="J26" s="123">
        <v>193.014759</v>
      </c>
      <c r="K26" s="123">
        <v>297.83600200000001</v>
      </c>
      <c r="L26" s="123">
        <v>499.31590499999982</v>
      </c>
      <c r="M26" s="123">
        <v>325.75176099999999</v>
      </c>
      <c r="N26" s="123">
        <v>163.67486000000002</v>
      </c>
      <c r="O26" s="123">
        <v>73.797404</v>
      </c>
      <c r="P26" s="123">
        <v>41.962395999999998</v>
      </c>
      <c r="Q26" s="123">
        <v>444.37101100000018</v>
      </c>
      <c r="R26" s="123">
        <v>124.11957699999999</v>
      </c>
      <c r="S26" s="123">
        <v>519.220685</v>
      </c>
      <c r="T26" s="123">
        <v>346.39564600000006</v>
      </c>
      <c r="U26" s="123">
        <v>3.5361659999999993</v>
      </c>
      <c r="V26" s="83"/>
      <c r="W26" s="84" t="s">
        <v>545</v>
      </c>
    </row>
    <row r="27" spans="1:23" ht="9" customHeight="1" x14ac:dyDescent="0.2">
      <c r="A27" s="83"/>
      <c r="B27" s="84" t="s">
        <v>346</v>
      </c>
      <c r="C27" s="123">
        <v>26.077928999999997</v>
      </c>
      <c r="D27" s="123">
        <v>240.19188099999997</v>
      </c>
      <c r="E27" s="123">
        <v>33.735813999999998</v>
      </c>
      <c r="F27" s="123">
        <v>482.71848400000033</v>
      </c>
      <c r="G27" s="123">
        <v>180.60084499999999</v>
      </c>
      <c r="H27" s="123">
        <v>1884.9059749999976</v>
      </c>
      <c r="I27" s="123">
        <v>18.639321000000002</v>
      </c>
      <c r="J27" s="123">
        <v>106.79983000000001</v>
      </c>
      <c r="K27" s="123">
        <v>275.58646700000008</v>
      </c>
      <c r="L27" s="123">
        <v>639.12129199999924</v>
      </c>
      <c r="M27" s="123">
        <v>348.81497199999978</v>
      </c>
      <c r="N27" s="123">
        <v>192.992445</v>
      </c>
      <c r="O27" s="123">
        <v>111.86669300000001</v>
      </c>
      <c r="P27" s="123">
        <v>58.203468000000001</v>
      </c>
      <c r="Q27" s="123">
        <v>646.27847700000007</v>
      </c>
      <c r="R27" s="123">
        <v>148.37230699999995</v>
      </c>
      <c r="S27" s="123">
        <v>530.26001299999996</v>
      </c>
      <c r="T27" s="123">
        <v>351.2621739999999</v>
      </c>
      <c r="U27" s="123">
        <v>3.5231079999999988</v>
      </c>
      <c r="V27" s="83"/>
      <c r="W27" s="84" t="s">
        <v>546</v>
      </c>
    </row>
    <row r="28" spans="1:23" ht="9" customHeight="1" x14ac:dyDescent="0.2">
      <c r="A28" s="83"/>
      <c r="B28" s="84" t="s">
        <v>347</v>
      </c>
      <c r="C28" s="123">
        <v>27.102767</v>
      </c>
      <c r="D28" s="123">
        <v>235.614834</v>
      </c>
      <c r="E28" s="123">
        <v>59.332429000000005</v>
      </c>
      <c r="F28" s="123">
        <v>512.29896599999915</v>
      </c>
      <c r="G28" s="123">
        <v>183.98945900000001</v>
      </c>
      <c r="H28" s="123">
        <v>1853.1869859999972</v>
      </c>
      <c r="I28" s="123">
        <v>21.172963000000003</v>
      </c>
      <c r="J28" s="123">
        <v>47.846473000000003</v>
      </c>
      <c r="K28" s="123">
        <v>282.40038099999992</v>
      </c>
      <c r="L28" s="123">
        <v>671.15149799999983</v>
      </c>
      <c r="M28" s="123">
        <v>363.13765300000006</v>
      </c>
      <c r="N28" s="123">
        <v>213.150001</v>
      </c>
      <c r="O28" s="123">
        <v>135.49070400000002</v>
      </c>
      <c r="P28" s="123">
        <v>70.140628000000007</v>
      </c>
      <c r="Q28" s="123">
        <v>669.7831759999998</v>
      </c>
      <c r="R28" s="123">
        <v>163.19185599999997</v>
      </c>
      <c r="S28" s="123">
        <v>559.97119099999986</v>
      </c>
      <c r="T28" s="123">
        <v>385.94625899999983</v>
      </c>
      <c r="U28" s="123">
        <v>5.8792740000000032</v>
      </c>
      <c r="V28" s="83"/>
      <c r="W28" s="84" t="s">
        <v>547</v>
      </c>
    </row>
    <row r="29" spans="1:23" ht="9" customHeight="1" x14ac:dyDescent="0.2">
      <c r="A29" s="83"/>
      <c r="B29" s="84" t="s">
        <v>348</v>
      </c>
      <c r="C29" s="123">
        <v>24.462672000000001</v>
      </c>
      <c r="D29" s="123">
        <v>208.49730200000005</v>
      </c>
      <c r="E29" s="123">
        <v>47.890825</v>
      </c>
      <c r="F29" s="123">
        <v>645.32933299999956</v>
      </c>
      <c r="G29" s="123">
        <v>182.28016600000001</v>
      </c>
      <c r="H29" s="123">
        <v>1865.4853969999981</v>
      </c>
      <c r="I29" s="123">
        <v>27.871950999999999</v>
      </c>
      <c r="J29" s="123">
        <v>43.592556999999999</v>
      </c>
      <c r="K29" s="123">
        <v>333.64731999999992</v>
      </c>
      <c r="L29" s="123">
        <v>700.11127299999953</v>
      </c>
      <c r="M29" s="123">
        <v>402.75798300000002</v>
      </c>
      <c r="N29" s="123">
        <v>448.77316199999996</v>
      </c>
      <c r="O29" s="123">
        <v>140.35269299999999</v>
      </c>
      <c r="P29" s="123">
        <v>61.999414000000002</v>
      </c>
      <c r="Q29" s="123">
        <v>702.23934799999995</v>
      </c>
      <c r="R29" s="123">
        <v>177.04133700000003</v>
      </c>
      <c r="S29" s="123">
        <v>591.10445000000061</v>
      </c>
      <c r="T29" s="123">
        <v>406.00627299999979</v>
      </c>
      <c r="U29" s="123">
        <v>4.5702449999999999</v>
      </c>
      <c r="V29" s="83"/>
      <c r="W29" s="84" t="s">
        <v>548</v>
      </c>
    </row>
    <row r="30" spans="1:23" ht="9" customHeight="1" x14ac:dyDescent="0.2">
      <c r="A30" s="83"/>
      <c r="B30" s="84" t="s">
        <v>349</v>
      </c>
      <c r="C30" s="123">
        <v>31.475588999999999</v>
      </c>
      <c r="D30" s="123">
        <v>176.89815799999997</v>
      </c>
      <c r="E30" s="123">
        <v>47.331771999999994</v>
      </c>
      <c r="F30" s="123">
        <v>524.28908100000012</v>
      </c>
      <c r="G30" s="123">
        <v>166.61893499999996</v>
      </c>
      <c r="H30" s="123">
        <v>1728.6582079999962</v>
      </c>
      <c r="I30" s="123">
        <v>23.498326000000002</v>
      </c>
      <c r="J30" s="123">
        <v>150.20119199999999</v>
      </c>
      <c r="K30" s="123">
        <v>263.28675100000009</v>
      </c>
      <c r="L30" s="123">
        <v>536.71544900000049</v>
      </c>
      <c r="M30" s="123">
        <v>317.87054000000001</v>
      </c>
      <c r="N30" s="123">
        <v>300.53439700000001</v>
      </c>
      <c r="O30" s="123">
        <v>94.026674000000014</v>
      </c>
      <c r="P30" s="123">
        <v>48.854674000000003</v>
      </c>
      <c r="Q30" s="123">
        <v>444.4620480000001</v>
      </c>
      <c r="R30" s="123">
        <v>140.10542599999997</v>
      </c>
      <c r="S30" s="123">
        <v>454.67696400000028</v>
      </c>
      <c r="T30" s="123">
        <v>348.89188100000001</v>
      </c>
      <c r="U30" s="123">
        <v>2.8249129999999996</v>
      </c>
      <c r="V30" s="83"/>
      <c r="W30" s="84" t="s">
        <v>549</v>
      </c>
    </row>
    <row r="31" spans="1:23" ht="9" customHeight="1" thickBot="1" x14ac:dyDescent="0.25">
      <c r="A31" s="135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5"/>
      <c r="W31" s="136"/>
    </row>
    <row r="32" spans="1:23" ht="9" customHeight="1" thickTop="1" x14ac:dyDescent="0.2">
      <c r="A32" s="83"/>
      <c r="B32" s="84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83"/>
      <c r="W32" s="84"/>
    </row>
    <row r="33" spans="1:16" ht="9" customHeight="1" thickBot="1" x14ac:dyDescent="0.25"/>
    <row r="34" spans="1:16" ht="13.5" thickBot="1" x14ac:dyDescent="0.25">
      <c r="B34" s="124" t="s">
        <v>200</v>
      </c>
      <c r="C34" s="229" t="s">
        <v>4</v>
      </c>
      <c r="D34" s="230"/>
      <c r="E34" s="230"/>
      <c r="F34" s="230"/>
      <c r="G34" s="231"/>
      <c r="H34" s="125"/>
      <c r="I34" s="126"/>
      <c r="J34" s="127"/>
      <c r="K34" s="124" t="s">
        <v>573</v>
      </c>
      <c r="L34" s="229" t="s">
        <v>415</v>
      </c>
      <c r="M34" s="230"/>
      <c r="N34" s="230"/>
      <c r="O34" s="230"/>
      <c r="P34" s="231"/>
    </row>
    <row r="35" spans="1:16" ht="9.75" customHeight="1" x14ac:dyDescent="0.2">
      <c r="B35" s="87">
        <v>1</v>
      </c>
      <c r="C35" s="128" t="s">
        <v>201</v>
      </c>
      <c r="I35" s="87"/>
      <c r="J35" s="129"/>
      <c r="K35" s="87">
        <v>1</v>
      </c>
      <c r="L35" s="128" t="s">
        <v>574</v>
      </c>
    </row>
    <row r="36" spans="1:16" ht="9.75" customHeight="1" x14ac:dyDescent="0.2">
      <c r="A36" s="28"/>
      <c r="B36" s="83">
        <v>11</v>
      </c>
      <c r="C36" s="84" t="s">
        <v>203</v>
      </c>
      <c r="I36" s="83"/>
      <c r="J36" s="130"/>
      <c r="K36" s="83">
        <v>11</v>
      </c>
      <c r="L36" s="84" t="s">
        <v>575</v>
      </c>
    </row>
    <row r="37" spans="1:16" ht="9.75" customHeight="1" x14ac:dyDescent="0.2">
      <c r="B37" s="83">
        <v>111</v>
      </c>
      <c r="C37" s="84" t="s">
        <v>204</v>
      </c>
      <c r="I37" s="83"/>
      <c r="J37" s="130"/>
      <c r="K37" s="83">
        <v>111</v>
      </c>
      <c r="L37" s="84" t="s">
        <v>576</v>
      </c>
    </row>
    <row r="38" spans="1:16" ht="9.75" customHeight="1" x14ac:dyDescent="0.2">
      <c r="A38" s="28"/>
      <c r="B38" s="83">
        <v>112</v>
      </c>
      <c r="C38" s="84" t="s">
        <v>308</v>
      </c>
      <c r="I38" s="87"/>
      <c r="J38" s="129"/>
      <c r="K38" s="83">
        <v>112</v>
      </c>
      <c r="L38" s="84" t="s">
        <v>577</v>
      </c>
    </row>
    <row r="39" spans="1:16" ht="9.75" customHeight="1" x14ac:dyDescent="0.2">
      <c r="B39" s="83">
        <v>12</v>
      </c>
      <c r="C39" s="130" t="s">
        <v>208</v>
      </c>
      <c r="I39" s="83"/>
      <c r="J39" s="130"/>
      <c r="K39" s="83">
        <v>12</v>
      </c>
      <c r="L39" s="130" t="s">
        <v>578</v>
      </c>
    </row>
    <row r="40" spans="1:16" ht="9.75" customHeight="1" x14ac:dyDescent="0.2">
      <c r="B40" s="83">
        <v>121</v>
      </c>
      <c r="C40" s="84" t="s">
        <v>204</v>
      </c>
      <c r="I40" s="83"/>
      <c r="J40" s="130"/>
      <c r="K40" s="83">
        <v>121</v>
      </c>
      <c r="L40" s="84" t="s">
        <v>576</v>
      </c>
    </row>
    <row r="41" spans="1:16" ht="9.75" customHeight="1" x14ac:dyDescent="0.2">
      <c r="B41" s="83">
        <v>122</v>
      </c>
      <c r="C41" s="84" t="s">
        <v>308</v>
      </c>
      <c r="I41" s="83"/>
      <c r="J41" s="84"/>
      <c r="K41" s="83">
        <v>122</v>
      </c>
      <c r="L41" s="84" t="s">
        <v>577</v>
      </c>
    </row>
    <row r="42" spans="1:16" ht="9.75" customHeight="1" x14ac:dyDescent="0.2">
      <c r="B42" s="87">
        <v>2</v>
      </c>
      <c r="C42" s="129" t="s">
        <v>309</v>
      </c>
      <c r="I42" s="83"/>
      <c r="J42" s="84"/>
      <c r="K42" s="87">
        <v>2</v>
      </c>
      <c r="L42" s="129" t="s">
        <v>579</v>
      </c>
    </row>
    <row r="43" spans="1:16" ht="9.75" customHeight="1" x14ac:dyDescent="0.2">
      <c r="B43" s="83">
        <v>21</v>
      </c>
      <c r="C43" s="84" t="s">
        <v>203</v>
      </c>
      <c r="I43" s="83"/>
      <c r="J43" s="130"/>
      <c r="K43" s="83">
        <v>21</v>
      </c>
      <c r="L43" s="84" t="s">
        <v>575</v>
      </c>
    </row>
    <row r="44" spans="1:16" ht="9.75" customHeight="1" x14ac:dyDescent="0.2">
      <c r="B44" s="83">
        <v>22</v>
      </c>
      <c r="C44" s="130" t="s">
        <v>208</v>
      </c>
      <c r="I44" s="87"/>
      <c r="J44" s="129"/>
      <c r="K44" s="83">
        <v>22</v>
      </c>
      <c r="L44" s="130" t="s">
        <v>578</v>
      </c>
    </row>
    <row r="45" spans="1:16" ht="9.75" customHeight="1" x14ac:dyDescent="0.2">
      <c r="B45" s="87">
        <v>3</v>
      </c>
      <c r="C45" s="129" t="s">
        <v>215</v>
      </c>
      <c r="I45" s="83"/>
      <c r="J45" s="130"/>
      <c r="K45" s="87">
        <v>3</v>
      </c>
      <c r="L45" s="129" t="s">
        <v>580</v>
      </c>
    </row>
    <row r="46" spans="1:16" ht="9.75" customHeight="1" x14ac:dyDescent="0.2">
      <c r="B46" s="83">
        <v>31</v>
      </c>
      <c r="C46" s="84" t="s">
        <v>203</v>
      </c>
      <c r="I46" s="83"/>
      <c r="J46" s="130"/>
      <c r="K46" s="83">
        <v>31</v>
      </c>
      <c r="L46" s="84" t="s">
        <v>575</v>
      </c>
    </row>
    <row r="47" spans="1:16" ht="9.75" customHeight="1" x14ac:dyDescent="0.2">
      <c r="B47" s="83">
        <v>32</v>
      </c>
      <c r="C47" s="130" t="s">
        <v>208</v>
      </c>
      <c r="I47" s="83"/>
      <c r="J47" s="130"/>
      <c r="K47" s="83">
        <v>32</v>
      </c>
      <c r="L47" s="130" t="s">
        <v>578</v>
      </c>
    </row>
    <row r="48" spans="1:16" ht="9.75" customHeight="1" x14ac:dyDescent="0.2">
      <c r="B48" s="83">
        <v>321</v>
      </c>
      <c r="C48" s="84" t="s">
        <v>220</v>
      </c>
      <c r="I48" s="87"/>
      <c r="J48" s="129"/>
      <c r="K48" s="83">
        <v>321</v>
      </c>
      <c r="L48" s="84" t="s">
        <v>581</v>
      </c>
    </row>
    <row r="49" spans="2:12" ht="9.75" customHeight="1" x14ac:dyDescent="0.2">
      <c r="B49" s="83">
        <v>322</v>
      </c>
      <c r="C49" s="84" t="s">
        <v>222</v>
      </c>
      <c r="K49" s="83">
        <v>322</v>
      </c>
      <c r="L49" s="84" t="s">
        <v>582</v>
      </c>
    </row>
    <row r="50" spans="2:12" ht="9.75" customHeight="1" x14ac:dyDescent="0.2">
      <c r="B50" s="87">
        <v>4</v>
      </c>
      <c r="C50" s="129" t="s">
        <v>310</v>
      </c>
      <c r="K50" s="87">
        <v>4</v>
      </c>
      <c r="L50" s="129" t="s">
        <v>595</v>
      </c>
    </row>
    <row r="51" spans="2:12" ht="9.75" customHeight="1" x14ac:dyDescent="0.2">
      <c r="B51" s="83">
        <v>41</v>
      </c>
      <c r="C51" s="130" t="s">
        <v>322</v>
      </c>
      <c r="K51" s="83">
        <v>41</v>
      </c>
      <c r="L51" s="130" t="s">
        <v>583</v>
      </c>
    </row>
    <row r="52" spans="2:12" ht="9.75" customHeight="1" x14ac:dyDescent="0.2">
      <c r="B52" s="83">
        <v>42</v>
      </c>
      <c r="C52" s="130" t="s">
        <v>205</v>
      </c>
      <c r="K52" s="83">
        <v>42</v>
      </c>
      <c r="L52" s="130" t="s">
        <v>584</v>
      </c>
    </row>
    <row r="53" spans="2:12" ht="9.75" customHeight="1" x14ac:dyDescent="0.2">
      <c r="B53" s="87">
        <v>5</v>
      </c>
      <c r="C53" s="129" t="s">
        <v>206</v>
      </c>
      <c r="K53" s="87">
        <v>5</v>
      </c>
      <c r="L53" s="129" t="s">
        <v>585</v>
      </c>
    </row>
    <row r="54" spans="2:12" ht="9.75" customHeight="1" x14ac:dyDescent="0.2">
      <c r="B54" s="83">
        <v>51</v>
      </c>
      <c r="C54" s="130" t="s">
        <v>209</v>
      </c>
      <c r="K54" s="83">
        <v>51</v>
      </c>
      <c r="L54" s="130" t="s">
        <v>586</v>
      </c>
    </row>
    <row r="55" spans="2:12" ht="9.75" customHeight="1" x14ac:dyDescent="0.2">
      <c r="B55" s="83">
        <v>52</v>
      </c>
      <c r="C55" s="130" t="s">
        <v>211</v>
      </c>
      <c r="K55" s="83">
        <v>52</v>
      </c>
      <c r="L55" s="130" t="s">
        <v>582</v>
      </c>
    </row>
    <row r="56" spans="2:12" ht="9.75" customHeight="1" x14ac:dyDescent="0.2">
      <c r="B56" s="83">
        <v>521</v>
      </c>
      <c r="C56" s="84" t="s">
        <v>212</v>
      </c>
      <c r="K56" s="83">
        <v>521</v>
      </c>
      <c r="L56" s="84" t="s">
        <v>587</v>
      </c>
    </row>
    <row r="57" spans="2:12" ht="9.75" customHeight="1" x14ac:dyDescent="0.2">
      <c r="B57" s="83">
        <v>522</v>
      </c>
      <c r="C57" s="84" t="s">
        <v>213</v>
      </c>
      <c r="K57" s="83">
        <v>522</v>
      </c>
      <c r="L57" s="84" t="s">
        <v>588</v>
      </c>
    </row>
    <row r="58" spans="2:12" ht="9.75" customHeight="1" x14ac:dyDescent="0.2">
      <c r="B58" s="83">
        <v>53</v>
      </c>
      <c r="C58" s="130" t="s">
        <v>205</v>
      </c>
      <c r="K58" s="83">
        <v>53</v>
      </c>
      <c r="L58" s="130" t="s">
        <v>584</v>
      </c>
    </row>
    <row r="59" spans="2:12" ht="9.75" customHeight="1" x14ac:dyDescent="0.2">
      <c r="B59" s="87">
        <v>6</v>
      </c>
      <c r="C59" s="129" t="s">
        <v>214</v>
      </c>
      <c r="K59" s="87">
        <v>6</v>
      </c>
      <c r="L59" s="129" t="s">
        <v>589</v>
      </c>
    </row>
    <row r="60" spans="2:12" ht="9.75" customHeight="1" x14ac:dyDescent="0.2">
      <c r="B60" s="83">
        <v>61</v>
      </c>
      <c r="C60" s="130" t="s">
        <v>216</v>
      </c>
      <c r="K60" s="83">
        <v>61</v>
      </c>
      <c r="L60" s="130" t="s">
        <v>590</v>
      </c>
    </row>
    <row r="61" spans="2:12" ht="9.75" customHeight="1" x14ac:dyDescent="0.2">
      <c r="B61" s="83">
        <v>62</v>
      </c>
      <c r="C61" s="130" t="s">
        <v>217</v>
      </c>
      <c r="K61" s="83">
        <v>62</v>
      </c>
      <c r="L61" s="130" t="s">
        <v>591</v>
      </c>
    </row>
    <row r="62" spans="2:12" ht="9.75" customHeight="1" x14ac:dyDescent="0.2">
      <c r="B62" s="83">
        <v>63</v>
      </c>
      <c r="C62" s="130" t="s">
        <v>219</v>
      </c>
      <c r="K62" s="83">
        <v>63</v>
      </c>
      <c r="L62" s="130" t="s">
        <v>592</v>
      </c>
    </row>
    <row r="63" spans="2:12" ht="9.75" customHeight="1" x14ac:dyDescent="0.2">
      <c r="B63" s="87">
        <v>7</v>
      </c>
      <c r="C63" s="129" t="s">
        <v>221</v>
      </c>
      <c r="K63" s="87">
        <v>7</v>
      </c>
      <c r="L63" s="129" t="s">
        <v>593</v>
      </c>
    </row>
    <row r="64" spans="2:12" ht="9.75" customHeight="1" x14ac:dyDescent="0.2"/>
    <row r="65" spans="1:21" ht="9.75" customHeight="1" x14ac:dyDescent="0.2">
      <c r="C65" s="131" t="s">
        <v>324</v>
      </c>
      <c r="L65" s="131" t="s">
        <v>594</v>
      </c>
    </row>
    <row r="66" spans="1:21" ht="13.5" thickBot="1" x14ac:dyDescent="0.25"/>
    <row r="67" spans="1:21" ht="13.5" thickBot="1" x14ac:dyDescent="0.25">
      <c r="C67" s="132"/>
      <c r="D67" s="133"/>
      <c r="E67" s="133"/>
      <c r="F67" s="133"/>
      <c r="G67" s="133"/>
      <c r="H67" s="133"/>
      <c r="I67" s="133"/>
      <c r="J67" s="133"/>
      <c r="K67" s="133"/>
      <c r="L67" s="133"/>
      <c r="M67" s="133"/>
      <c r="N67" s="133"/>
      <c r="O67" s="133"/>
      <c r="P67" s="133"/>
      <c r="Q67" s="133"/>
      <c r="R67" s="133"/>
      <c r="S67" s="133"/>
      <c r="T67" s="133"/>
      <c r="U67" s="134"/>
    </row>
    <row r="68" spans="1:21" ht="46.5" customHeight="1" x14ac:dyDescent="0.2">
      <c r="A68" s="228" t="s">
        <v>323</v>
      </c>
      <c r="B68" s="228"/>
      <c r="C68" s="228"/>
      <c r="D68" s="228"/>
      <c r="E68" s="228"/>
      <c r="F68" s="228"/>
      <c r="G68" s="228"/>
      <c r="H68" s="228"/>
      <c r="I68" s="228"/>
      <c r="J68" s="228"/>
      <c r="K68" s="228"/>
      <c r="L68" s="228"/>
      <c r="M68" s="228"/>
      <c r="N68" s="228"/>
      <c r="O68" s="228"/>
      <c r="P68" s="228"/>
      <c r="Q68" s="228"/>
      <c r="R68" s="228"/>
      <c r="S68" s="228"/>
      <c r="T68" s="228"/>
      <c r="U68" s="228"/>
    </row>
    <row r="70" spans="1:21" ht="29.25" customHeight="1" x14ac:dyDescent="0.2">
      <c r="A70" s="227" t="s">
        <v>515</v>
      </c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</row>
    <row r="72" spans="1:21" x14ac:dyDescent="0.2">
      <c r="L72" s="123"/>
    </row>
    <row r="73" spans="1:21" x14ac:dyDescent="0.2">
      <c r="L73" s="123"/>
    </row>
  </sheetData>
  <mergeCells count="11">
    <mergeCell ref="A70:U70"/>
    <mergeCell ref="C34:G34"/>
    <mergeCell ref="L34:P34"/>
    <mergeCell ref="A4:A5"/>
    <mergeCell ref="B4:B5"/>
    <mergeCell ref="A68:U68"/>
    <mergeCell ref="A2:W2"/>
    <mergeCell ref="A3:W3"/>
    <mergeCell ref="C4:U4"/>
    <mergeCell ref="V4:V5"/>
    <mergeCell ref="W4:W5"/>
  </mergeCells>
  <phoneticPr fontId="1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680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2022</v>
      </c>
      <c r="B6" s="84" t="s">
        <v>338</v>
      </c>
      <c r="C6" s="88">
        <v>12.056526</v>
      </c>
      <c r="D6" s="88">
        <v>91.737683000000004</v>
      </c>
      <c r="E6" s="88">
        <v>126.97301600000003</v>
      </c>
      <c r="F6" s="88">
        <v>52.506214</v>
      </c>
      <c r="G6" s="88">
        <v>6.2120060000000006</v>
      </c>
      <c r="H6" s="88">
        <v>12.748054</v>
      </c>
      <c r="I6" s="88">
        <v>45.955576000000001</v>
      </c>
      <c r="J6" s="88">
        <v>53.870371000000006</v>
      </c>
      <c r="K6" s="88">
        <v>28.028026999999998</v>
      </c>
      <c r="L6" s="88">
        <v>89.003210999999993</v>
      </c>
      <c r="M6" s="88">
        <v>10.575597</v>
      </c>
      <c r="N6" s="88">
        <v>80.853718999999998</v>
      </c>
      <c r="O6" s="88">
        <v>5.2352059999999998</v>
      </c>
      <c r="P6" s="88">
        <v>0.94453300000000007</v>
      </c>
      <c r="Q6" s="88">
        <v>68.09512500000001</v>
      </c>
      <c r="R6" s="88">
        <v>45.737753999999995</v>
      </c>
      <c r="S6" s="88">
        <v>18.954601</v>
      </c>
      <c r="T6" s="87">
        <v>2022</v>
      </c>
      <c r="U6" s="84" t="s">
        <v>538</v>
      </c>
    </row>
    <row r="7" spans="1:21" x14ac:dyDescent="0.15">
      <c r="B7" s="84" t="s">
        <v>339</v>
      </c>
      <c r="C7" s="88">
        <v>12.030456000000001</v>
      </c>
      <c r="D7" s="88">
        <v>100.296325</v>
      </c>
      <c r="E7" s="88">
        <v>142.17161600000003</v>
      </c>
      <c r="F7" s="88">
        <v>53.659521999999996</v>
      </c>
      <c r="G7" s="88">
        <v>5.8016860000000001</v>
      </c>
      <c r="H7" s="88">
        <v>17.135002</v>
      </c>
      <c r="I7" s="88">
        <v>41.591447000000002</v>
      </c>
      <c r="J7" s="88">
        <v>56.403301999999996</v>
      </c>
      <c r="K7" s="88">
        <v>24.042026999999997</v>
      </c>
      <c r="L7" s="88">
        <v>120.130269</v>
      </c>
      <c r="M7" s="88">
        <v>11.424334999999999</v>
      </c>
      <c r="N7" s="88">
        <v>85.54769300000001</v>
      </c>
      <c r="O7" s="88">
        <v>6.021007</v>
      </c>
      <c r="P7" s="88">
        <v>0.77361400000000002</v>
      </c>
      <c r="Q7" s="88">
        <v>70.607049000000004</v>
      </c>
      <c r="R7" s="88">
        <v>30.314534999999999</v>
      </c>
      <c r="S7" s="88">
        <v>15.343548</v>
      </c>
      <c r="U7" s="84" t="s">
        <v>539</v>
      </c>
    </row>
    <row r="8" spans="1:21" x14ac:dyDescent="0.15">
      <c r="B8" s="84" t="s">
        <v>340</v>
      </c>
      <c r="C8" s="88">
        <v>17.936585999999998</v>
      </c>
      <c r="D8" s="88">
        <v>120.50858700000001</v>
      </c>
      <c r="E8" s="88">
        <v>200.34175099999999</v>
      </c>
      <c r="F8" s="88">
        <v>58.125926999999997</v>
      </c>
      <c r="G8" s="88">
        <v>7.3513779999999995</v>
      </c>
      <c r="H8" s="88">
        <v>16.674172000000002</v>
      </c>
      <c r="I8" s="88">
        <v>48.6066</v>
      </c>
      <c r="J8" s="88">
        <v>65.485020000000006</v>
      </c>
      <c r="K8" s="88">
        <v>31.232638999999999</v>
      </c>
      <c r="L8" s="88">
        <v>94.827050999999997</v>
      </c>
      <c r="M8" s="88">
        <v>14.113552</v>
      </c>
      <c r="N8" s="88">
        <v>118.154979</v>
      </c>
      <c r="O8" s="88">
        <v>9.7016279999999977</v>
      </c>
      <c r="P8" s="88">
        <v>0.74417199999999994</v>
      </c>
      <c r="Q8" s="88">
        <v>80.524951000000001</v>
      </c>
      <c r="R8" s="88">
        <v>39.223365999999999</v>
      </c>
      <c r="S8" s="88">
        <v>27.642677999999997</v>
      </c>
      <c r="U8" s="84" t="s">
        <v>540</v>
      </c>
    </row>
    <row r="9" spans="1:21" x14ac:dyDescent="0.15">
      <c r="B9" s="84" t="s">
        <v>341</v>
      </c>
      <c r="C9" s="88">
        <v>18.58717</v>
      </c>
      <c r="D9" s="88">
        <v>122.676592</v>
      </c>
      <c r="E9" s="88">
        <v>197.54726500000001</v>
      </c>
      <c r="F9" s="88">
        <v>62.059313000000003</v>
      </c>
      <c r="G9" s="88">
        <v>5.9952509999999997</v>
      </c>
      <c r="H9" s="88">
        <v>17.027433000000002</v>
      </c>
      <c r="I9" s="88">
        <v>42.749997999999998</v>
      </c>
      <c r="J9" s="88">
        <v>69.588177999999999</v>
      </c>
      <c r="K9" s="88">
        <v>28.392554000000001</v>
      </c>
      <c r="L9" s="88">
        <v>114.31350299999998</v>
      </c>
      <c r="M9" s="88">
        <v>14.726646000000001</v>
      </c>
      <c r="N9" s="88">
        <v>75.988649000000009</v>
      </c>
      <c r="O9" s="88">
        <v>9.3353059999999992</v>
      </c>
      <c r="P9" s="88">
        <v>1.1132929999999999</v>
      </c>
      <c r="Q9" s="88">
        <v>94.95602199999999</v>
      </c>
      <c r="R9" s="88">
        <v>35.300518000000004</v>
      </c>
      <c r="S9" s="88">
        <v>18.838964000000004</v>
      </c>
      <c r="U9" s="84" t="s">
        <v>541</v>
      </c>
    </row>
    <row r="10" spans="1:21" x14ac:dyDescent="0.15">
      <c r="B10" s="84" t="s">
        <v>342</v>
      </c>
      <c r="C10" s="88">
        <v>19.623406000000003</v>
      </c>
      <c r="D10" s="88">
        <v>131.60483299999999</v>
      </c>
      <c r="E10" s="88">
        <v>239.243268</v>
      </c>
      <c r="F10" s="88">
        <v>66.359351000000004</v>
      </c>
      <c r="G10" s="88">
        <v>8.7960589999999996</v>
      </c>
      <c r="H10" s="88">
        <v>14.871613999999999</v>
      </c>
      <c r="I10" s="88">
        <v>37.985586000000005</v>
      </c>
      <c r="J10" s="88">
        <v>87.777974999999998</v>
      </c>
      <c r="K10" s="88">
        <v>33.204846999999994</v>
      </c>
      <c r="L10" s="88">
        <v>161.92340100000001</v>
      </c>
      <c r="M10" s="88">
        <v>17.102349</v>
      </c>
      <c r="N10" s="88">
        <v>91.983631000000045</v>
      </c>
      <c r="O10" s="88">
        <v>9.0889060000000015</v>
      </c>
      <c r="P10" s="88">
        <v>1.0539559999999999</v>
      </c>
      <c r="Q10" s="88">
        <v>103.61915500000001</v>
      </c>
      <c r="R10" s="88">
        <v>37.398724000000001</v>
      </c>
      <c r="S10" s="88">
        <v>28.997819</v>
      </c>
      <c r="U10" s="84" t="s">
        <v>542</v>
      </c>
    </row>
    <row r="11" spans="1:21" x14ac:dyDescent="0.15">
      <c r="B11" s="84" t="s">
        <v>343</v>
      </c>
      <c r="C11" s="88">
        <v>18.529613999999999</v>
      </c>
      <c r="D11" s="88">
        <v>121.072676</v>
      </c>
      <c r="E11" s="88">
        <v>211.38858999999997</v>
      </c>
      <c r="F11" s="88">
        <v>70.290565000000001</v>
      </c>
      <c r="G11" s="88">
        <v>7.314576999999999</v>
      </c>
      <c r="H11" s="88">
        <v>13.838913</v>
      </c>
      <c r="I11" s="88">
        <v>31.680706000000001</v>
      </c>
      <c r="J11" s="88">
        <v>86.509909999999991</v>
      </c>
      <c r="K11" s="88">
        <v>30.567158999999997</v>
      </c>
      <c r="L11" s="88">
        <v>80.023478999999995</v>
      </c>
      <c r="M11" s="88">
        <v>16.089783000000001</v>
      </c>
      <c r="N11" s="88">
        <v>127.054481</v>
      </c>
      <c r="O11" s="88">
        <v>8.4722509999999982</v>
      </c>
      <c r="P11" s="88">
        <v>0.95637099999999997</v>
      </c>
      <c r="Q11" s="88">
        <v>110.001306</v>
      </c>
      <c r="R11" s="88">
        <v>43.070842999999996</v>
      </c>
      <c r="S11" s="88">
        <v>20.823847000000001</v>
      </c>
      <c r="U11" s="84" t="s">
        <v>543</v>
      </c>
    </row>
    <row r="12" spans="1:21" x14ac:dyDescent="0.15">
      <c r="B12" s="84" t="s">
        <v>344</v>
      </c>
      <c r="C12" s="88">
        <v>19.157845999999999</v>
      </c>
      <c r="D12" s="88">
        <v>132.491015</v>
      </c>
      <c r="E12" s="88">
        <v>180.57543299999998</v>
      </c>
      <c r="F12" s="88">
        <v>68.309984</v>
      </c>
      <c r="G12" s="88">
        <v>7.8396800000000013</v>
      </c>
      <c r="H12" s="88">
        <v>16.186408</v>
      </c>
      <c r="I12" s="88">
        <v>33.085420999999997</v>
      </c>
      <c r="J12" s="88">
        <v>86.056379000000021</v>
      </c>
      <c r="K12" s="88">
        <v>31.371666999999995</v>
      </c>
      <c r="L12" s="88">
        <v>147.840723</v>
      </c>
      <c r="M12" s="88">
        <v>16.843353999999998</v>
      </c>
      <c r="N12" s="88">
        <v>117.40533400000001</v>
      </c>
      <c r="O12" s="88">
        <v>4.0351859999999995</v>
      </c>
      <c r="P12" s="88">
        <v>0.77287799999999995</v>
      </c>
      <c r="Q12" s="88">
        <v>77.474990000000005</v>
      </c>
      <c r="R12" s="88">
        <v>42.312538999999994</v>
      </c>
      <c r="S12" s="88">
        <v>16.622881000000007</v>
      </c>
      <c r="U12" s="84" t="s">
        <v>544</v>
      </c>
    </row>
    <row r="13" spans="1:21" x14ac:dyDescent="0.15">
      <c r="B13" s="84" t="s">
        <v>345</v>
      </c>
      <c r="C13" s="88">
        <v>22.166466999999997</v>
      </c>
      <c r="D13" s="88">
        <v>149.42780000000002</v>
      </c>
      <c r="E13" s="88">
        <v>213.08953000000002</v>
      </c>
      <c r="F13" s="88">
        <v>75.970286000000002</v>
      </c>
      <c r="G13" s="88">
        <v>7.2123930000000005</v>
      </c>
      <c r="H13" s="88">
        <v>14.46457</v>
      </c>
      <c r="I13" s="88">
        <v>37.497254999999996</v>
      </c>
      <c r="J13" s="88">
        <v>101.062988</v>
      </c>
      <c r="K13" s="88">
        <v>36.547241999999997</v>
      </c>
      <c r="L13" s="88">
        <v>142.337266</v>
      </c>
      <c r="M13" s="88">
        <v>16.761061000000002</v>
      </c>
      <c r="N13" s="88">
        <v>65.350743999999992</v>
      </c>
      <c r="O13" s="88">
        <v>5.9682420000000009</v>
      </c>
      <c r="P13" s="88">
        <v>0.47500699999999996</v>
      </c>
      <c r="Q13" s="88">
        <v>102.391935</v>
      </c>
      <c r="R13" s="88">
        <v>48.868999000000002</v>
      </c>
      <c r="S13" s="88">
        <v>31.767749999999992</v>
      </c>
      <c r="U13" s="84" t="s">
        <v>545</v>
      </c>
    </row>
    <row r="14" spans="1:21" x14ac:dyDescent="0.15">
      <c r="B14" s="84" t="s">
        <v>346</v>
      </c>
      <c r="C14" s="88">
        <v>22.159144000000001</v>
      </c>
      <c r="D14" s="88">
        <v>131.34742899999998</v>
      </c>
      <c r="E14" s="88">
        <v>190.87347100000002</v>
      </c>
      <c r="F14" s="88">
        <v>74.917106000000004</v>
      </c>
      <c r="G14" s="88">
        <v>7.4224319999999997</v>
      </c>
      <c r="H14" s="88">
        <v>17.451689999999999</v>
      </c>
      <c r="I14" s="88">
        <v>46.342690000000005</v>
      </c>
      <c r="J14" s="88">
        <v>106.37832399999999</v>
      </c>
      <c r="K14" s="88">
        <v>35.111253999999995</v>
      </c>
      <c r="L14" s="88">
        <v>104.10993100000002</v>
      </c>
      <c r="M14" s="88">
        <v>18.292417999999998</v>
      </c>
      <c r="N14" s="88">
        <v>47.121383999999999</v>
      </c>
      <c r="O14" s="88">
        <v>8.1439780000000006</v>
      </c>
      <c r="P14" s="88">
        <v>0.59531800000000001</v>
      </c>
      <c r="Q14" s="88">
        <v>104.818209</v>
      </c>
      <c r="R14" s="88">
        <v>45.422941000000002</v>
      </c>
      <c r="S14" s="88">
        <v>35.970624000000001</v>
      </c>
      <c r="U14" s="84" t="s">
        <v>546</v>
      </c>
    </row>
    <row r="15" spans="1:21" x14ac:dyDescent="0.15">
      <c r="B15" s="84" t="s">
        <v>347</v>
      </c>
      <c r="C15" s="88">
        <v>21.861899999999999</v>
      </c>
      <c r="D15" s="88">
        <v>131.88979800000001</v>
      </c>
      <c r="E15" s="88">
        <v>198.63456799999997</v>
      </c>
      <c r="F15" s="88">
        <v>74.696184000000002</v>
      </c>
      <c r="G15" s="88">
        <v>6.9288319999999999</v>
      </c>
      <c r="H15" s="88">
        <v>16.434964000000001</v>
      </c>
      <c r="I15" s="88">
        <v>55.572074999999998</v>
      </c>
      <c r="J15" s="88">
        <v>110.399928</v>
      </c>
      <c r="K15" s="88">
        <v>35.433989999999994</v>
      </c>
      <c r="L15" s="88">
        <v>119.89956100000001</v>
      </c>
      <c r="M15" s="88">
        <v>15.441803999999999</v>
      </c>
      <c r="N15" s="88">
        <v>107.52449700000004</v>
      </c>
      <c r="O15" s="88">
        <v>5.9136559999999987</v>
      </c>
      <c r="P15" s="88">
        <v>0.75921499999999997</v>
      </c>
      <c r="Q15" s="88">
        <v>127.903355</v>
      </c>
      <c r="R15" s="88">
        <v>41.156322000000003</v>
      </c>
      <c r="S15" s="88">
        <v>28.510833999999996</v>
      </c>
      <c r="U15" s="84" t="s">
        <v>547</v>
      </c>
    </row>
    <row r="16" spans="1:21" x14ac:dyDescent="0.15">
      <c r="B16" s="84" t="s">
        <v>348</v>
      </c>
      <c r="C16" s="88">
        <v>22.344093999999998</v>
      </c>
      <c r="D16" s="88">
        <v>133.14204700000002</v>
      </c>
      <c r="E16" s="88">
        <v>218.89515799999995</v>
      </c>
      <c r="F16" s="88">
        <v>76.917569999999998</v>
      </c>
      <c r="G16" s="88">
        <v>8.823043000000002</v>
      </c>
      <c r="H16" s="88">
        <v>13.770801000000001</v>
      </c>
      <c r="I16" s="88">
        <v>59.142232</v>
      </c>
      <c r="J16" s="88">
        <v>73.742884000000018</v>
      </c>
      <c r="K16" s="88">
        <v>34.501187999999999</v>
      </c>
      <c r="L16" s="88">
        <v>108.74248399999998</v>
      </c>
      <c r="M16" s="88">
        <v>17.452705000000002</v>
      </c>
      <c r="N16" s="88">
        <v>102.81999600000002</v>
      </c>
      <c r="O16" s="88">
        <v>4.5258190000000003</v>
      </c>
      <c r="P16" s="88">
        <v>0.57891199999999998</v>
      </c>
      <c r="Q16" s="88">
        <v>90.061486000000002</v>
      </c>
      <c r="R16" s="88">
        <v>42.317122000000005</v>
      </c>
      <c r="S16" s="88">
        <v>34.101749999999996</v>
      </c>
      <c r="U16" s="84" t="s">
        <v>548</v>
      </c>
    </row>
    <row r="17" spans="1:21" x14ac:dyDescent="0.15">
      <c r="B17" s="84" t="s">
        <v>349</v>
      </c>
      <c r="C17" s="88">
        <v>24.563632999999999</v>
      </c>
      <c r="D17" s="88">
        <v>144.29699900000003</v>
      </c>
      <c r="E17" s="88">
        <v>162.831086</v>
      </c>
      <c r="F17" s="88">
        <v>74.823270000000008</v>
      </c>
      <c r="G17" s="88">
        <v>5.8037799999999997</v>
      </c>
      <c r="H17" s="88">
        <v>24.763895999999999</v>
      </c>
      <c r="I17" s="88">
        <v>64.735131999999993</v>
      </c>
      <c r="J17" s="88">
        <v>74.821541000000011</v>
      </c>
      <c r="K17" s="88">
        <v>39.173879999999997</v>
      </c>
      <c r="L17" s="88">
        <v>151.30209600000003</v>
      </c>
      <c r="M17" s="88">
        <v>16.670631999999998</v>
      </c>
      <c r="N17" s="88">
        <v>56.610094000000004</v>
      </c>
      <c r="O17" s="88">
        <v>4.5715140000000005</v>
      </c>
      <c r="P17" s="88">
        <v>0.66029899999999997</v>
      </c>
      <c r="Q17" s="88">
        <v>89.759734999999992</v>
      </c>
      <c r="R17" s="88">
        <v>40.277569</v>
      </c>
      <c r="S17" s="88">
        <v>36.127606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2023</v>
      </c>
      <c r="B19" s="84" t="s">
        <v>338</v>
      </c>
      <c r="C19" s="88">
        <v>19.585545000000003</v>
      </c>
      <c r="D19" s="88">
        <v>125.242152</v>
      </c>
      <c r="E19" s="88">
        <v>153.41280399999999</v>
      </c>
      <c r="F19" s="88">
        <v>71.596119999999999</v>
      </c>
      <c r="G19" s="88">
        <v>8.5672929999999994</v>
      </c>
      <c r="H19" s="88">
        <v>14.410555</v>
      </c>
      <c r="I19" s="88">
        <v>66.946611000000004</v>
      </c>
      <c r="J19" s="88">
        <v>64.556426999999999</v>
      </c>
      <c r="K19" s="88">
        <v>32.877791000000002</v>
      </c>
      <c r="L19" s="88">
        <v>94.969594000000001</v>
      </c>
      <c r="M19" s="88">
        <v>14.571950000000001</v>
      </c>
      <c r="N19" s="88">
        <v>54.257251999999994</v>
      </c>
      <c r="O19" s="88">
        <v>4.050262</v>
      </c>
      <c r="P19" s="88">
        <v>0.68359599999999987</v>
      </c>
      <c r="Q19" s="88">
        <v>100.99700900000001</v>
      </c>
      <c r="R19" s="88">
        <v>46.261494999999996</v>
      </c>
      <c r="S19" s="88">
        <v>35.688286000000005</v>
      </c>
      <c r="T19" s="87">
        <v>2023</v>
      </c>
      <c r="U19" s="84" t="s">
        <v>538</v>
      </c>
    </row>
    <row r="20" spans="1:21" x14ac:dyDescent="0.15">
      <c r="B20" s="84" t="s">
        <v>339</v>
      </c>
      <c r="C20" s="88">
        <v>18.504738</v>
      </c>
      <c r="D20" s="88">
        <v>125.774637</v>
      </c>
      <c r="E20" s="88">
        <v>154.437309</v>
      </c>
      <c r="F20" s="88">
        <v>67.827514000000008</v>
      </c>
      <c r="G20" s="88">
        <v>7.801812</v>
      </c>
      <c r="H20" s="88">
        <v>17.622300000000003</v>
      </c>
      <c r="I20" s="88">
        <v>71.338832999999994</v>
      </c>
      <c r="J20" s="88">
        <v>64.717659999999995</v>
      </c>
      <c r="K20" s="88">
        <v>27.838110999999998</v>
      </c>
      <c r="L20" s="88">
        <v>115.67801</v>
      </c>
      <c r="M20" s="88">
        <v>13.198981</v>
      </c>
      <c r="N20" s="88">
        <v>95.441733999999968</v>
      </c>
      <c r="O20" s="88">
        <v>4.9348600000000005</v>
      </c>
      <c r="P20" s="88">
        <v>0.49840000000000007</v>
      </c>
      <c r="Q20" s="88">
        <v>103.15709200000001</v>
      </c>
      <c r="R20" s="88">
        <v>42.065791000000004</v>
      </c>
      <c r="S20" s="88">
        <v>23.690705999999999</v>
      </c>
      <c r="U20" s="84" t="s">
        <v>539</v>
      </c>
    </row>
    <row r="21" spans="1:21" x14ac:dyDescent="0.15">
      <c r="B21" s="84" t="s">
        <v>340</v>
      </c>
      <c r="C21" s="88">
        <v>21.533427</v>
      </c>
      <c r="D21" s="88">
        <v>144.38366599999998</v>
      </c>
      <c r="E21" s="88">
        <v>183.80837700000001</v>
      </c>
      <c r="F21" s="88">
        <v>82.37160999999999</v>
      </c>
      <c r="G21" s="88">
        <v>8.2486370000000004</v>
      </c>
      <c r="H21" s="88">
        <v>21.062839</v>
      </c>
      <c r="I21" s="88">
        <v>90.348861999999997</v>
      </c>
      <c r="J21" s="88">
        <v>81.489913999999999</v>
      </c>
      <c r="K21" s="88">
        <v>36.465868999999998</v>
      </c>
      <c r="L21" s="88">
        <v>152.72228999999999</v>
      </c>
      <c r="M21" s="88">
        <v>17.26426</v>
      </c>
      <c r="N21" s="88">
        <v>86.165297000000052</v>
      </c>
      <c r="O21" s="88">
        <v>5.2160439999999983</v>
      </c>
      <c r="P21" s="88">
        <v>0.68626999999999994</v>
      </c>
      <c r="Q21" s="88">
        <v>105.74460499999999</v>
      </c>
      <c r="R21" s="88">
        <v>47.267897000000005</v>
      </c>
      <c r="S21" s="88">
        <v>31.321828</v>
      </c>
      <c r="U21" s="84" t="s">
        <v>540</v>
      </c>
    </row>
    <row r="22" spans="1:21" x14ac:dyDescent="0.15">
      <c r="B22" s="84" t="s">
        <v>341</v>
      </c>
      <c r="C22" s="88">
        <v>20.409937999999997</v>
      </c>
      <c r="D22" s="88">
        <v>124.141988</v>
      </c>
      <c r="E22" s="88">
        <v>193.989105</v>
      </c>
      <c r="F22" s="88">
        <v>72.102148</v>
      </c>
      <c r="G22" s="88">
        <v>6.3635820000000001</v>
      </c>
      <c r="H22" s="88">
        <v>15.206045999999999</v>
      </c>
      <c r="I22" s="88">
        <v>68.207799000000009</v>
      </c>
      <c r="J22" s="88">
        <v>75.801633999999993</v>
      </c>
      <c r="K22" s="88">
        <v>28.728791000000001</v>
      </c>
      <c r="L22" s="88">
        <v>120.46215000000002</v>
      </c>
      <c r="M22" s="88">
        <v>14.329822</v>
      </c>
      <c r="N22" s="88">
        <v>58.825449000000027</v>
      </c>
      <c r="O22" s="88">
        <v>3.5552979999999996</v>
      </c>
      <c r="P22" s="88">
        <v>0.34451400000000004</v>
      </c>
      <c r="Q22" s="88">
        <v>81.788224</v>
      </c>
      <c r="R22" s="88">
        <v>38.370370000000001</v>
      </c>
      <c r="S22" s="88">
        <v>19.852041999999997</v>
      </c>
      <c r="U22" s="84" t="s">
        <v>541</v>
      </c>
    </row>
    <row r="23" spans="1:21" x14ac:dyDescent="0.15">
      <c r="B23" s="84" t="s">
        <v>342</v>
      </c>
      <c r="C23" s="88">
        <v>22.565908</v>
      </c>
      <c r="D23" s="88">
        <v>141.54823100000002</v>
      </c>
      <c r="E23" s="88">
        <v>226.61899</v>
      </c>
      <c r="F23" s="88">
        <v>79.150486999999998</v>
      </c>
      <c r="G23" s="88">
        <v>6.5643050000000009</v>
      </c>
      <c r="H23" s="88">
        <v>15.499845000000001</v>
      </c>
      <c r="I23" s="88">
        <v>57.139133999999999</v>
      </c>
      <c r="J23" s="88">
        <v>99.285316000000009</v>
      </c>
      <c r="K23" s="88">
        <v>35.806613999999996</v>
      </c>
      <c r="L23" s="88">
        <v>108.747963</v>
      </c>
      <c r="M23" s="88">
        <v>16.386389999999999</v>
      </c>
      <c r="N23" s="88">
        <v>108.70294300000002</v>
      </c>
      <c r="O23" s="88">
        <v>5.130637000000001</v>
      </c>
      <c r="P23" s="88">
        <v>0.61089300000000002</v>
      </c>
      <c r="Q23" s="88">
        <v>100.061555</v>
      </c>
      <c r="R23" s="88">
        <v>47.827742999999998</v>
      </c>
      <c r="S23" s="88">
        <v>39.040849000000016</v>
      </c>
      <c r="U23" s="84" t="s">
        <v>542</v>
      </c>
    </row>
    <row r="24" spans="1:21" x14ac:dyDescent="0.15">
      <c r="B24" s="84" t="s">
        <v>343</v>
      </c>
      <c r="C24" s="88">
        <v>21.511151999999999</v>
      </c>
      <c r="D24" s="88">
        <v>127.08928</v>
      </c>
      <c r="E24" s="88">
        <v>199.70062000000001</v>
      </c>
      <c r="F24" s="88">
        <v>78.539147</v>
      </c>
      <c r="G24" s="88">
        <v>6.8032019999999997</v>
      </c>
      <c r="H24" s="88">
        <v>13.028882000000001</v>
      </c>
      <c r="I24" s="88">
        <v>38.655912999999998</v>
      </c>
      <c r="J24" s="88">
        <v>104.48793700000002</v>
      </c>
      <c r="K24" s="88">
        <v>35.477128</v>
      </c>
      <c r="L24" s="88">
        <v>99.927093999999997</v>
      </c>
      <c r="M24" s="88">
        <v>15.193303999999999</v>
      </c>
      <c r="N24" s="88">
        <v>80.758246999999997</v>
      </c>
      <c r="O24" s="88">
        <v>5.7581520000000008</v>
      </c>
      <c r="P24" s="88">
        <v>0.42563099999999998</v>
      </c>
      <c r="Q24" s="88">
        <v>88.367756999999997</v>
      </c>
      <c r="R24" s="88">
        <v>45.269995000000002</v>
      </c>
      <c r="S24" s="88">
        <v>30.308817999999995</v>
      </c>
      <c r="U24" s="84" t="s">
        <v>543</v>
      </c>
    </row>
    <row r="25" spans="1:21" x14ac:dyDescent="0.15">
      <c r="B25" s="84" t="s">
        <v>344</v>
      </c>
      <c r="C25" s="88">
        <v>22.699562</v>
      </c>
      <c r="D25" s="88">
        <v>135.38628</v>
      </c>
      <c r="E25" s="88">
        <v>186.28397699999999</v>
      </c>
      <c r="F25" s="88">
        <v>75.789422999999999</v>
      </c>
      <c r="G25" s="88">
        <v>7.2233839999999994</v>
      </c>
      <c r="H25" s="88">
        <v>11.656046</v>
      </c>
      <c r="I25" s="88">
        <v>38.699401999999999</v>
      </c>
      <c r="J25" s="88">
        <v>102.56631800000001</v>
      </c>
      <c r="K25" s="88">
        <v>35.903243000000003</v>
      </c>
      <c r="L25" s="88">
        <v>93.804507999999998</v>
      </c>
      <c r="M25" s="88">
        <v>14.976323000000001</v>
      </c>
      <c r="N25" s="88">
        <v>56.438876000000008</v>
      </c>
      <c r="O25" s="88">
        <v>3.3587729999999998</v>
      </c>
      <c r="P25" s="88">
        <v>0.57927100000000009</v>
      </c>
      <c r="Q25" s="88">
        <v>86.843194999999994</v>
      </c>
      <c r="R25" s="88">
        <v>50.971488999999998</v>
      </c>
      <c r="S25" s="88">
        <v>38.534581000000003</v>
      </c>
      <c r="U25" s="84" t="s">
        <v>544</v>
      </c>
    </row>
    <row r="26" spans="1:21" x14ac:dyDescent="0.15">
      <c r="B26" s="84" t="s">
        <v>345</v>
      </c>
      <c r="C26" s="88">
        <v>23.049216000000001</v>
      </c>
      <c r="D26" s="88">
        <v>151.98963700000002</v>
      </c>
      <c r="E26" s="88">
        <v>167.820719</v>
      </c>
      <c r="F26" s="88">
        <v>80.758088999999998</v>
      </c>
      <c r="G26" s="88">
        <v>4.0644210000000003</v>
      </c>
      <c r="H26" s="88">
        <v>11.637051999999999</v>
      </c>
      <c r="I26" s="88">
        <v>46.993220000000001</v>
      </c>
      <c r="J26" s="88">
        <v>116.37385200000003</v>
      </c>
      <c r="K26" s="88">
        <v>36.617981999999998</v>
      </c>
      <c r="L26" s="88">
        <v>128.11515700000001</v>
      </c>
      <c r="M26" s="88">
        <v>12.608280000000001</v>
      </c>
      <c r="N26" s="88">
        <v>57.86122499999999</v>
      </c>
      <c r="O26" s="88">
        <v>5.2106920000000017</v>
      </c>
      <c r="P26" s="88">
        <v>0.64343899999999998</v>
      </c>
      <c r="Q26" s="88">
        <v>86.520721999999992</v>
      </c>
      <c r="R26" s="88">
        <v>51.481269000000005</v>
      </c>
      <c r="S26" s="88">
        <v>35.604449000000002</v>
      </c>
      <c r="U26" s="84" t="s">
        <v>545</v>
      </c>
    </row>
    <row r="27" spans="1:21" x14ac:dyDescent="0.15">
      <c r="B27" s="84" t="s">
        <v>346</v>
      </c>
      <c r="C27" s="88">
        <v>20.266354</v>
      </c>
      <c r="D27" s="88">
        <v>136.73468399999999</v>
      </c>
      <c r="E27" s="88">
        <v>174.590192</v>
      </c>
      <c r="F27" s="88">
        <v>67.420046000000013</v>
      </c>
      <c r="G27" s="88">
        <v>8.7159219999999991</v>
      </c>
      <c r="H27" s="88">
        <v>12.92173</v>
      </c>
      <c r="I27" s="88">
        <v>55.088090000000001</v>
      </c>
      <c r="J27" s="88">
        <v>125.44313500000001</v>
      </c>
      <c r="K27" s="88">
        <v>36.182897999999994</v>
      </c>
      <c r="L27" s="88">
        <v>96.598341999999988</v>
      </c>
      <c r="M27" s="88">
        <v>14.771191</v>
      </c>
      <c r="N27" s="88">
        <v>29.059701</v>
      </c>
      <c r="O27" s="88">
        <v>3.393281</v>
      </c>
      <c r="P27" s="88">
        <v>0.67903899999999995</v>
      </c>
      <c r="Q27" s="88">
        <v>124.002264</v>
      </c>
      <c r="R27" s="88">
        <v>47.326658999999999</v>
      </c>
      <c r="S27" s="88">
        <v>28.377594000000002</v>
      </c>
      <c r="U27" s="84" t="s">
        <v>546</v>
      </c>
    </row>
    <row r="28" spans="1:21" x14ac:dyDescent="0.15">
      <c r="B28" s="84" t="s">
        <v>347</v>
      </c>
      <c r="C28" s="88">
        <v>21.365614999999998</v>
      </c>
      <c r="D28" s="88">
        <v>145.737573</v>
      </c>
      <c r="E28" s="88">
        <v>198.205715</v>
      </c>
      <c r="F28" s="88">
        <v>71.251958000000002</v>
      </c>
      <c r="G28" s="88">
        <v>8.1551000000000009</v>
      </c>
      <c r="H28" s="88">
        <v>16.017901000000002</v>
      </c>
      <c r="I28" s="88">
        <v>59.794533999999999</v>
      </c>
      <c r="J28" s="88">
        <v>105.758014</v>
      </c>
      <c r="K28" s="88">
        <v>60.586941000000003</v>
      </c>
      <c r="L28" s="88">
        <v>110.12131400000001</v>
      </c>
      <c r="M28" s="88">
        <v>13.501427000000001</v>
      </c>
      <c r="N28" s="88">
        <v>26.943943999999998</v>
      </c>
      <c r="O28" s="88">
        <v>4.0959870000000009</v>
      </c>
      <c r="P28" s="88">
        <v>0.40975600000000001</v>
      </c>
      <c r="Q28" s="88">
        <v>105.16976700000001</v>
      </c>
      <c r="R28" s="88">
        <v>43.140916000000004</v>
      </c>
      <c r="S28" s="88">
        <v>42.397351000000015</v>
      </c>
      <c r="U28" s="84" t="s">
        <v>547</v>
      </c>
    </row>
    <row r="29" spans="1:21" x14ac:dyDescent="0.15">
      <c r="B29" s="84" t="s">
        <v>348</v>
      </c>
      <c r="C29" s="88">
        <v>22.372387</v>
      </c>
      <c r="D29" s="88">
        <v>135.23244199999999</v>
      </c>
      <c r="E29" s="88">
        <v>203.25333000000001</v>
      </c>
      <c r="F29" s="88">
        <v>68.74928899999999</v>
      </c>
      <c r="G29" s="88">
        <v>6.9259389999999996</v>
      </c>
      <c r="H29" s="88">
        <v>13.859304999999999</v>
      </c>
      <c r="I29" s="88">
        <v>64.155866000000003</v>
      </c>
      <c r="J29" s="88">
        <v>81.597777999999991</v>
      </c>
      <c r="K29" s="88">
        <v>37.431687999999994</v>
      </c>
      <c r="L29" s="88">
        <v>111.43742999999999</v>
      </c>
      <c r="M29" s="88">
        <v>12.115745</v>
      </c>
      <c r="N29" s="88">
        <v>81.263908999999984</v>
      </c>
      <c r="O29" s="88">
        <v>3.487463</v>
      </c>
      <c r="P29" s="88">
        <v>0.70411299999999999</v>
      </c>
      <c r="Q29" s="88">
        <v>104.463509</v>
      </c>
      <c r="R29" s="88">
        <v>42.338427000000003</v>
      </c>
      <c r="S29" s="88">
        <v>50.020465000000002</v>
      </c>
      <c r="U29" s="84" t="s">
        <v>548</v>
      </c>
    </row>
    <row r="30" spans="1:21" x14ac:dyDescent="0.15">
      <c r="B30" s="84" t="s">
        <v>349</v>
      </c>
      <c r="C30" s="88">
        <v>20.284078999999998</v>
      </c>
      <c r="D30" s="88">
        <v>146.228666</v>
      </c>
      <c r="E30" s="88">
        <v>163.56565199999997</v>
      </c>
      <c r="F30" s="88">
        <v>68.120204999999999</v>
      </c>
      <c r="G30" s="88">
        <v>6.7623429999999995</v>
      </c>
      <c r="H30" s="88">
        <v>15.548181</v>
      </c>
      <c r="I30" s="88">
        <v>77.311475000000002</v>
      </c>
      <c r="J30" s="88">
        <v>79.059679000000003</v>
      </c>
      <c r="K30" s="88">
        <v>34.42107</v>
      </c>
      <c r="L30" s="88">
        <v>106.46146300000001</v>
      </c>
      <c r="M30" s="88">
        <v>10.968322000000001</v>
      </c>
      <c r="N30" s="88">
        <v>100.59358599999999</v>
      </c>
      <c r="O30" s="88">
        <v>3.2265349999999997</v>
      </c>
      <c r="P30" s="88">
        <v>1.4541249999999999</v>
      </c>
      <c r="Q30" s="88">
        <v>96.735941999999994</v>
      </c>
      <c r="R30" s="88">
        <v>40.755310000000001</v>
      </c>
      <c r="S30" s="88">
        <v>41.444080999999997</v>
      </c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680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2022</v>
      </c>
      <c r="B37" s="84" t="s">
        <v>338</v>
      </c>
      <c r="C37" s="88">
        <v>19.867324</v>
      </c>
      <c r="D37" s="88">
        <v>52.853200999999999</v>
      </c>
      <c r="E37" s="88">
        <v>30.477060999999999</v>
      </c>
      <c r="F37" s="88">
        <v>31.255618999999996</v>
      </c>
      <c r="G37" s="88">
        <v>36.564632000000003</v>
      </c>
      <c r="H37" s="88">
        <v>36.816412999999997</v>
      </c>
      <c r="I37" s="88">
        <v>24.077425000000002</v>
      </c>
      <c r="J37" s="88">
        <v>16.657757</v>
      </c>
      <c r="K37" s="88">
        <v>2.0935319999999997</v>
      </c>
      <c r="L37" s="88">
        <v>1059.5184029999998</v>
      </c>
      <c r="M37" s="88">
        <v>57.97559099999998</v>
      </c>
      <c r="N37" s="88">
        <v>174.055341</v>
      </c>
      <c r="O37" s="88">
        <v>263.57566700000001</v>
      </c>
      <c r="P37" s="88">
        <v>37.376775000000002</v>
      </c>
      <c r="Q37" s="88">
        <v>61.486739999999998</v>
      </c>
      <c r="R37" s="88">
        <v>55.043829000000002</v>
      </c>
      <c r="S37" s="88">
        <v>39.274068</v>
      </c>
      <c r="T37" s="87">
        <v>2022</v>
      </c>
      <c r="U37" s="84" t="s">
        <v>538</v>
      </c>
    </row>
    <row r="38" spans="1:21" x14ac:dyDescent="0.15">
      <c r="B38" s="84" t="s">
        <v>339</v>
      </c>
      <c r="C38" s="88">
        <v>23.285784</v>
      </c>
      <c r="D38" s="88">
        <v>57.815024000000001</v>
      </c>
      <c r="E38" s="88">
        <v>34.183388000000001</v>
      </c>
      <c r="F38" s="88">
        <v>39.387625</v>
      </c>
      <c r="G38" s="88">
        <v>40.242598999999998</v>
      </c>
      <c r="H38" s="88">
        <v>38.206482000000001</v>
      </c>
      <c r="I38" s="88">
        <v>31.393627000000002</v>
      </c>
      <c r="J38" s="88">
        <v>20.315584000000001</v>
      </c>
      <c r="K38" s="88">
        <v>1.9427599999999998</v>
      </c>
      <c r="L38" s="88">
        <v>1419.3299669999999</v>
      </c>
      <c r="M38" s="88">
        <v>66.667479000000014</v>
      </c>
      <c r="N38" s="88">
        <v>191.43305000000004</v>
      </c>
      <c r="O38" s="88">
        <v>308.67236000000003</v>
      </c>
      <c r="P38" s="88">
        <v>40.193821</v>
      </c>
      <c r="Q38" s="88">
        <v>62.765600000000006</v>
      </c>
      <c r="R38" s="88">
        <v>58.130641000000004</v>
      </c>
      <c r="S38" s="88">
        <v>44.759126000000002</v>
      </c>
      <c r="U38" s="84" t="s">
        <v>539</v>
      </c>
    </row>
    <row r="39" spans="1:21" x14ac:dyDescent="0.15">
      <c r="B39" s="84" t="s">
        <v>340</v>
      </c>
      <c r="C39" s="88">
        <v>22.003401</v>
      </c>
      <c r="D39" s="88">
        <v>65.574831000000003</v>
      </c>
      <c r="E39" s="88">
        <v>37.007916999999999</v>
      </c>
      <c r="F39" s="88">
        <v>46.081108999999998</v>
      </c>
      <c r="G39" s="88">
        <v>43.9741</v>
      </c>
      <c r="H39" s="88">
        <v>48.635204000000002</v>
      </c>
      <c r="I39" s="88">
        <v>33.414828999999997</v>
      </c>
      <c r="J39" s="88">
        <v>23.254179000000001</v>
      </c>
      <c r="K39" s="88">
        <v>2.6333899999999999</v>
      </c>
      <c r="L39" s="88">
        <v>1417.8584890000002</v>
      </c>
      <c r="M39" s="88">
        <v>69.246177999999986</v>
      </c>
      <c r="N39" s="88">
        <v>218.47346099999996</v>
      </c>
      <c r="O39" s="88">
        <v>308.93141500000002</v>
      </c>
      <c r="P39" s="88">
        <v>41.456966999999999</v>
      </c>
      <c r="Q39" s="88">
        <v>73.493818999999988</v>
      </c>
      <c r="R39" s="88">
        <v>68.602732000000003</v>
      </c>
      <c r="S39" s="88">
        <v>50.373283000000001</v>
      </c>
      <c r="U39" s="84" t="s">
        <v>540</v>
      </c>
    </row>
    <row r="40" spans="1:21" x14ac:dyDescent="0.15">
      <c r="B40" s="84" t="s">
        <v>341</v>
      </c>
      <c r="C40" s="88">
        <v>16.123847999999999</v>
      </c>
      <c r="D40" s="88">
        <v>62.25112</v>
      </c>
      <c r="E40" s="88">
        <v>36.682068000000001</v>
      </c>
      <c r="F40" s="88">
        <v>47.169589999999999</v>
      </c>
      <c r="G40" s="88">
        <v>47.849836000000003</v>
      </c>
      <c r="H40" s="88">
        <v>41.838594000000001</v>
      </c>
      <c r="I40" s="88">
        <v>19.975037</v>
      </c>
      <c r="J40" s="88">
        <v>23.742187000000001</v>
      </c>
      <c r="K40" s="88">
        <v>1.3732829999999998</v>
      </c>
      <c r="L40" s="88">
        <v>1521.9836540000003</v>
      </c>
      <c r="M40" s="88">
        <v>73.204982999999999</v>
      </c>
      <c r="N40" s="88">
        <v>218.25932200000011</v>
      </c>
      <c r="O40" s="88">
        <v>266.29066900000004</v>
      </c>
      <c r="P40" s="88">
        <v>53.612701000000001</v>
      </c>
      <c r="Q40" s="88">
        <v>68.509465000000006</v>
      </c>
      <c r="R40" s="88">
        <v>65.917428999999998</v>
      </c>
      <c r="S40" s="88">
        <v>47.158602999999999</v>
      </c>
      <c r="U40" s="84" t="s">
        <v>541</v>
      </c>
    </row>
    <row r="41" spans="1:21" x14ac:dyDescent="0.15">
      <c r="B41" s="84" t="s">
        <v>342</v>
      </c>
      <c r="C41" s="88">
        <v>17.955158999999998</v>
      </c>
      <c r="D41" s="88">
        <v>66.156716000000003</v>
      </c>
      <c r="E41" s="88">
        <v>42.982532999999997</v>
      </c>
      <c r="F41" s="88">
        <v>54.264708999999996</v>
      </c>
      <c r="G41" s="88">
        <v>65.282456999999994</v>
      </c>
      <c r="H41" s="88">
        <v>49.845957999999996</v>
      </c>
      <c r="I41" s="88">
        <v>30.655860000000001</v>
      </c>
      <c r="J41" s="88">
        <v>22.740669999999998</v>
      </c>
      <c r="K41" s="88">
        <v>3.428731</v>
      </c>
      <c r="L41" s="88">
        <v>1759.051105</v>
      </c>
      <c r="M41" s="88">
        <v>92.792190000000005</v>
      </c>
      <c r="N41" s="88">
        <v>225.16698200000002</v>
      </c>
      <c r="O41" s="88">
        <v>313.54865699999999</v>
      </c>
      <c r="P41" s="88">
        <v>35.956488999999998</v>
      </c>
      <c r="Q41" s="88">
        <v>74.977393000000006</v>
      </c>
      <c r="R41" s="88">
        <v>76.509018000000012</v>
      </c>
      <c r="S41" s="88">
        <v>48.724465999999993</v>
      </c>
      <c r="U41" s="84" t="s">
        <v>542</v>
      </c>
    </row>
    <row r="42" spans="1:21" x14ac:dyDescent="0.15">
      <c r="B42" s="84" t="s">
        <v>343</v>
      </c>
      <c r="C42" s="88">
        <v>15.881557000000001</v>
      </c>
      <c r="D42" s="88">
        <v>62.058092000000002</v>
      </c>
      <c r="E42" s="88">
        <v>41.016360999999996</v>
      </c>
      <c r="F42" s="88">
        <v>59.842479000000004</v>
      </c>
      <c r="G42" s="88">
        <v>57.226514999999999</v>
      </c>
      <c r="H42" s="88">
        <v>47.206871999999997</v>
      </c>
      <c r="I42" s="88">
        <v>26.134376</v>
      </c>
      <c r="J42" s="88">
        <v>24.932402000000003</v>
      </c>
      <c r="K42" s="88">
        <v>2.3850690000000001</v>
      </c>
      <c r="L42" s="88">
        <v>2003.5460080000003</v>
      </c>
      <c r="M42" s="88">
        <v>78.363569000000027</v>
      </c>
      <c r="N42" s="88">
        <v>205.93462499999998</v>
      </c>
      <c r="O42" s="88">
        <v>245.39033699999999</v>
      </c>
      <c r="P42" s="88">
        <v>47.590943999999993</v>
      </c>
      <c r="Q42" s="88">
        <v>67.816929000000002</v>
      </c>
      <c r="R42" s="88">
        <v>72.057281000000003</v>
      </c>
      <c r="S42" s="88">
        <v>48.532513999999999</v>
      </c>
      <c r="U42" s="84" t="s">
        <v>543</v>
      </c>
    </row>
    <row r="43" spans="1:21" x14ac:dyDescent="0.15">
      <c r="B43" s="84" t="s">
        <v>344</v>
      </c>
      <c r="C43" s="88">
        <v>13.960506000000001</v>
      </c>
      <c r="D43" s="88">
        <v>65.228430000000003</v>
      </c>
      <c r="E43" s="88">
        <v>42.197232999999997</v>
      </c>
      <c r="F43" s="88">
        <v>53.921306999999999</v>
      </c>
      <c r="G43" s="88">
        <v>59.548712000000002</v>
      </c>
      <c r="H43" s="88">
        <v>45.119067000000001</v>
      </c>
      <c r="I43" s="88">
        <v>24.364267999999999</v>
      </c>
      <c r="J43" s="88">
        <v>22.283646999999998</v>
      </c>
      <c r="K43" s="88">
        <v>2.6270439999999997</v>
      </c>
      <c r="L43" s="88">
        <v>1652.3621500000004</v>
      </c>
      <c r="M43" s="88">
        <v>66.12087200000002</v>
      </c>
      <c r="N43" s="88">
        <v>227.093816</v>
      </c>
      <c r="O43" s="88">
        <v>276.18457100000001</v>
      </c>
      <c r="P43" s="88">
        <v>21.784917999999998</v>
      </c>
      <c r="Q43" s="88">
        <v>67.200665999999998</v>
      </c>
      <c r="R43" s="88">
        <v>67.992385999999996</v>
      </c>
      <c r="S43" s="88">
        <v>47.370344999999993</v>
      </c>
      <c r="U43" s="84" t="s">
        <v>544</v>
      </c>
    </row>
    <row r="44" spans="1:21" x14ac:dyDescent="0.15">
      <c r="B44" s="84" t="s">
        <v>345</v>
      </c>
      <c r="C44" s="88">
        <v>19.406163000000003</v>
      </c>
      <c r="D44" s="88">
        <v>69.842335000000006</v>
      </c>
      <c r="E44" s="88">
        <v>47.512262</v>
      </c>
      <c r="F44" s="88">
        <v>62.371092000000004</v>
      </c>
      <c r="G44" s="88">
        <v>66.308115000000001</v>
      </c>
      <c r="H44" s="88">
        <v>57.096969999999999</v>
      </c>
      <c r="I44" s="88">
        <v>36.886302000000001</v>
      </c>
      <c r="J44" s="88">
        <v>21.497446</v>
      </c>
      <c r="K44" s="88">
        <v>1.556165</v>
      </c>
      <c r="L44" s="88">
        <v>2149.9470030000002</v>
      </c>
      <c r="M44" s="88">
        <v>79.372850000000014</v>
      </c>
      <c r="N44" s="88">
        <v>188.409494</v>
      </c>
      <c r="O44" s="88">
        <v>251.106989</v>
      </c>
      <c r="P44" s="88">
        <v>31.073112999999999</v>
      </c>
      <c r="Q44" s="88">
        <v>51.948583999999997</v>
      </c>
      <c r="R44" s="88">
        <v>72.411546000000001</v>
      </c>
      <c r="S44" s="88">
        <v>47.318658999999997</v>
      </c>
      <c r="U44" s="84" t="s">
        <v>545</v>
      </c>
    </row>
    <row r="45" spans="1:21" x14ac:dyDescent="0.15">
      <c r="B45" s="84" t="s">
        <v>346</v>
      </c>
      <c r="C45" s="88">
        <v>37.509205000000001</v>
      </c>
      <c r="D45" s="88">
        <v>76.611740999999995</v>
      </c>
      <c r="E45" s="88">
        <v>43.074553000000002</v>
      </c>
      <c r="F45" s="88">
        <v>51.271650999999999</v>
      </c>
      <c r="G45" s="88">
        <v>65.323938999999996</v>
      </c>
      <c r="H45" s="88">
        <v>60.779876999999999</v>
      </c>
      <c r="I45" s="88">
        <v>31.965385000000001</v>
      </c>
      <c r="J45" s="88">
        <v>20.907976000000001</v>
      </c>
      <c r="K45" s="88">
        <v>1.7933049999999999</v>
      </c>
      <c r="L45" s="88">
        <v>1518.8163940000004</v>
      </c>
      <c r="M45" s="88">
        <v>90.479219000000001</v>
      </c>
      <c r="N45" s="88">
        <v>213.92402400000003</v>
      </c>
      <c r="O45" s="88">
        <v>317.46718500000003</v>
      </c>
      <c r="P45" s="88">
        <v>36.067859999999996</v>
      </c>
      <c r="Q45" s="88">
        <v>67.348203999999996</v>
      </c>
      <c r="R45" s="88">
        <v>78.400366999999989</v>
      </c>
      <c r="S45" s="88">
        <v>55.230200999999994</v>
      </c>
      <c r="U45" s="84" t="s">
        <v>546</v>
      </c>
    </row>
    <row r="46" spans="1:21" x14ac:dyDescent="0.15">
      <c r="B46" s="84" t="s">
        <v>347</v>
      </c>
      <c r="C46" s="88">
        <v>41.876266000000001</v>
      </c>
      <c r="D46" s="88">
        <v>74.19673499999999</v>
      </c>
      <c r="E46" s="88">
        <v>42.826048</v>
      </c>
      <c r="F46" s="88">
        <v>49.86204</v>
      </c>
      <c r="G46" s="88">
        <v>61.920745000000011</v>
      </c>
      <c r="H46" s="88">
        <v>59.806948000000006</v>
      </c>
      <c r="I46" s="88">
        <v>27.094317</v>
      </c>
      <c r="J46" s="88">
        <v>23.893644000000002</v>
      </c>
      <c r="K46" s="88">
        <v>1.95889</v>
      </c>
      <c r="L46" s="88">
        <v>1298.0972189999998</v>
      </c>
      <c r="M46" s="88">
        <v>103.84176500000001</v>
      </c>
      <c r="N46" s="88">
        <v>376.84584500000005</v>
      </c>
      <c r="O46" s="88">
        <v>320.11963700000001</v>
      </c>
      <c r="P46" s="88">
        <v>31.564475000000002</v>
      </c>
      <c r="Q46" s="88">
        <v>63.438641000000004</v>
      </c>
      <c r="R46" s="88">
        <v>83.405639999999991</v>
      </c>
      <c r="S46" s="88">
        <v>59.205976</v>
      </c>
      <c r="U46" s="84" t="s">
        <v>547</v>
      </c>
    </row>
    <row r="47" spans="1:21" x14ac:dyDescent="0.15">
      <c r="B47" s="84" t="s">
        <v>348</v>
      </c>
      <c r="C47" s="88">
        <v>34.163426999999999</v>
      </c>
      <c r="D47" s="88">
        <v>78.185238999999996</v>
      </c>
      <c r="E47" s="88">
        <v>46.911418999999995</v>
      </c>
      <c r="F47" s="88">
        <v>50.351698999999996</v>
      </c>
      <c r="G47" s="88">
        <v>63.327314999999999</v>
      </c>
      <c r="H47" s="88">
        <v>58.034337999999998</v>
      </c>
      <c r="I47" s="88">
        <v>28.408216000000003</v>
      </c>
      <c r="J47" s="88">
        <v>24.330171999999997</v>
      </c>
      <c r="K47" s="88">
        <v>2.4427750000000001</v>
      </c>
      <c r="L47" s="88">
        <v>1352.845624</v>
      </c>
      <c r="M47" s="88">
        <v>90.27355</v>
      </c>
      <c r="N47" s="88">
        <v>187.14635099999998</v>
      </c>
      <c r="O47" s="88">
        <v>352.51995399999998</v>
      </c>
      <c r="P47" s="88">
        <v>39.173618000000005</v>
      </c>
      <c r="Q47" s="88">
        <v>67.702444</v>
      </c>
      <c r="R47" s="88">
        <v>87.626519000000002</v>
      </c>
      <c r="S47" s="88">
        <v>54.276118000000004</v>
      </c>
      <c r="U47" s="84" t="s">
        <v>548</v>
      </c>
    </row>
    <row r="48" spans="1:21" x14ac:dyDescent="0.15">
      <c r="B48" s="84" t="s">
        <v>349</v>
      </c>
      <c r="C48" s="88">
        <v>23.960713999999999</v>
      </c>
      <c r="D48" s="88">
        <v>72.844526999999999</v>
      </c>
      <c r="E48" s="88">
        <v>48.249172999999999</v>
      </c>
      <c r="F48" s="88">
        <v>46.601147999999995</v>
      </c>
      <c r="G48" s="88">
        <v>54.000574999999998</v>
      </c>
      <c r="H48" s="88">
        <v>60.636862999999998</v>
      </c>
      <c r="I48" s="88">
        <v>28.826484000000001</v>
      </c>
      <c r="J48" s="88">
        <v>22.822168000000001</v>
      </c>
      <c r="K48" s="88">
        <v>1.535026</v>
      </c>
      <c r="L48" s="88">
        <v>1090.4680040000001</v>
      </c>
      <c r="M48" s="88">
        <v>83.675738999999993</v>
      </c>
      <c r="N48" s="88">
        <v>177.57826300000002</v>
      </c>
      <c r="O48" s="88">
        <v>323.40149800000006</v>
      </c>
      <c r="P48" s="88">
        <v>23.312989000000002</v>
      </c>
      <c r="Q48" s="88">
        <v>53.289489999999994</v>
      </c>
      <c r="R48" s="88">
        <v>78.678735000000003</v>
      </c>
      <c r="S48" s="88">
        <v>47.523741999999999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2023</v>
      </c>
      <c r="B50" s="84" t="s">
        <v>338</v>
      </c>
      <c r="C50" s="88">
        <v>23.670159999999999</v>
      </c>
      <c r="D50" s="88">
        <v>70.592895999999996</v>
      </c>
      <c r="E50" s="88">
        <v>46.146850000000008</v>
      </c>
      <c r="F50" s="88">
        <v>42.375913000000004</v>
      </c>
      <c r="G50" s="88">
        <v>46.157244000000006</v>
      </c>
      <c r="H50" s="88">
        <v>51.798434</v>
      </c>
      <c r="I50" s="88">
        <v>22.930774</v>
      </c>
      <c r="J50" s="88">
        <v>21.7135</v>
      </c>
      <c r="K50" s="88">
        <v>2.229603</v>
      </c>
      <c r="L50" s="88">
        <v>1127.5596660000001</v>
      </c>
      <c r="M50" s="88">
        <v>71.613524000000012</v>
      </c>
      <c r="N50" s="88">
        <v>187.23111299999994</v>
      </c>
      <c r="O50" s="88">
        <v>295.63899600000002</v>
      </c>
      <c r="P50" s="88">
        <v>22.451889000000001</v>
      </c>
      <c r="Q50" s="88">
        <v>67.014456999999993</v>
      </c>
      <c r="R50" s="88">
        <v>71.872574</v>
      </c>
      <c r="S50" s="88">
        <v>46.334536</v>
      </c>
      <c r="T50" s="87">
        <v>2023</v>
      </c>
      <c r="U50" s="84" t="s">
        <v>538</v>
      </c>
    </row>
    <row r="51" spans="1:21" x14ac:dyDescent="0.15">
      <c r="B51" s="84" t="s">
        <v>339</v>
      </c>
      <c r="C51" s="88">
        <v>26.826805</v>
      </c>
      <c r="D51" s="88">
        <v>70.893664000000001</v>
      </c>
      <c r="E51" s="88">
        <v>42.757179999999998</v>
      </c>
      <c r="F51" s="88">
        <v>51.464835999999998</v>
      </c>
      <c r="G51" s="88">
        <v>50.849894999999997</v>
      </c>
      <c r="H51" s="88">
        <v>43.759909</v>
      </c>
      <c r="I51" s="88">
        <v>28.489081000000002</v>
      </c>
      <c r="J51" s="88">
        <v>20.529824999999999</v>
      </c>
      <c r="K51" s="88">
        <v>2.4655819999999999</v>
      </c>
      <c r="L51" s="88">
        <v>1013.3930860000003</v>
      </c>
      <c r="M51" s="88">
        <v>50.397603000000004</v>
      </c>
      <c r="N51" s="88">
        <v>438.03207300000003</v>
      </c>
      <c r="O51" s="88">
        <v>291.59857800000003</v>
      </c>
      <c r="P51" s="88">
        <v>36.695489999999999</v>
      </c>
      <c r="Q51" s="88">
        <v>65.169219999999996</v>
      </c>
      <c r="R51" s="88">
        <v>72.352372000000003</v>
      </c>
      <c r="S51" s="88">
        <v>47.915422</v>
      </c>
      <c r="U51" s="84" t="s">
        <v>539</v>
      </c>
    </row>
    <row r="52" spans="1:21" x14ac:dyDescent="0.15">
      <c r="B52" s="84" t="s">
        <v>340</v>
      </c>
      <c r="C52" s="88">
        <v>24.012815</v>
      </c>
      <c r="D52" s="88">
        <v>82.056488000000002</v>
      </c>
      <c r="E52" s="88">
        <v>52.532077999999998</v>
      </c>
      <c r="F52" s="88">
        <v>61.864822000000004</v>
      </c>
      <c r="G52" s="88">
        <v>63.04759</v>
      </c>
      <c r="H52" s="88">
        <v>55.119188999999999</v>
      </c>
      <c r="I52" s="88">
        <v>30.678469</v>
      </c>
      <c r="J52" s="88">
        <v>27.5199</v>
      </c>
      <c r="K52" s="88">
        <v>1.740415</v>
      </c>
      <c r="L52" s="88">
        <v>1205.6357990000001</v>
      </c>
      <c r="M52" s="88">
        <v>68.095961999999986</v>
      </c>
      <c r="N52" s="88">
        <v>531.68883300000005</v>
      </c>
      <c r="O52" s="88">
        <v>287.19447300000002</v>
      </c>
      <c r="P52" s="88">
        <v>38.458218000000002</v>
      </c>
      <c r="Q52" s="88">
        <v>80.464226999999994</v>
      </c>
      <c r="R52" s="88">
        <v>92.214882000000003</v>
      </c>
      <c r="S52" s="88">
        <v>58.803640000000001</v>
      </c>
      <c r="U52" s="84" t="s">
        <v>540</v>
      </c>
    </row>
    <row r="53" spans="1:21" x14ac:dyDescent="0.15">
      <c r="B53" s="84" t="s">
        <v>341</v>
      </c>
      <c r="C53" s="88">
        <v>18.924866999999999</v>
      </c>
      <c r="D53" s="88">
        <v>73.319493999999992</v>
      </c>
      <c r="E53" s="88">
        <v>46.618292000000004</v>
      </c>
      <c r="F53" s="88">
        <v>59.770147999999999</v>
      </c>
      <c r="G53" s="88">
        <v>59.344811000000007</v>
      </c>
      <c r="H53" s="88">
        <v>48.804879</v>
      </c>
      <c r="I53" s="88">
        <v>25.974488999999998</v>
      </c>
      <c r="J53" s="88">
        <v>21.090450999999995</v>
      </c>
      <c r="K53" s="88">
        <v>2.1078410000000001</v>
      </c>
      <c r="L53" s="88">
        <v>886.39166400000011</v>
      </c>
      <c r="M53" s="88">
        <v>54.562671000000009</v>
      </c>
      <c r="N53" s="88">
        <v>177.36208300000007</v>
      </c>
      <c r="O53" s="88">
        <v>270.158208</v>
      </c>
      <c r="P53" s="88">
        <v>40.360109999999999</v>
      </c>
      <c r="Q53" s="88">
        <v>64.269171999999998</v>
      </c>
      <c r="R53" s="88">
        <v>79.325708000000006</v>
      </c>
      <c r="S53" s="88">
        <v>48.235040000000005</v>
      </c>
      <c r="U53" s="84" t="s">
        <v>541</v>
      </c>
    </row>
    <row r="54" spans="1:21" x14ac:dyDescent="0.15">
      <c r="B54" s="84" t="s">
        <v>342</v>
      </c>
      <c r="C54" s="88">
        <v>18.651719</v>
      </c>
      <c r="D54" s="88">
        <v>82.284342999999993</v>
      </c>
      <c r="E54" s="88">
        <v>56.971688</v>
      </c>
      <c r="F54" s="88">
        <v>73.862234000000001</v>
      </c>
      <c r="G54" s="88">
        <v>67.61036</v>
      </c>
      <c r="H54" s="88">
        <v>54.726772000000004</v>
      </c>
      <c r="I54" s="88">
        <v>32.427798000000003</v>
      </c>
      <c r="J54" s="88">
        <v>25.554245999999999</v>
      </c>
      <c r="K54" s="88">
        <v>3.0472759999999997</v>
      </c>
      <c r="L54" s="88">
        <v>1016.7406740000001</v>
      </c>
      <c r="M54" s="88">
        <v>57.835361000000006</v>
      </c>
      <c r="N54" s="88">
        <v>181.32963999999998</v>
      </c>
      <c r="O54" s="88">
        <v>300.42053400000003</v>
      </c>
      <c r="P54" s="88">
        <v>39.107787999999999</v>
      </c>
      <c r="Q54" s="88">
        <v>73.601652000000001</v>
      </c>
      <c r="R54" s="88">
        <v>86.360696000000004</v>
      </c>
      <c r="S54" s="88">
        <v>53.214320000000001</v>
      </c>
      <c r="U54" s="84" t="s">
        <v>542</v>
      </c>
    </row>
    <row r="55" spans="1:21" x14ac:dyDescent="0.15">
      <c r="B55" s="84" t="s">
        <v>343</v>
      </c>
      <c r="C55" s="88">
        <v>18.322405999999997</v>
      </c>
      <c r="D55" s="88">
        <v>85.212168999999989</v>
      </c>
      <c r="E55" s="88">
        <v>50.842818999999999</v>
      </c>
      <c r="F55" s="88">
        <v>71.924934000000007</v>
      </c>
      <c r="G55" s="88">
        <v>70.800680999999997</v>
      </c>
      <c r="H55" s="88">
        <v>48.368662999999998</v>
      </c>
      <c r="I55" s="88">
        <v>44.248715000000004</v>
      </c>
      <c r="J55" s="88">
        <v>26.309892000000001</v>
      </c>
      <c r="K55" s="88">
        <v>1.8402749999999999</v>
      </c>
      <c r="L55" s="88">
        <v>1045.6635470000001</v>
      </c>
      <c r="M55" s="88">
        <v>50.460458000000003</v>
      </c>
      <c r="N55" s="88">
        <v>174.65844299999998</v>
      </c>
      <c r="O55" s="88">
        <v>314.29956700000002</v>
      </c>
      <c r="P55" s="88">
        <v>29.188749000000001</v>
      </c>
      <c r="Q55" s="88">
        <v>68.835908000000003</v>
      </c>
      <c r="R55" s="88">
        <v>80.511807999999988</v>
      </c>
      <c r="S55" s="88">
        <v>50.282508999999997</v>
      </c>
      <c r="U55" s="84" t="s">
        <v>543</v>
      </c>
    </row>
    <row r="56" spans="1:21" x14ac:dyDescent="0.15">
      <c r="B56" s="84" t="s">
        <v>344</v>
      </c>
      <c r="C56" s="88">
        <v>21.011711000000005</v>
      </c>
      <c r="D56" s="88">
        <v>82.974263000000008</v>
      </c>
      <c r="E56" s="88">
        <v>51.170082000000001</v>
      </c>
      <c r="F56" s="88">
        <v>73.102474000000001</v>
      </c>
      <c r="G56" s="88">
        <v>77.54875899999999</v>
      </c>
      <c r="H56" s="88">
        <v>60.985494000000003</v>
      </c>
      <c r="I56" s="88">
        <v>33.858664000000005</v>
      </c>
      <c r="J56" s="88">
        <v>25.445813999999999</v>
      </c>
      <c r="K56" s="88">
        <v>1.7791710000000001</v>
      </c>
      <c r="L56" s="88">
        <v>865.22866999999985</v>
      </c>
      <c r="M56" s="88">
        <v>50.901324999999993</v>
      </c>
      <c r="N56" s="88">
        <v>146.95350299999998</v>
      </c>
      <c r="O56" s="88">
        <v>268.83640000000003</v>
      </c>
      <c r="P56" s="88">
        <v>27.306425000000001</v>
      </c>
      <c r="Q56" s="88">
        <v>69.434662000000003</v>
      </c>
      <c r="R56" s="88">
        <v>84.19311900000001</v>
      </c>
      <c r="S56" s="88">
        <v>50.770966999999999</v>
      </c>
      <c r="U56" s="84" t="s">
        <v>544</v>
      </c>
    </row>
    <row r="57" spans="1:21" x14ac:dyDescent="0.15">
      <c r="B57" s="84" t="s">
        <v>345</v>
      </c>
      <c r="C57" s="88">
        <v>22.668952000000001</v>
      </c>
      <c r="D57" s="88">
        <v>80.711179999999999</v>
      </c>
      <c r="E57" s="88">
        <v>52.387481000000008</v>
      </c>
      <c r="F57" s="88">
        <v>68.227435999999997</v>
      </c>
      <c r="G57" s="88">
        <v>73.239981</v>
      </c>
      <c r="H57" s="88">
        <v>54.760632999999999</v>
      </c>
      <c r="I57" s="88">
        <v>26.927335999999997</v>
      </c>
      <c r="J57" s="88">
        <v>18.767321000000003</v>
      </c>
      <c r="K57" s="88">
        <v>1.3923130000000001</v>
      </c>
      <c r="L57" s="88">
        <v>1142.7967789999998</v>
      </c>
      <c r="M57" s="88">
        <v>48.709318000000003</v>
      </c>
      <c r="N57" s="88">
        <v>122.901235</v>
      </c>
      <c r="O57" s="88">
        <v>300.84327400000001</v>
      </c>
      <c r="P57" s="88">
        <v>17.868973</v>
      </c>
      <c r="Q57" s="88">
        <v>50.752608000000002</v>
      </c>
      <c r="R57" s="88">
        <v>79.772531000000001</v>
      </c>
      <c r="S57" s="88">
        <v>48.603282999999998</v>
      </c>
      <c r="U57" s="84" t="s">
        <v>545</v>
      </c>
    </row>
    <row r="58" spans="1:21" x14ac:dyDescent="0.15">
      <c r="B58" s="84" t="s">
        <v>346</v>
      </c>
      <c r="C58" s="88">
        <v>41.671401000000003</v>
      </c>
      <c r="D58" s="88">
        <v>81.447473000000002</v>
      </c>
      <c r="E58" s="88">
        <v>50.645003000000003</v>
      </c>
      <c r="F58" s="88">
        <v>57.802620000000005</v>
      </c>
      <c r="G58" s="88">
        <v>56.978064000000003</v>
      </c>
      <c r="H58" s="88">
        <v>60.017841000000004</v>
      </c>
      <c r="I58" s="88">
        <v>26.123878999999999</v>
      </c>
      <c r="J58" s="88">
        <v>22.914273999999999</v>
      </c>
      <c r="K58" s="88">
        <v>1.7175289999999999</v>
      </c>
      <c r="L58" s="88">
        <v>1127.7254500000001</v>
      </c>
      <c r="M58" s="88">
        <v>45.839465000000011</v>
      </c>
      <c r="N58" s="88">
        <v>135.40400300000002</v>
      </c>
      <c r="O58" s="88">
        <v>296.52342600000003</v>
      </c>
      <c r="P58" s="88">
        <v>24.506657000000001</v>
      </c>
      <c r="Q58" s="88">
        <v>63.361014999999995</v>
      </c>
      <c r="R58" s="88">
        <v>85.00943199999999</v>
      </c>
      <c r="S58" s="88">
        <v>52.738976000000001</v>
      </c>
      <c r="U58" s="84" t="s">
        <v>546</v>
      </c>
    </row>
    <row r="59" spans="1:21" x14ac:dyDescent="0.15">
      <c r="B59" s="84" t="s">
        <v>347</v>
      </c>
      <c r="C59" s="88">
        <v>39.736040000000003</v>
      </c>
      <c r="D59" s="88">
        <v>88.234225999999992</v>
      </c>
      <c r="E59" s="88">
        <v>49.887991</v>
      </c>
      <c r="F59" s="88">
        <v>54.446581999999999</v>
      </c>
      <c r="G59" s="88">
        <v>61.881416999999999</v>
      </c>
      <c r="H59" s="88">
        <v>67.889086999999989</v>
      </c>
      <c r="I59" s="88">
        <v>29.254628999999998</v>
      </c>
      <c r="J59" s="88">
        <v>21.186792999999998</v>
      </c>
      <c r="K59" s="88">
        <v>1.484245</v>
      </c>
      <c r="L59" s="88">
        <v>1021.9541420000003</v>
      </c>
      <c r="M59" s="88">
        <v>48.923875000000002</v>
      </c>
      <c r="N59" s="88">
        <v>489.525012</v>
      </c>
      <c r="O59" s="88">
        <v>341.878356</v>
      </c>
      <c r="P59" s="88">
        <v>30.928871000000001</v>
      </c>
      <c r="Q59" s="88">
        <v>64.101666999999992</v>
      </c>
      <c r="R59" s="88">
        <v>96.182034000000002</v>
      </c>
      <c r="S59" s="88">
        <v>57.760033</v>
      </c>
      <c r="U59" s="84" t="s">
        <v>547</v>
      </c>
    </row>
    <row r="60" spans="1:21" x14ac:dyDescent="0.15">
      <c r="B60" s="84" t="s">
        <v>348</v>
      </c>
      <c r="C60" s="88">
        <v>38.817714000000002</v>
      </c>
      <c r="D60" s="88">
        <v>86.053508999999991</v>
      </c>
      <c r="E60" s="88">
        <v>47.456707000000002</v>
      </c>
      <c r="F60" s="88">
        <v>50.322408000000003</v>
      </c>
      <c r="G60" s="88">
        <v>54.588149000000001</v>
      </c>
      <c r="H60" s="88">
        <v>58.498302000000002</v>
      </c>
      <c r="I60" s="88">
        <v>17.962494999999997</v>
      </c>
      <c r="J60" s="88">
        <v>24.309291999999999</v>
      </c>
      <c r="K60" s="88">
        <v>1.4836560000000001</v>
      </c>
      <c r="L60" s="88">
        <v>855.03766499999995</v>
      </c>
      <c r="M60" s="88">
        <v>50.143284000000008</v>
      </c>
      <c r="N60" s="88">
        <v>132.79566499999999</v>
      </c>
      <c r="O60" s="88">
        <v>301.78435900000005</v>
      </c>
      <c r="P60" s="88">
        <v>27.847508999999999</v>
      </c>
      <c r="Q60" s="88">
        <v>69.189753999999994</v>
      </c>
      <c r="R60" s="88">
        <v>93.219552999999991</v>
      </c>
      <c r="S60" s="88">
        <v>52.045859999999998</v>
      </c>
      <c r="U60" s="84" t="s">
        <v>548</v>
      </c>
    </row>
    <row r="61" spans="1:21" x14ac:dyDescent="0.15">
      <c r="B61" s="84" t="s">
        <v>349</v>
      </c>
      <c r="C61" s="88">
        <v>24.762374000000001</v>
      </c>
      <c r="D61" s="88">
        <v>83.150413999999998</v>
      </c>
      <c r="E61" s="88">
        <v>49.843432</v>
      </c>
      <c r="F61" s="88">
        <v>43.663049999999998</v>
      </c>
      <c r="G61" s="88">
        <v>52.141976999999997</v>
      </c>
      <c r="H61" s="88">
        <v>48.122906</v>
      </c>
      <c r="I61" s="88">
        <v>36.418496999999995</v>
      </c>
      <c r="J61" s="88">
        <v>16.242834000000002</v>
      </c>
      <c r="K61" s="88">
        <v>1.4351100000000001</v>
      </c>
      <c r="L61" s="88">
        <v>917.11216000000013</v>
      </c>
      <c r="M61" s="88">
        <v>54.529755999999999</v>
      </c>
      <c r="N61" s="88">
        <v>147.24489500000001</v>
      </c>
      <c r="O61" s="88">
        <v>298.10643399999998</v>
      </c>
      <c r="P61" s="88">
        <v>22.316516999999997</v>
      </c>
      <c r="Q61" s="88">
        <v>49.173019999999994</v>
      </c>
      <c r="R61" s="88">
        <v>88.575883000000005</v>
      </c>
      <c r="S61" s="88">
        <v>48.667795999999996</v>
      </c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680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2022</v>
      </c>
      <c r="B68" s="84" t="s">
        <v>338</v>
      </c>
      <c r="C68" s="88">
        <v>11.479423000000001</v>
      </c>
      <c r="D68" s="88">
        <v>1.860584</v>
      </c>
      <c r="E68" s="88">
        <v>2.2091860000000003</v>
      </c>
      <c r="F68" s="88">
        <v>178.61091400000004</v>
      </c>
      <c r="G68" s="88">
        <v>435.15645200000017</v>
      </c>
      <c r="H68" s="88">
        <v>93.978481999999985</v>
      </c>
      <c r="I68" s="88">
        <v>28.678070000000002</v>
      </c>
      <c r="J68" s="88">
        <v>27.766446999999999</v>
      </c>
      <c r="K68" s="88">
        <v>1.4281280000000001</v>
      </c>
      <c r="L68" s="88">
        <v>102.17866000000001</v>
      </c>
      <c r="M68" s="88">
        <v>15.403417000000001</v>
      </c>
      <c r="N68" s="88">
        <v>1.2405660000000001</v>
      </c>
      <c r="O68" s="88">
        <v>8.2190259999999995</v>
      </c>
      <c r="P68" s="88">
        <v>111.79015600000001</v>
      </c>
      <c r="Q68" s="88">
        <v>13.216089999999999</v>
      </c>
      <c r="R68" s="88">
        <v>0.20652000000000001</v>
      </c>
      <c r="S68" s="88">
        <v>8.5789399999999993</v>
      </c>
      <c r="T68" s="87">
        <v>2022</v>
      </c>
      <c r="U68" s="84" t="s">
        <v>538</v>
      </c>
    </row>
    <row r="69" spans="1:21" x14ac:dyDescent="0.15">
      <c r="B69" s="84" t="s">
        <v>339</v>
      </c>
      <c r="C69" s="88">
        <v>11.677582000000001</v>
      </c>
      <c r="D69" s="88">
        <v>1.9965110000000001</v>
      </c>
      <c r="E69" s="88">
        <v>2.1598839999999999</v>
      </c>
      <c r="F69" s="88">
        <v>196.97267899999997</v>
      </c>
      <c r="G69" s="88">
        <v>432.08493500000003</v>
      </c>
      <c r="H69" s="88">
        <v>93.597169999999977</v>
      </c>
      <c r="I69" s="88">
        <v>31.297944000000001</v>
      </c>
      <c r="J69" s="88">
        <v>31.293409</v>
      </c>
      <c r="K69" s="88">
        <v>0.69054000000000004</v>
      </c>
      <c r="L69" s="88">
        <v>113.75484700000007</v>
      </c>
      <c r="M69" s="88">
        <v>18.655242999999999</v>
      </c>
      <c r="N69" s="88">
        <v>1.1603500000000002</v>
      </c>
      <c r="O69" s="88">
        <v>10.472656999999998</v>
      </c>
      <c r="P69" s="88">
        <v>114.25247899999998</v>
      </c>
      <c r="Q69" s="88">
        <v>12.534539000000001</v>
      </c>
      <c r="R69" s="88">
        <v>0.36572099999999996</v>
      </c>
      <c r="S69" s="88">
        <v>8.3660689999999995</v>
      </c>
      <c r="U69" s="84" t="s">
        <v>539</v>
      </c>
    </row>
    <row r="70" spans="1:21" x14ac:dyDescent="0.15">
      <c r="B70" s="84" t="s">
        <v>340</v>
      </c>
      <c r="C70" s="88">
        <v>13.335272000000002</v>
      </c>
      <c r="D70" s="88">
        <v>1.548143</v>
      </c>
      <c r="E70" s="88">
        <v>3.1569729999999998</v>
      </c>
      <c r="F70" s="88">
        <v>172.40419700000001</v>
      </c>
      <c r="G70" s="88">
        <v>484.61346200000003</v>
      </c>
      <c r="H70" s="88">
        <v>114.357939</v>
      </c>
      <c r="I70" s="88">
        <v>36.490260000000006</v>
      </c>
      <c r="J70" s="88">
        <v>34.652093000000008</v>
      </c>
      <c r="K70" s="88">
        <v>2.025973</v>
      </c>
      <c r="L70" s="88">
        <v>112.95233500000001</v>
      </c>
      <c r="M70" s="88">
        <v>19.354119999999998</v>
      </c>
      <c r="N70" s="88">
        <v>1.209141</v>
      </c>
      <c r="O70" s="88">
        <v>10.647117999999999</v>
      </c>
      <c r="P70" s="88">
        <v>133.580941</v>
      </c>
      <c r="Q70" s="88">
        <v>16.016173999999999</v>
      </c>
      <c r="R70" s="88">
        <v>0.48286000000000001</v>
      </c>
      <c r="S70" s="88">
        <v>9.8129469999999994</v>
      </c>
      <c r="U70" s="84" t="s">
        <v>540</v>
      </c>
    </row>
    <row r="71" spans="1:21" x14ac:dyDescent="0.15">
      <c r="B71" s="84" t="s">
        <v>341</v>
      </c>
      <c r="C71" s="88">
        <v>12.055887999999999</v>
      </c>
      <c r="D71" s="88">
        <v>1.7410950000000001</v>
      </c>
      <c r="E71" s="88">
        <v>2.7830870000000001</v>
      </c>
      <c r="F71" s="88">
        <v>170.552042</v>
      </c>
      <c r="G71" s="88">
        <v>462.51841599999995</v>
      </c>
      <c r="H71" s="88">
        <v>106.10110099999999</v>
      </c>
      <c r="I71" s="88">
        <v>40.350406999999997</v>
      </c>
      <c r="J71" s="88">
        <v>33.466245999999998</v>
      </c>
      <c r="K71" s="88">
        <v>1.1109930000000001</v>
      </c>
      <c r="L71" s="88">
        <v>107.96219400000004</v>
      </c>
      <c r="M71" s="88">
        <v>17.849577</v>
      </c>
      <c r="N71" s="88">
        <v>0.98840099999999997</v>
      </c>
      <c r="O71" s="88">
        <v>9.3912659999999999</v>
      </c>
      <c r="P71" s="88">
        <v>131.10009200000002</v>
      </c>
      <c r="Q71" s="88">
        <v>14.414662999999999</v>
      </c>
      <c r="R71" s="88">
        <v>0.49975700000000001</v>
      </c>
      <c r="S71" s="88">
        <v>11.869263999999999</v>
      </c>
      <c r="U71" s="84" t="s">
        <v>541</v>
      </c>
    </row>
    <row r="72" spans="1:21" x14ac:dyDescent="0.15">
      <c r="B72" s="84" t="s">
        <v>342</v>
      </c>
      <c r="C72" s="88">
        <v>14.845338999999999</v>
      </c>
      <c r="D72" s="88">
        <v>1.807375</v>
      </c>
      <c r="E72" s="88">
        <v>3.1412210000000003</v>
      </c>
      <c r="F72" s="88">
        <v>193.04416099999997</v>
      </c>
      <c r="G72" s="88">
        <v>532.88242700000001</v>
      </c>
      <c r="H72" s="88">
        <v>111.718743</v>
      </c>
      <c r="I72" s="88">
        <v>41.398147999999992</v>
      </c>
      <c r="J72" s="88">
        <v>40.767910000000001</v>
      </c>
      <c r="K72" s="88">
        <v>1.4845980000000001</v>
      </c>
      <c r="L72" s="88">
        <v>129.36754500000004</v>
      </c>
      <c r="M72" s="88">
        <v>19.239027</v>
      </c>
      <c r="N72" s="88">
        <v>1.123356</v>
      </c>
      <c r="O72" s="88">
        <v>8.2988239999999998</v>
      </c>
      <c r="P72" s="88">
        <v>146.89914999999999</v>
      </c>
      <c r="Q72" s="88">
        <v>14.357789999999998</v>
      </c>
      <c r="R72" s="88">
        <v>0.44229199999999996</v>
      </c>
      <c r="S72" s="88">
        <v>14.410836</v>
      </c>
      <c r="U72" s="84" t="s">
        <v>542</v>
      </c>
    </row>
    <row r="73" spans="1:21" x14ac:dyDescent="0.15">
      <c r="B73" s="84" t="s">
        <v>343</v>
      </c>
      <c r="C73" s="88">
        <v>12.627949000000001</v>
      </c>
      <c r="D73" s="88">
        <v>1.333518</v>
      </c>
      <c r="E73" s="88">
        <v>3.1472630000000001</v>
      </c>
      <c r="F73" s="88">
        <v>165.08109299999998</v>
      </c>
      <c r="G73" s="88">
        <v>506.64153800000008</v>
      </c>
      <c r="H73" s="88">
        <v>109.53546499999999</v>
      </c>
      <c r="I73" s="88">
        <v>34.09656600000001</v>
      </c>
      <c r="J73" s="88">
        <v>39.384797000000006</v>
      </c>
      <c r="K73" s="88">
        <v>1.000675</v>
      </c>
      <c r="L73" s="88">
        <v>128.60602700000004</v>
      </c>
      <c r="M73" s="88">
        <v>23.353732000000001</v>
      </c>
      <c r="N73" s="88">
        <v>0.89162699999999995</v>
      </c>
      <c r="O73" s="88">
        <v>11.960357</v>
      </c>
      <c r="P73" s="88">
        <v>142.78621799999999</v>
      </c>
      <c r="Q73" s="88">
        <v>16.729924</v>
      </c>
      <c r="R73" s="88">
        <v>0.45979700000000007</v>
      </c>
      <c r="S73" s="88">
        <v>12.622595</v>
      </c>
      <c r="U73" s="84" t="s">
        <v>543</v>
      </c>
    </row>
    <row r="74" spans="1:21" x14ac:dyDescent="0.15">
      <c r="B74" s="84" t="s">
        <v>344</v>
      </c>
      <c r="C74" s="88">
        <v>13.774665000000001</v>
      </c>
      <c r="D74" s="88">
        <v>2.118719</v>
      </c>
      <c r="E74" s="88">
        <v>3.0770839999999997</v>
      </c>
      <c r="F74" s="88">
        <v>186.85838700000002</v>
      </c>
      <c r="G74" s="88">
        <v>451.66068800000016</v>
      </c>
      <c r="H74" s="88">
        <v>109.99208100000004</v>
      </c>
      <c r="I74" s="88">
        <v>28.753198000000001</v>
      </c>
      <c r="J74" s="88">
        <v>47.207477999999995</v>
      </c>
      <c r="K74" s="88">
        <v>1.895905</v>
      </c>
      <c r="L74" s="88">
        <v>108.67579600000002</v>
      </c>
      <c r="M74" s="88">
        <v>20.985125</v>
      </c>
      <c r="N74" s="88">
        <v>1.201829</v>
      </c>
      <c r="O74" s="88">
        <v>12.867916000000001</v>
      </c>
      <c r="P74" s="88">
        <v>138.61786700000002</v>
      </c>
      <c r="Q74" s="88">
        <v>15.316293999999999</v>
      </c>
      <c r="R74" s="88">
        <v>0.40845100000000001</v>
      </c>
      <c r="S74" s="88">
        <v>15.609491</v>
      </c>
      <c r="U74" s="84" t="s">
        <v>544</v>
      </c>
    </row>
    <row r="75" spans="1:21" x14ac:dyDescent="0.15">
      <c r="B75" s="84" t="s">
        <v>345</v>
      </c>
      <c r="C75" s="88">
        <v>10.566586000000001</v>
      </c>
      <c r="D75" s="88">
        <v>1.7352799999999999</v>
      </c>
      <c r="E75" s="88">
        <v>2.783995</v>
      </c>
      <c r="F75" s="88">
        <v>144.84612899999999</v>
      </c>
      <c r="G75" s="88">
        <v>390.536249</v>
      </c>
      <c r="H75" s="88">
        <v>97.743988999999942</v>
      </c>
      <c r="I75" s="88">
        <v>19.537524999999995</v>
      </c>
      <c r="J75" s="88">
        <v>49.502649999999996</v>
      </c>
      <c r="K75" s="88">
        <v>0.77303300000000008</v>
      </c>
      <c r="L75" s="88">
        <v>86.741808999999989</v>
      </c>
      <c r="M75" s="88">
        <v>14.27028</v>
      </c>
      <c r="N75" s="88">
        <v>1.703576</v>
      </c>
      <c r="O75" s="88">
        <v>12.267925999999999</v>
      </c>
      <c r="P75" s="88">
        <v>135.49499400000002</v>
      </c>
      <c r="Q75" s="88">
        <v>15.312299999999999</v>
      </c>
      <c r="R75" s="88">
        <v>8.1438999999999998E-2</v>
      </c>
      <c r="S75" s="88">
        <v>7.1352079999999996</v>
      </c>
      <c r="U75" s="84" t="s">
        <v>545</v>
      </c>
    </row>
    <row r="76" spans="1:21" x14ac:dyDescent="0.15">
      <c r="B76" s="84" t="s">
        <v>346</v>
      </c>
      <c r="C76" s="88">
        <v>13.921883999999999</v>
      </c>
      <c r="D76" s="88">
        <v>1.9827519999999998</v>
      </c>
      <c r="E76" s="88">
        <v>2.9232320000000001</v>
      </c>
      <c r="F76" s="88">
        <v>199.67665000000002</v>
      </c>
      <c r="G76" s="88">
        <v>438.26131999999996</v>
      </c>
      <c r="H76" s="88">
        <v>115.19957600000001</v>
      </c>
      <c r="I76" s="88">
        <v>34.013258000000008</v>
      </c>
      <c r="J76" s="88">
        <v>47.11468399999999</v>
      </c>
      <c r="K76" s="88">
        <v>2.3333829999999995</v>
      </c>
      <c r="L76" s="88">
        <v>102.59335700000003</v>
      </c>
      <c r="M76" s="88">
        <v>45.415656999999996</v>
      </c>
      <c r="N76" s="88">
        <v>1.5110510000000001</v>
      </c>
      <c r="O76" s="88">
        <v>12.350702</v>
      </c>
      <c r="P76" s="88">
        <v>153.46360000000001</v>
      </c>
      <c r="Q76" s="88">
        <v>24.087928999999999</v>
      </c>
      <c r="R76" s="88">
        <v>0.42533000000000004</v>
      </c>
      <c r="S76" s="88">
        <v>11.814147999999999</v>
      </c>
      <c r="U76" s="84" t="s">
        <v>546</v>
      </c>
    </row>
    <row r="77" spans="1:21" x14ac:dyDescent="0.15">
      <c r="B77" s="84" t="s">
        <v>347</v>
      </c>
      <c r="C77" s="88">
        <v>13.817445000000001</v>
      </c>
      <c r="D77" s="88">
        <v>2.2810290000000002</v>
      </c>
      <c r="E77" s="88">
        <v>3.0721120000000002</v>
      </c>
      <c r="F77" s="88">
        <v>175.19117200000002</v>
      </c>
      <c r="G77" s="88">
        <v>398.89987800000011</v>
      </c>
      <c r="H77" s="88">
        <v>112.97681000000003</v>
      </c>
      <c r="I77" s="88">
        <v>33.364120999999997</v>
      </c>
      <c r="J77" s="88">
        <v>45.828425000000003</v>
      </c>
      <c r="K77" s="88">
        <v>2.2976359999999998</v>
      </c>
      <c r="L77" s="88">
        <v>115.95584599999995</v>
      </c>
      <c r="M77" s="88">
        <v>23.610429</v>
      </c>
      <c r="N77" s="88">
        <v>1.5919189999999999</v>
      </c>
      <c r="O77" s="88">
        <v>14.424196999999999</v>
      </c>
      <c r="P77" s="88">
        <v>137.742727</v>
      </c>
      <c r="Q77" s="88">
        <v>21.641311999999999</v>
      </c>
      <c r="R77" s="88">
        <v>0.50273999999999996</v>
      </c>
      <c r="S77" s="88">
        <v>11.223892000000001</v>
      </c>
      <c r="U77" s="84" t="s">
        <v>547</v>
      </c>
    </row>
    <row r="78" spans="1:21" x14ac:dyDescent="0.15">
      <c r="B78" s="84" t="s">
        <v>348</v>
      </c>
      <c r="C78" s="88">
        <v>13.304714000000001</v>
      </c>
      <c r="D78" s="88">
        <v>2.3477669999999997</v>
      </c>
      <c r="E78" s="88">
        <v>3.9967999999999999</v>
      </c>
      <c r="F78" s="88">
        <v>206.40161500000002</v>
      </c>
      <c r="G78" s="88">
        <v>405.16351699999996</v>
      </c>
      <c r="H78" s="88">
        <v>108.934572</v>
      </c>
      <c r="I78" s="88">
        <v>33.288626999999998</v>
      </c>
      <c r="J78" s="88">
        <v>47.544357999999995</v>
      </c>
      <c r="K78" s="88">
        <v>2.8962279999999998</v>
      </c>
      <c r="L78" s="88">
        <v>122.93514800000003</v>
      </c>
      <c r="M78" s="88">
        <v>26.291577999999998</v>
      </c>
      <c r="N78" s="88">
        <v>1.1950019999999999</v>
      </c>
      <c r="O78" s="88">
        <v>8.0221809999999998</v>
      </c>
      <c r="P78" s="88">
        <v>131.17619299999998</v>
      </c>
      <c r="Q78" s="88">
        <v>19.713705999999998</v>
      </c>
      <c r="R78" s="88">
        <v>0.33285700000000007</v>
      </c>
      <c r="S78" s="88">
        <v>11.050348</v>
      </c>
      <c r="U78" s="84" t="s">
        <v>548</v>
      </c>
    </row>
    <row r="79" spans="1:21" x14ac:dyDescent="0.15">
      <c r="B79" s="84" t="s">
        <v>349</v>
      </c>
      <c r="C79" s="88">
        <v>12.157608</v>
      </c>
      <c r="D79" s="88">
        <v>2.297304</v>
      </c>
      <c r="E79" s="88">
        <v>3.5476779999999999</v>
      </c>
      <c r="F79" s="88">
        <v>130.95088699999999</v>
      </c>
      <c r="G79" s="88">
        <v>334.20444299999991</v>
      </c>
      <c r="H79" s="88">
        <v>87.989533999999992</v>
      </c>
      <c r="I79" s="88">
        <v>23.810048000000002</v>
      </c>
      <c r="J79" s="88">
        <v>51.603261999999987</v>
      </c>
      <c r="K79" s="88">
        <v>1.7139489999999999</v>
      </c>
      <c r="L79" s="88">
        <v>92.192661000000015</v>
      </c>
      <c r="M79" s="88">
        <v>21.00028</v>
      </c>
      <c r="N79" s="88">
        <v>1.018734</v>
      </c>
      <c r="O79" s="88">
        <v>7.5264969999999991</v>
      </c>
      <c r="P79" s="88">
        <v>113.006106</v>
      </c>
      <c r="Q79" s="88">
        <v>21.700899999999997</v>
      </c>
      <c r="R79" s="88">
        <v>0.35122199999999992</v>
      </c>
      <c r="S79" s="88">
        <v>8.0949629999999999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2023</v>
      </c>
      <c r="B81" s="84" t="s">
        <v>338</v>
      </c>
      <c r="C81" s="88">
        <v>12.659269</v>
      </c>
      <c r="D81" s="88">
        <v>2.1418650000000001</v>
      </c>
      <c r="E81" s="88">
        <v>3.8368009999999999</v>
      </c>
      <c r="F81" s="88">
        <v>178.37659100000002</v>
      </c>
      <c r="G81" s="88">
        <v>394.10079299999995</v>
      </c>
      <c r="H81" s="88">
        <v>104.207269</v>
      </c>
      <c r="I81" s="88">
        <v>27.910887000000002</v>
      </c>
      <c r="J81" s="88">
        <v>45.151978000000007</v>
      </c>
      <c r="K81" s="88">
        <v>1.72322</v>
      </c>
      <c r="L81" s="88">
        <v>111.82635399999998</v>
      </c>
      <c r="M81" s="88">
        <v>18.055240000000001</v>
      </c>
      <c r="N81" s="88">
        <v>1.462655</v>
      </c>
      <c r="O81" s="88">
        <v>11.106572</v>
      </c>
      <c r="P81" s="88">
        <v>121.32616800000002</v>
      </c>
      <c r="Q81" s="88">
        <v>14.989609999999999</v>
      </c>
      <c r="R81" s="88">
        <v>0.95550100000000004</v>
      </c>
      <c r="S81" s="88">
        <v>8.7249999999999996</v>
      </c>
      <c r="T81" s="87">
        <v>2023</v>
      </c>
      <c r="U81" s="84" t="s">
        <v>538</v>
      </c>
    </row>
    <row r="82" spans="1:21" x14ac:dyDescent="0.15">
      <c r="B82" s="84" t="s">
        <v>339</v>
      </c>
      <c r="C82" s="88">
        <v>11.529102999999999</v>
      </c>
      <c r="D82" s="88">
        <v>2.9169989999999997</v>
      </c>
      <c r="E82" s="88">
        <v>2.8974450000000003</v>
      </c>
      <c r="F82" s="88">
        <v>176.365432</v>
      </c>
      <c r="G82" s="88">
        <v>410.44219200000003</v>
      </c>
      <c r="H82" s="88">
        <v>99.816547000000014</v>
      </c>
      <c r="I82" s="88">
        <v>29.495152000000001</v>
      </c>
      <c r="J82" s="88">
        <v>41.287820000000011</v>
      </c>
      <c r="K82" s="88">
        <v>1.0089349999999999</v>
      </c>
      <c r="L82" s="88">
        <v>104.23592100000002</v>
      </c>
      <c r="M82" s="88">
        <v>20.807042999999997</v>
      </c>
      <c r="N82" s="88">
        <v>0.98097199999999996</v>
      </c>
      <c r="O82" s="88">
        <v>12.150967</v>
      </c>
      <c r="P82" s="88">
        <v>112.538596</v>
      </c>
      <c r="Q82" s="88">
        <v>14.028160999999999</v>
      </c>
      <c r="R82" s="88">
        <v>0.782053</v>
      </c>
      <c r="S82" s="88">
        <v>11.030426</v>
      </c>
      <c r="U82" s="84" t="s">
        <v>539</v>
      </c>
    </row>
    <row r="83" spans="1:21" x14ac:dyDescent="0.15">
      <c r="B83" s="84" t="s">
        <v>340</v>
      </c>
      <c r="C83" s="88">
        <v>14.82085</v>
      </c>
      <c r="D83" s="88">
        <v>1.6719649999999999</v>
      </c>
      <c r="E83" s="88">
        <v>3.4480059999999999</v>
      </c>
      <c r="F83" s="88">
        <v>201.11910499999999</v>
      </c>
      <c r="G83" s="88">
        <v>449.40970500000003</v>
      </c>
      <c r="H83" s="88">
        <v>108.462729</v>
      </c>
      <c r="I83" s="88">
        <v>32.104054000000005</v>
      </c>
      <c r="J83" s="88">
        <v>41.839512999999997</v>
      </c>
      <c r="K83" s="88">
        <v>1.8364130000000003</v>
      </c>
      <c r="L83" s="88">
        <v>128.12339500000004</v>
      </c>
      <c r="M83" s="88">
        <v>24.979482000000001</v>
      </c>
      <c r="N83" s="88">
        <v>1.29975</v>
      </c>
      <c r="O83" s="88">
        <v>8.2100760000000008</v>
      </c>
      <c r="P83" s="88">
        <v>119.62506900000002</v>
      </c>
      <c r="Q83" s="88">
        <v>17.271515999999998</v>
      </c>
      <c r="R83" s="88">
        <v>0.97184900000000007</v>
      </c>
      <c r="S83" s="88">
        <v>13.525231999999999</v>
      </c>
      <c r="U83" s="84" t="s">
        <v>540</v>
      </c>
    </row>
    <row r="84" spans="1:21" x14ac:dyDescent="0.15">
      <c r="B84" s="84" t="s">
        <v>341</v>
      </c>
      <c r="C84" s="88">
        <v>11.566298</v>
      </c>
      <c r="D84" s="88">
        <v>1.2173379999999998</v>
      </c>
      <c r="E84" s="88">
        <v>3.0013680000000003</v>
      </c>
      <c r="F84" s="88">
        <v>173.07987700000001</v>
      </c>
      <c r="G84" s="88">
        <v>390.36126399999995</v>
      </c>
      <c r="H84" s="88">
        <v>94.659221000000016</v>
      </c>
      <c r="I84" s="88">
        <v>30.843002999999996</v>
      </c>
      <c r="J84" s="88">
        <v>37.367004000000001</v>
      </c>
      <c r="K84" s="88">
        <v>2.0847289999999998</v>
      </c>
      <c r="L84" s="88">
        <v>119.47079900000003</v>
      </c>
      <c r="M84" s="88">
        <v>18.275926000000002</v>
      </c>
      <c r="N84" s="88">
        <v>1.2763330000000002</v>
      </c>
      <c r="O84" s="88">
        <v>11.77882</v>
      </c>
      <c r="P84" s="88">
        <v>104.80191199999999</v>
      </c>
      <c r="Q84" s="88">
        <v>14.021061999999999</v>
      </c>
      <c r="R84" s="88">
        <v>0.89940399999999998</v>
      </c>
      <c r="S84" s="88">
        <v>10.535598</v>
      </c>
      <c r="U84" s="84" t="s">
        <v>541</v>
      </c>
    </row>
    <row r="85" spans="1:21" x14ac:dyDescent="0.15">
      <c r="B85" s="84" t="s">
        <v>342</v>
      </c>
      <c r="C85" s="88">
        <v>14.809566</v>
      </c>
      <c r="D85" s="88">
        <v>1.2671920000000001</v>
      </c>
      <c r="E85" s="88">
        <v>3.5905040000000001</v>
      </c>
      <c r="F85" s="88">
        <v>193.64399900000001</v>
      </c>
      <c r="G85" s="88">
        <v>448.39997100000005</v>
      </c>
      <c r="H85" s="88">
        <v>103.05708600000003</v>
      </c>
      <c r="I85" s="88">
        <v>36.100902000000005</v>
      </c>
      <c r="J85" s="88">
        <v>46.632300999999977</v>
      </c>
      <c r="K85" s="88">
        <v>2.0859999999999999</v>
      </c>
      <c r="L85" s="88">
        <v>114.78554300000002</v>
      </c>
      <c r="M85" s="88">
        <v>22.458036</v>
      </c>
      <c r="N85" s="88">
        <v>1.7572969999999999</v>
      </c>
      <c r="O85" s="88">
        <v>10.343060999999999</v>
      </c>
      <c r="P85" s="88">
        <v>120.627044</v>
      </c>
      <c r="Q85" s="88">
        <v>16.925355</v>
      </c>
      <c r="R85" s="88">
        <v>0.70871000000000006</v>
      </c>
      <c r="S85" s="88">
        <v>17.883648999999998</v>
      </c>
      <c r="U85" s="84" t="s">
        <v>542</v>
      </c>
    </row>
    <row r="86" spans="1:21" x14ac:dyDescent="0.15">
      <c r="B86" s="84" t="s">
        <v>343</v>
      </c>
      <c r="C86" s="88">
        <v>14.895041000000001</v>
      </c>
      <c r="D86" s="88">
        <v>1.468472</v>
      </c>
      <c r="E86" s="88">
        <v>3.8418460000000003</v>
      </c>
      <c r="F86" s="88">
        <v>178.250935</v>
      </c>
      <c r="G86" s="88">
        <v>409.79382100000004</v>
      </c>
      <c r="H86" s="88">
        <v>100.16512300000001</v>
      </c>
      <c r="I86" s="88">
        <v>29.971705</v>
      </c>
      <c r="J86" s="88">
        <v>46.33525599999998</v>
      </c>
      <c r="K86" s="88">
        <v>0.59832300000000005</v>
      </c>
      <c r="L86" s="88">
        <v>114.39250500000004</v>
      </c>
      <c r="M86" s="88">
        <v>21.573104000000001</v>
      </c>
      <c r="N86" s="88">
        <v>1.446542</v>
      </c>
      <c r="O86" s="88">
        <v>10.175126000000001</v>
      </c>
      <c r="P86" s="88">
        <v>117.173638</v>
      </c>
      <c r="Q86" s="88">
        <v>16.145855000000001</v>
      </c>
      <c r="R86" s="88">
        <v>0.53355900000000001</v>
      </c>
      <c r="S86" s="88">
        <v>15.009039</v>
      </c>
      <c r="U86" s="84" t="s">
        <v>543</v>
      </c>
    </row>
    <row r="87" spans="1:21" x14ac:dyDescent="0.15">
      <c r="B87" s="84" t="s">
        <v>344</v>
      </c>
      <c r="C87" s="88">
        <v>16.817693999999999</v>
      </c>
      <c r="D87" s="88">
        <v>2.0114429999999999</v>
      </c>
      <c r="E87" s="88">
        <v>3.3493569999999999</v>
      </c>
      <c r="F87" s="88">
        <v>154.835318</v>
      </c>
      <c r="G87" s="88">
        <v>423.09246400000001</v>
      </c>
      <c r="H87" s="88">
        <v>102.33705100000002</v>
      </c>
      <c r="I87" s="88">
        <v>26.287229999999997</v>
      </c>
      <c r="J87" s="88">
        <v>47.603718999999991</v>
      </c>
      <c r="K87" s="88">
        <v>3.250362</v>
      </c>
      <c r="L87" s="88">
        <v>87.898111999999998</v>
      </c>
      <c r="M87" s="88">
        <v>39.897004000000003</v>
      </c>
      <c r="N87" s="88">
        <v>1.187144</v>
      </c>
      <c r="O87" s="88">
        <v>11.143801</v>
      </c>
      <c r="P87" s="88">
        <v>114.75991</v>
      </c>
      <c r="Q87" s="88">
        <v>15.827779999999997</v>
      </c>
      <c r="R87" s="88">
        <v>0.71992299999999998</v>
      </c>
      <c r="S87" s="88">
        <v>14.538286000000001</v>
      </c>
      <c r="U87" s="84" t="s">
        <v>544</v>
      </c>
    </row>
    <row r="88" spans="1:21" x14ac:dyDescent="0.15">
      <c r="B88" s="84" t="s">
        <v>345</v>
      </c>
      <c r="C88" s="88">
        <v>13.216772000000001</v>
      </c>
      <c r="D88" s="88">
        <v>1.6831119999999999</v>
      </c>
      <c r="E88" s="88">
        <v>2.7361849999999999</v>
      </c>
      <c r="F88" s="88">
        <v>118.848874</v>
      </c>
      <c r="G88" s="88">
        <v>323.28479299999998</v>
      </c>
      <c r="H88" s="88">
        <v>83.860854999999972</v>
      </c>
      <c r="I88" s="88">
        <v>11.371931</v>
      </c>
      <c r="J88" s="88">
        <v>46.426336000000006</v>
      </c>
      <c r="K88" s="88">
        <v>0.24150199999999999</v>
      </c>
      <c r="L88" s="88">
        <v>65.813527000000008</v>
      </c>
      <c r="M88" s="88">
        <v>26.093827000000001</v>
      </c>
      <c r="N88" s="88">
        <v>1.1363910000000002</v>
      </c>
      <c r="O88" s="88">
        <v>5.7942459999999993</v>
      </c>
      <c r="P88" s="88">
        <v>97.258945000000011</v>
      </c>
      <c r="Q88" s="88">
        <v>17.771984999999997</v>
      </c>
      <c r="R88" s="88">
        <v>0.471966</v>
      </c>
      <c r="S88" s="88">
        <v>6.5118150000000004</v>
      </c>
      <c r="U88" s="84" t="s">
        <v>545</v>
      </c>
    </row>
    <row r="89" spans="1:21" x14ac:dyDescent="0.15">
      <c r="B89" s="84" t="s">
        <v>346</v>
      </c>
      <c r="C89" s="88">
        <v>16.686681</v>
      </c>
      <c r="D89" s="88">
        <v>1.2415259999999999</v>
      </c>
      <c r="E89" s="88">
        <v>2.7727780000000002</v>
      </c>
      <c r="F89" s="88">
        <v>162.94150300000001</v>
      </c>
      <c r="G89" s="88">
        <v>386.16155399999997</v>
      </c>
      <c r="H89" s="88">
        <v>96.767323999999988</v>
      </c>
      <c r="I89" s="88">
        <v>28.780543999999999</v>
      </c>
      <c r="J89" s="88">
        <v>44.122368000000002</v>
      </c>
      <c r="K89" s="88">
        <v>1.312405</v>
      </c>
      <c r="L89" s="88">
        <v>89.130641999999995</v>
      </c>
      <c r="M89" s="88">
        <v>28.799354999999998</v>
      </c>
      <c r="N89" s="88">
        <v>1.753601</v>
      </c>
      <c r="O89" s="88">
        <v>5.5473940000000006</v>
      </c>
      <c r="P89" s="88">
        <v>115.86651699999999</v>
      </c>
      <c r="Q89" s="88">
        <v>17.618528000000001</v>
      </c>
      <c r="R89" s="88">
        <v>0.83987999999999996</v>
      </c>
      <c r="S89" s="88">
        <v>12.781727</v>
      </c>
      <c r="U89" s="84" t="s">
        <v>546</v>
      </c>
    </row>
    <row r="90" spans="1:21" x14ac:dyDescent="0.15">
      <c r="B90" s="84" t="s">
        <v>347</v>
      </c>
      <c r="C90" s="88">
        <v>15.693144</v>
      </c>
      <c r="D90" s="88">
        <v>2.1540530000000002</v>
      </c>
      <c r="E90" s="88">
        <v>2.740837</v>
      </c>
      <c r="F90" s="88">
        <v>155.24607900000001</v>
      </c>
      <c r="G90" s="88">
        <v>414.58529699999997</v>
      </c>
      <c r="H90" s="88">
        <v>101.89035899999999</v>
      </c>
      <c r="I90" s="88">
        <v>31.485347000000001</v>
      </c>
      <c r="J90" s="88">
        <v>43.120244999999983</v>
      </c>
      <c r="K90" s="88">
        <v>2.3020040000000002</v>
      </c>
      <c r="L90" s="88">
        <v>79.830398000000002</v>
      </c>
      <c r="M90" s="88">
        <v>32.955255999999999</v>
      </c>
      <c r="N90" s="88">
        <v>0.93738999999999995</v>
      </c>
      <c r="O90" s="88">
        <v>4.1275659999999998</v>
      </c>
      <c r="P90" s="88">
        <v>109.831464</v>
      </c>
      <c r="Q90" s="88">
        <v>18.647784999999999</v>
      </c>
      <c r="R90" s="88">
        <v>0.80646300000000004</v>
      </c>
      <c r="S90" s="88">
        <v>8.8996130000000004</v>
      </c>
      <c r="U90" s="84" t="s">
        <v>547</v>
      </c>
    </row>
    <row r="91" spans="1:21" x14ac:dyDescent="0.15">
      <c r="B91" s="84" t="s">
        <v>348</v>
      </c>
      <c r="C91" s="88">
        <v>17.913012999999999</v>
      </c>
      <c r="D91" s="88">
        <v>2.3249369999999998</v>
      </c>
      <c r="E91" s="88">
        <v>2.8625220000000002</v>
      </c>
      <c r="F91" s="88">
        <v>159.057873</v>
      </c>
      <c r="G91" s="88">
        <v>389.55931099999998</v>
      </c>
      <c r="H91" s="88">
        <v>109.92716499999997</v>
      </c>
      <c r="I91" s="88">
        <v>24.206339999999997</v>
      </c>
      <c r="J91" s="88">
        <v>47.201183999999998</v>
      </c>
      <c r="K91" s="88">
        <v>2.5858159999999994</v>
      </c>
      <c r="L91" s="88">
        <v>82.702138000000005</v>
      </c>
      <c r="M91" s="88">
        <v>19.263873</v>
      </c>
      <c r="N91" s="88">
        <v>0.97574899999999998</v>
      </c>
      <c r="O91" s="88">
        <v>6.922015</v>
      </c>
      <c r="P91" s="88">
        <v>111.81360000000001</v>
      </c>
      <c r="Q91" s="88">
        <v>17.029982</v>
      </c>
      <c r="R91" s="88">
        <v>0.81531900000000002</v>
      </c>
      <c r="S91" s="88">
        <v>9.4687399999999986</v>
      </c>
      <c r="U91" s="84" t="s">
        <v>548</v>
      </c>
    </row>
    <row r="92" spans="1:21" x14ac:dyDescent="0.15">
      <c r="B92" s="84" t="s">
        <v>349</v>
      </c>
      <c r="C92" s="88">
        <v>12.725944999999999</v>
      </c>
      <c r="D92" s="88">
        <v>2.512937</v>
      </c>
      <c r="E92" s="88">
        <v>2.8780410000000001</v>
      </c>
      <c r="F92" s="88">
        <v>126.37455100000001</v>
      </c>
      <c r="G92" s="88">
        <v>333.12537400000002</v>
      </c>
      <c r="H92" s="88">
        <v>79.354711000000009</v>
      </c>
      <c r="I92" s="88">
        <v>15.956612000000002</v>
      </c>
      <c r="J92" s="88">
        <v>47.276150999999999</v>
      </c>
      <c r="K92" s="88">
        <v>1.211436</v>
      </c>
      <c r="L92" s="88">
        <v>76.291337000000013</v>
      </c>
      <c r="M92" s="88">
        <v>21.379773</v>
      </c>
      <c r="N92" s="88">
        <v>0.98073699999999997</v>
      </c>
      <c r="O92" s="88">
        <v>8.7149070000000002</v>
      </c>
      <c r="P92" s="88">
        <v>103.033951</v>
      </c>
      <c r="Q92" s="88">
        <v>16.595815999999999</v>
      </c>
      <c r="R92" s="88">
        <v>0.50842500000000002</v>
      </c>
      <c r="S92" s="88">
        <v>5.5472919999999997</v>
      </c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680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2022</v>
      </c>
      <c r="B99" s="84" t="s">
        <v>338</v>
      </c>
      <c r="C99" s="88">
        <v>75.065849999999998</v>
      </c>
      <c r="D99" s="88">
        <v>13.819660000000002</v>
      </c>
      <c r="E99" s="88">
        <v>33.072576000000019</v>
      </c>
      <c r="F99" s="88">
        <v>28.340434999999985</v>
      </c>
      <c r="G99" s="88">
        <v>11.021914000000001</v>
      </c>
      <c r="H99" s="88">
        <v>6.0757409999999989</v>
      </c>
      <c r="I99" s="88">
        <v>4.2908380000000008</v>
      </c>
      <c r="J99" s="88">
        <v>11.191103999999999</v>
      </c>
      <c r="K99" s="88">
        <v>11.484258000000001</v>
      </c>
      <c r="L99" s="88">
        <v>100.46788300000003</v>
      </c>
      <c r="M99" s="88">
        <v>88.616848000000005</v>
      </c>
      <c r="N99" s="88">
        <v>24.567731000000002</v>
      </c>
      <c r="O99" s="88">
        <v>68.293084000000022</v>
      </c>
      <c r="P99" s="88">
        <v>5.0663080000000003</v>
      </c>
      <c r="Q99" s="88">
        <v>2.511244</v>
      </c>
      <c r="R99" s="88">
        <v>2.0596740000000002</v>
      </c>
      <c r="S99" s="88">
        <v>26.600007999999995</v>
      </c>
      <c r="T99" s="87">
        <v>2022</v>
      </c>
      <c r="U99" s="84" t="s">
        <v>538</v>
      </c>
    </row>
    <row r="100" spans="1:21" x14ac:dyDescent="0.15">
      <c r="B100" s="84" t="s">
        <v>339</v>
      </c>
      <c r="C100" s="88">
        <v>71.922586000000052</v>
      </c>
      <c r="D100" s="88">
        <v>9.5937400000000004</v>
      </c>
      <c r="E100" s="88">
        <v>37.656615000000002</v>
      </c>
      <c r="F100" s="88">
        <v>27.948895999999998</v>
      </c>
      <c r="G100" s="88">
        <v>12.080374000000001</v>
      </c>
      <c r="H100" s="88">
        <v>6.9196370000000016</v>
      </c>
      <c r="I100" s="88">
        <v>4.2567009999999996</v>
      </c>
      <c r="J100" s="88">
        <v>12.041993999999999</v>
      </c>
      <c r="K100" s="88">
        <v>11.308748999999999</v>
      </c>
      <c r="L100" s="88">
        <v>90.328330999999991</v>
      </c>
      <c r="M100" s="88">
        <v>95.595528000000002</v>
      </c>
      <c r="N100" s="88">
        <v>25.135807999999994</v>
      </c>
      <c r="O100" s="88">
        <v>67.75846599999997</v>
      </c>
      <c r="P100" s="88">
        <v>4.7561410000000004</v>
      </c>
      <c r="Q100" s="88">
        <v>3.1842230000000002</v>
      </c>
      <c r="R100" s="88">
        <v>1.9963660000000001</v>
      </c>
      <c r="S100" s="88">
        <v>25.098390000000002</v>
      </c>
      <c r="U100" s="84" t="s">
        <v>539</v>
      </c>
    </row>
    <row r="101" spans="1:21" x14ac:dyDescent="0.15">
      <c r="B101" s="84" t="s">
        <v>340</v>
      </c>
      <c r="C101" s="88">
        <v>90.465051999999957</v>
      </c>
      <c r="D101" s="88">
        <v>8.6815350000000002</v>
      </c>
      <c r="E101" s="88">
        <v>43.956766999999992</v>
      </c>
      <c r="F101" s="88">
        <v>31.625288000000005</v>
      </c>
      <c r="G101" s="88">
        <v>13.389226000000001</v>
      </c>
      <c r="H101" s="88">
        <v>9.6796490000000013</v>
      </c>
      <c r="I101" s="88">
        <v>6.1801110000000019</v>
      </c>
      <c r="J101" s="88">
        <v>12.941744999999999</v>
      </c>
      <c r="K101" s="88">
        <v>14.430608999999999</v>
      </c>
      <c r="L101" s="88">
        <v>99.810101999999986</v>
      </c>
      <c r="M101" s="88">
        <v>105.14761200000009</v>
      </c>
      <c r="N101" s="88">
        <v>26.876373000000001</v>
      </c>
      <c r="O101" s="88">
        <v>76.39701100000002</v>
      </c>
      <c r="P101" s="88">
        <v>4.1791980000000004</v>
      </c>
      <c r="Q101" s="88">
        <v>2.9235139999999999</v>
      </c>
      <c r="R101" s="88">
        <v>2.8401990000000006</v>
      </c>
      <c r="S101" s="88">
        <v>27.669474000000001</v>
      </c>
      <c r="U101" s="84" t="s">
        <v>540</v>
      </c>
    </row>
    <row r="102" spans="1:21" x14ac:dyDescent="0.15">
      <c r="B102" s="84" t="s">
        <v>341</v>
      </c>
      <c r="C102" s="88">
        <v>62.833021000000002</v>
      </c>
      <c r="D102" s="88">
        <v>11.395154000000003</v>
      </c>
      <c r="E102" s="88">
        <v>36.900346999999996</v>
      </c>
      <c r="F102" s="88">
        <v>27.806186999999994</v>
      </c>
      <c r="G102" s="88">
        <v>13.638560999999999</v>
      </c>
      <c r="H102" s="88">
        <v>8.7240760000000002</v>
      </c>
      <c r="I102" s="88">
        <v>4.9661680000000006</v>
      </c>
      <c r="J102" s="88">
        <v>11.091276000000001</v>
      </c>
      <c r="K102" s="88">
        <v>11.571115000000002</v>
      </c>
      <c r="L102" s="88">
        <v>89.743880999999988</v>
      </c>
      <c r="M102" s="88">
        <v>105.58604700000004</v>
      </c>
      <c r="N102" s="88">
        <v>23.352095000000002</v>
      </c>
      <c r="O102" s="88">
        <v>75.529600000000016</v>
      </c>
      <c r="P102" s="88">
        <v>4.4908469999999996</v>
      </c>
      <c r="Q102" s="88">
        <v>3.0797469999999998</v>
      </c>
      <c r="R102" s="88">
        <v>2.8747979999999989</v>
      </c>
      <c r="S102" s="88">
        <v>25.192885</v>
      </c>
      <c r="U102" s="84" t="s">
        <v>541</v>
      </c>
    </row>
    <row r="103" spans="1:21" x14ac:dyDescent="0.15">
      <c r="B103" s="84" t="s">
        <v>342</v>
      </c>
      <c r="C103" s="88">
        <v>77.446461999999926</v>
      </c>
      <c r="D103" s="88">
        <v>13.657192999999999</v>
      </c>
      <c r="E103" s="88">
        <v>42.667012</v>
      </c>
      <c r="F103" s="88">
        <v>32.002006999999978</v>
      </c>
      <c r="G103" s="88">
        <v>14.124701999999999</v>
      </c>
      <c r="H103" s="88">
        <v>8.0386249999999997</v>
      </c>
      <c r="I103" s="88">
        <v>6.3717079999999999</v>
      </c>
      <c r="J103" s="88">
        <v>13.524899999999999</v>
      </c>
      <c r="K103" s="88">
        <v>14.666955999999995</v>
      </c>
      <c r="L103" s="88">
        <v>101.65993200000001</v>
      </c>
      <c r="M103" s="88">
        <v>111.72354500000004</v>
      </c>
      <c r="N103" s="88">
        <v>27.073421000000003</v>
      </c>
      <c r="O103" s="88">
        <v>78.595966000000004</v>
      </c>
      <c r="P103" s="88">
        <v>6.1001790000000007</v>
      </c>
      <c r="Q103" s="88">
        <v>3.418269</v>
      </c>
      <c r="R103" s="88">
        <v>2.481965999999999</v>
      </c>
      <c r="S103" s="88">
        <v>31.178729999999998</v>
      </c>
      <c r="U103" s="84" t="s">
        <v>542</v>
      </c>
    </row>
    <row r="104" spans="1:21" x14ac:dyDescent="0.15">
      <c r="B104" s="84" t="s">
        <v>343</v>
      </c>
      <c r="C104" s="88">
        <v>71.845734999999991</v>
      </c>
      <c r="D104" s="88">
        <v>9.8021359999999973</v>
      </c>
      <c r="E104" s="88">
        <v>37.248857999999998</v>
      </c>
      <c r="F104" s="88">
        <v>33.007816999999989</v>
      </c>
      <c r="G104" s="88">
        <v>13.279445000000001</v>
      </c>
      <c r="H104" s="88">
        <v>9.3821760000000012</v>
      </c>
      <c r="I104" s="88">
        <v>5.9773869999999985</v>
      </c>
      <c r="J104" s="88">
        <v>13.136795000000001</v>
      </c>
      <c r="K104" s="88">
        <v>15.228569000000004</v>
      </c>
      <c r="L104" s="88">
        <v>103.56765400000006</v>
      </c>
      <c r="M104" s="88">
        <v>101.72163300000003</v>
      </c>
      <c r="N104" s="88">
        <v>23.368051999999999</v>
      </c>
      <c r="O104" s="88">
        <v>71.078613999999988</v>
      </c>
      <c r="P104" s="88">
        <v>4.480626</v>
      </c>
      <c r="Q104" s="88">
        <v>2.6937320000000002</v>
      </c>
      <c r="R104" s="88">
        <v>2.77982</v>
      </c>
      <c r="S104" s="88">
        <v>29.279701000000003</v>
      </c>
      <c r="U104" s="84" t="s">
        <v>543</v>
      </c>
    </row>
    <row r="105" spans="1:21" x14ac:dyDescent="0.15">
      <c r="B105" s="84" t="s">
        <v>344</v>
      </c>
      <c r="C105" s="88">
        <v>56.233301000000054</v>
      </c>
      <c r="D105" s="88">
        <v>8.0726040000000001</v>
      </c>
      <c r="E105" s="88">
        <v>33.930318999999983</v>
      </c>
      <c r="F105" s="88">
        <v>28.660369999999997</v>
      </c>
      <c r="G105" s="88">
        <v>12.325964000000001</v>
      </c>
      <c r="H105" s="88">
        <v>8.3883709999999994</v>
      </c>
      <c r="I105" s="88">
        <v>5.3659729999999985</v>
      </c>
      <c r="J105" s="88">
        <v>15.356512000000002</v>
      </c>
      <c r="K105" s="88">
        <v>13.724010000000003</v>
      </c>
      <c r="L105" s="88">
        <v>120.98749399999997</v>
      </c>
      <c r="M105" s="88">
        <v>119.75888199999997</v>
      </c>
      <c r="N105" s="88">
        <v>25.752734999999998</v>
      </c>
      <c r="O105" s="88">
        <v>89.914992000000012</v>
      </c>
      <c r="P105" s="88">
        <v>5.6626709999999996</v>
      </c>
      <c r="Q105" s="88">
        <v>2.2750469999999998</v>
      </c>
      <c r="R105" s="88">
        <v>2.963916999999999</v>
      </c>
      <c r="S105" s="88">
        <v>29.721114000000004</v>
      </c>
      <c r="U105" s="84" t="s">
        <v>544</v>
      </c>
    </row>
    <row r="106" spans="1:21" x14ac:dyDescent="0.15">
      <c r="B106" s="84" t="s">
        <v>345</v>
      </c>
      <c r="C106" s="88">
        <v>38.132117999999998</v>
      </c>
      <c r="D106" s="88">
        <v>4.3508449999999996</v>
      </c>
      <c r="E106" s="88">
        <v>28.834623999999991</v>
      </c>
      <c r="F106" s="88">
        <v>21.62695999999999</v>
      </c>
      <c r="G106" s="88">
        <v>10.541040000000002</v>
      </c>
      <c r="H106" s="88">
        <v>7.6893540000000016</v>
      </c>
      <c r="I106" s="88">
        <v>3.7114319999999994</v>
      </c>
      <c r="J106" s="88">
        <v>10.212630000000001</v>
      </c>
      <c r="K106" s="88">
        <v>8.6904210000000024</v>
      </c>
      <c r="L106" s="88">
        <v>143.637271</v>
      </c>
      <c r="M106" s="88">
        <v>135.67323400000004</v>
      </c>
      <c r="N106" s="88">
        <v>27.006415000000004</v>
      </c>
      <c r="O106" s="88">
        <v>91.524102999999997</v>
      </c>
      <c r="P106" s="88">
        <v>6.0227789999999999</v>
      </c>
      <c r="Q106" s="88">
        <v>1.9364749999999999</v>
      </c>
      <c r="R106" s="88">
        <v>4.5084210000000002</v>
      </c>
      <c r="S106" s="88">
        <v>25.014693999999999</v>
      </c>
      <c r="U106" s="84" t="s">
        <v>545</v>
      </c>
    </row>
    <row r="107" spans="1:21" x14ac:dyDescent="0.15">
      <c r="B107" s="84" t="s">
        <v>346</v>
      </c>
      <c r="C107" s="88">
        <v>61.919015999999978</v>
      </c>
      <c r="D107" s="88">
        <v>8.3364270000000005</v>
      </c>
      <c r="E107" s="88">
        <v>36.842713999999994</v>
      </c>
      <c r="F107" s="88">
        <v>29.619977999999993</v>
      </c>
      <c r="G107" s="88">
        <v>12.881254</v>
      </c>
      <c r="H107" s="88">
        <v>8.5048890000000004</v>
      </c>
      <c r="I107" s="88">
        <v>5.396579</v>
      </c>
      <c r="J107" s="88">
        <v>14.999048999999999</v>
      </c>
      <c r="K107" s="88">
        <v>13.485177000000002</v>
      </c>
      <c r="L107" s="88">
        <v>144.84033200000007</v>
      </c>
      <c r="M107" s="88">
        <v>133.61532000000005</v>
      </c>
      <c r="N107" s="88">
        <v>30.288441000000002</v>
      </c>
      <c r="O107" s="88">
        <v>97.463558000000063</v>
      </c>
      <c r="P107" s="88">
        <v>5.3342539999999996</v>
      </c>
      <c r="Q107" s="88">
        <v>2.1949540000000001</v>
      </c>
      <c r="R107" s="88">
        <v>3.9170359999999995</v>
      </c>
      <c r="S107" s="88">
        <v>33.429473999999999</v>
      </c>
      <c r="U107" s="84" t="s">
        <v>546</v>
      </c>
    </row>
    <row r="108" spans="1:21" x14ac:dyDescent="0.15">
      <c r="B108" s="84" t="s">
        <v>347</v>
      </c>
      <c r="C108" s="88">
        <v>58.078350000000015</v>
      </c>
      <c r="D108" s="88">
        <v>8.0513180000000002</v>
      </c>
      <c r="E108" s="88">
        <v>34.625811000000006</v>
      </c>
      <c r="F108" s="88">
        <v>22.219078000000007</v>
      </c>
      <c r="G108" s="88">
        <v>12.503133000000002</v>
      </c>
      <c r="H108" s="88">
        <v>7.3440019999999997</v>
      </c>
      <c r="I108" s="88">
        <v>5.6343060000000005</v>
      </c>
      <c r="J108" s="88">
        <v>12.080344999999998</v>
      </c>
      <c r="K108" s="88">
        <v>15.843834999999999</v>
      </c>
      <c r="L108" s="88">
        <v>139.95538299999998</v>
      </c>
      <c r="M108" s="88">
        <v>119.79592099999999</v>
      </c>
      <c r="N108" s="88">
        <v>27.29675700000001</v>
      </c>
      <c r="O108" s="88">
        <v>89.984530000000007</v>
      </c>
      <c r="P108" s="88">
        <v>4.3999240000000004</v>
      </c>
      <c r="Q108" s="88">
        <v>2.2685599999999995</v>
      </c>
      <c r="R108" s="88">
        <v>3.7169660000000002</v>
      </c>
      <c r="S108" s="88">
        <v>33.142392000000001</v>
      </c>
      <c r="U108" s="84" t="s">
        <v>547</v>
      </c>
    </row>
    <row r="109" spans="1:21" x14ac:dyDescent="0.15">
      <c r="B109" s="84" t="s">
        <v>348</v>
      </c>
      <c r="C109" s="88">
        <v>42.164638000000004</v>
      </c>
      <c r="D109" s="88">
        <v>4.2457950000000002</v>
      </c>
      <c r="E109" s="88">
        <v>36.56655099999999</v>
      </c>
      <c r="F109" s="88">
        <v>25.238826999999993</v>
      </c>
      <c r="G109" s="88">
        <v>11.244348</v>
      </c>
      <c r="H109" s="88">
        <v>7.5555679999999992</v>
      </c>
      <c r="I109" s="88">
        <v>5.5383089999999982</v>
      </c>
      <c r="J109" s="88">
        <v>14.046925999999999</v>
      </c>
      <c r="K109" s="88">
        <v>13.718223</v>
      </c>
      <c r="L109" s="88">
        <v>154.28818500000008</v>
      </c>
      <c r="M109" s="88">
        <v>116.62227999999996</v>
      </c>
      <c r="N109" s="88">
        <v>26.762621000000003</v>
      </c>
      <c r="O109" s="88">
        <v>83.820564000000005</v>
      </c>
      <c r="P109" s="88">
        <v>4.5530619999999997</v>
      </c>
      <c r="Q109" s="88">
        <v>2.803858</v>
      </c>
      <c r="R109" s="88">
        <v>1.9725929999999998</v>
      </c>
      <c r="S109" s="88">
        <v>33.452826999999999</v>
      </c>
      <c r="U109" s="84" t="s">
        <v>548</v>
      </c>
    </row>
    <row r="110" spans="1:21" x14ac:dyDescent="0.15">
      <c r="B110" s="84" t="s">
        <v>349</v>
      </c>
      <c r="C110" s="88">
        <v>28.279788999999994</v>
      </c>
      <c r="D110" s="88">
        <v>5.1164459999999998</v>
      </c>
      <c r="E110" s="88">
        <v>27.263172999999995</v>
      </c>
      <c r="F110" s="88">
        <v>14.961026999999998</v>
      </c>
      <c r="G110" s="88">
        <v>9.6343379999999996</v>
      </c>
      <c r="H110" s="88">
        <v>6.1437800000000005</v>
      </c>
      <c r="I110" s="88">
        <v>4.1975230000000003</v>
      </c>
      <c r="J110" s="88">
        <v>10.174927</v>
      </c>
      <c r="K110" s="88">
        <v>11.603769</v>
      </c>
      <c r="L110" s="88">
        <v>150.78730500000006</v>
      </c>
      <c r="M110" s="88">
        <v>126.81178499999999</v>
      </c>
      <c r="N110" s="88">
        <v>23.519320000000004</v>
      </c>
      <c r="O110" s="88">
        <v>79.323427999999993</v>
      </c>
      <c r="P110" s="88">
        <v>4.2843499999999999</v>
      </c>
      <c r="Q110" s="88">
        <v>2.4861930000000001</v>
      </c>
      <c r="R110" s="88">
        <v>2.181970999999999</v>
      </c>
      <c r="S110" s="88">
        <v>25.796025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2023</v>
      </c>
      <c r="B112" s="84" t="s">
        <v>338</v>
      </c>
      <c r="C112" s="88">
        <v>45.002658999999987</v>
      </c>
      <c r="D112" s="88">
        <v>6.1528319999999992</v>
      </c>
      <c r="E112" s="88">
        <v>32.938782999999987</v>
      </c>
      <c r="F112" s="88">
        <v>22.128917000000001</v>
      </c>
      <c r="G112" s="88">
        <v>9.1376959999999983</v>
      </c>
      <c r="H112" s="88">
        <v>6.6364079999999994</v>
      </c>
      <c r="I112" s="88">
        <v>4.6382059999999985</v>
      </c>
      <c r="J112" s="88">
        <v>11.531115</v>
      </c>
      <c r="K112" s="88">
        <v>13.643556000000004</v>
      </c>
      <c r="L112" s="88">
        <v>131.49835300000004</v>
      </c>
      <c r="M112" s="88">
        <v>120.97085700000008</v>
      </c>
      <c r="N112" s="88">
        <v>23.564315999999998</v>
      </c>
      <c r="O112" s="88">
        <v>82.51235400000003</v>
      </c>
      <c r="P112" s="88">
        <v>4.6249859999999998</v>
      </c>
      <c r="Q112" s="88">
        <v>2.2887119999999999</v>
      </c>
      <c r="R112" s="88">
        <v>2.6339779999999999</v>
      </c>
      <c r="S112" s="88">
        <v>27.136032999999998</v>
      </c>
      <c r="T112" s="87">
        <v>2023</v>
      </c>
      <c r="U112" s="84" t="s">
        <v>538</v>
      </c>
    </row>
    <row r="113" spans="1:21" x14ac:dyDescent="0.15">
      <c r="B113" s="84" t="s">
        <v>339</v>
      </c>
      <c r="C113" s="88">
        <v>37.813258000000005</v>
      </c>
      <c r="D113" s="88">
        <v>5.6514059999999997</v>
      </c>
      <c r="E113" s="88">
        <v>35.783237999999997</v>
      </c>
      <c r="F113" s="88">
        <v>18.825671</v>
      </c>
      <c r="G113" s="88">
        <v>9.5940239999999992</v>
      </c>
      <c r="H113" s="88">
        <v>6.4752369999999999</v>
      </c>
      <c r="I113" s="88">
        <v>4.9664089999999996</v>
      </c>
      <c r="J113" s="88">
        <v>11.846191999999999</v>
      </c>
      <c r="K113" s="88">
        <v>13.194998999999999</v>
      </c>
      <c r="L113" s="88">
        <v>109.36155600000005</v>
      </c>
      <c r="M113" s="88">
        <v>101.97056800000006</v>
      </c>
      <c r="N113" s="88">
        <v>21.563622000000006</v>
      </c>
      <c r="O113" s="88">
        <v>81.959905999999989</v>
      </c>
      <c r="P113" s="88">
        <v>4.3708170000000006</v>
      </c>
      <c r="Q113" s="88">
        <v>3.955858000000001</v>
      </c>
      <c r="R113" s="88">
        <v>2.2010420000000002</v>
      </c>
      <c r="S113" s="88">
        <v>27.150327000000001</v>
      </c>
      <c r="U113" s="84" t="s">
        <v>539</v>
      </c>
    </row>
    <row r="114" spans="1:21" x14ac:dyDescent="0.15">
      <c r="B114" s="84" t="s">
        <v>340</v>
      </c>
      <c r="C114" s="88">
        <v>49.411460000000041</v>
      </c>
      <c r="D114" s="88">
        <v>8.0468539999999997</v>
      </c>
      <c r="E114" s="88">
        <v>42.384136000000005</v>
      </c>
      <c r="F114" s="88">
        <v>24.363814999999992</v>
      </c>
      <c r="G114" s="88">
        <v>12.925103</v>
      </c>
      <c r="H114" s="88">
        <v>8.1419040000000003</v>
      </c>
      <c r="I114" s="88">
        <v>5.6670690000000006</v>
      </c>
      <c r="J114" s="88">
        <v>14.307809000000002</v>
      </c>
      <c r="K114" s="88">
        <v>15.021423</v>
      </c>
      <c r="L114" s="88">
        <v>117.56346600000001</v>
      </c>
      <c r="M114" s="88">
        <v>121.66501500000004</v>
      </c>
      <c r="N114" s="88">
        <v>24.773801999999996</v>
      </c>
      <c r="O114" s="88">
        <v>82.746894999999952</v>
      </c>
      <c r="P114" s="88">
        <v>4.1275389999999996</v>
      </c>
      <c r="Q114" s="88">
        <v>2.9568599999999998</v>
      </c>
      <c r="R114" s="88">
        <v>3.0252779999999997</v>
      </c>
      <c r="S114" s="88">
        <v>35.51005</v>
      </c>
      <c r="U114" s="84" t="s">
        <v>540</v>
      </c>
    </row>
    <row r="115" spans="1:21" x14ac:dyDescent="0.15">
      <c r="B115" s="84" t="s">
        <v>341</v>
      </c>
      <c r="C115" s="88">
        <v>56.988803000000019</v>
      </c>
      <c r="D115" s="88">
        <v>7.6267219999999991</v>
      </c>
      <c r="E115" s="88">
        <v>30.508808999999999</v>
      </c>
      <c r="F115" s="88">
        <v>18.914421000000011</v>
      </c>
      <c r="G115" s="88">
        <v>10.340222000000001</v>
      </c>
      <c r="H115" s="88">
        <v>6.3075369999999999</v>
      </c>
      <c r="I115" s="88">
        <v>5.2849269999999997</v>
      </c>
      <c r="J115" s="88">
        <v>13.275801</v>
      </c>
      <c r="K115" s="88">
        <v>11.197761000000002</v>
      </c>
      <c r="L115" s="88">
        <v>104.20984500000003</v>
      </c>
      <c r="M115" s="88">
        <v>106.50512500000002</v>
      </c>
      <c r="N115" s="88">
        <v>23.149471000000005</v>
      </c>
      <c r="O115" s="88">
        <v>68.662895000000006</v>
      </c>
      <c r="P115" s="88">
        <v>4.7322150000000009</v>
      </c>
      <c r="Q115" s="88">
        <v>2.4249689999999999</v>
      </c>
      <c r="R115" s="88">
        <v>2.4062299999999999</v>
      </c>
      <c r="S115" s="88">
        <v>28.859964000000002</v>
      </c>
      <c r="U115" s="84" t="s">
        <v>541</v>
      </c>
    </row>
    <row r="116" spans="1:21" x14ac:dyDescent="0.15">
      <c r="B116" s="84" t="s">
        <v>342</v>
      </c>
      <c r="C116" s="88">
        <v>59.821233999999968</v>
      </c>
      <c r="D116" s="88">
        <v>8.9266559999999995</v>
      </c>
      <c r="E116" s="88">
        <v>36.687913999999999</v>
      </c>
      <c r="F116" s="88">
        <v>29.891449000000012</v>
      </c>
      <c r="G116" s="88">
        <v>11.807411</v>
      </c>
      <c r="H116" s="88">
        <v>8.7661039999999986</v>
      </c>
      <c r="I116" s="88">
        <v>5.8371719999999998</v>
      </c>
      <c r="J116" s="88">
        <v>15.260331000000001</v>
      </c>
      <c r="K116" s="88">
        <v>12.753213999999996</v>
      </c>
      <c r="L116" s="88">
        <v>112.17041100000002</v>
      </c>
      <c r="M116" s="88">
        <v>117.83880599999999</v>
      </c>
      <c r="N116" s="88">
        <v>27.763630999999993</v>
      </c>
      <c r="O116" s="88">
        <v>82.462835000000013</v>
      </c>
      <c r="P116" s="88">
        <v>5.237641</v>
      </c>
      <c r="Q116" s="88">
        <v>2.6090330000000002</v>
      </c>
      <c r="R116" s="88">
        <v>2.98814</v>
      </c>
      <c r="S116" s="88">
        <v>29.785309000000002</v>
      </c>
      <c r="U116" s="84" t="s">
        <v>542</v>
      </c>
    </row>
    <row r="117" spans="1:21" x14ac:dyDescent="0.15">
      <c r="B117" s="84" t="s">
        <v>343</v>
      </c>
      <c r="C117" s="88">
        <v>46.409870000000019</v>
      </c>
      <c r="D117" s="88">
        <v>5.8383910000000014</v>
      </c>
      <c r="E117" s="88">
        <v>32.791086000000007</v>
      </c>
      <c r="F117" s="88">
        <v>27.581054999999985</v>
      </c>
      <c r="G117" s="88">
        <v>10.5108</v>
      </c>
      <c r="H117" s="88">
        <v>7.587845999999999</v>
      </c>
      <c r="I117" s="88">
        <v>5.8714350000000008</v>
      </c>
      <c r="J117" s="88">
        <v>14.027814999999999</v>
      </c>
      <c r="K117" s="88">
        <v>13.034099000000001</v>
      </c>
      <c r="L117" s="88">
        <v>111.677004</v>
      </c>
      <c r="M117" s="88">
        <v>114.55273099999997</v>
      </c>
      <c r="N117" s="88">
        <v>27.302781000000007</v>
      </c>
      <c r="O117" s="88">
        <v>71.765498000000008</v>
      </c>
      <c r="P117" s="88">
        <v>4.3443620000000003</v>
      </c>
      <c r="Q117" s="88">
        <v>1.9205130000000001</v>
      </c>
      <c r="R117" s="88">
        <v>2.7114149999999997</v>
      </c>
      <c r="S117" s="88">
        <v>33.157957000000003</v>
      </c>
      <c r="U117" s="84" t="s">
        <v>543</v>
      </c>
    </row>
    <row r="118" spans="1:21" x14ac:dyDescent="0.15">
      <c r="B118" s="84" t="s">
        <v>344</v>
      </c>
      <c r="C118" s="88">
        <v>31.786132000000016</v>
      </c>
      <c r="D118" s="88">
        <v>3.1422989999999995</v>
      </c>
      <c r="E118" s="88">
        <v>29.003054999999989</v>
      </c>
      <c r="F118" s="88">
        <v>18.763466999999995</v>
      </c>
      <c r="G118" s="88">
        <v>10.922255</v>
      </c>
      <c r="H118" s="88">
        <v>6.5532050000000002</v>
      </c>
      <c r="I118" s="88">
        <v>5.2967190000000004</v>
      </c>
      <c r="J118" s="88">
        <v>14.953325</v>
      </c>
      <c r="K118" s="88">
        <v>12.550508000000004</v>
      </c>
      <c r="L118" s="88">
        <v>128.026005</v>
      </c>
      <c r="M118" s="88">
        <v>132.58391500000005</v>
      </c>
      <c r="N118" s="88">
        <v>27.121413000000004</v>
      </c>
      <c r="O118" s="88">
        <v>91.490460000000013</v>
      </c>
      <c r="P118" s="88">
        <v>5.6570960000000001</v>
      </c>
      <c r="Q118" s="88">
        <v>1.963454</v>
      </c>
      <c r="R118" s="88">
        <v>3.1565550000000009</v>
      </c>
      <c r="S118" s="88">
        <v>29.226552000000002</v>
      </c>
      <c r="U118" s="84" t="s">
        <v>544</v>
      </c>
    </row>
    <row r="119" spans="1:21" x14ac:dyDescent="0.15">
      <c r="B119" s="84" t="s">
        <v>345</v>
      </c>
      <c r="C119" s="88">
        <v>21.182186000000002</v>
      </c>
      <c r="D119" s="88">
        <v>1.5506220000000002</v>
      </c>
      <c r="E119" s="88">
        <v>21.019772999999997</v>
      </c>
      <c r="F119" s="88">
        <v>15.487717000000007</v>
      </c>
      <c r="G119" s="88">
        <v>6.9978420000000003</v>
      </c>
      <c r="H119" s="88">
        <v>5.8587689999999997</v>
      </c>
      <c r="I119" s="88">
        <v>3.5240679999999989</v>
      </c>
      <c r="J119" s="88">
        <v>7.265439999999999</v>
      </c>
      <c r="K119" s="88">
        <v>7.5353969999999988</v>
      </c>
      <c r="L119" s="88">
        <v>140.87162999999993</v>
      </c>
      <c r="M119" s="88">
        <v>123.53453500000001</v>
      </c>
      <c r="N119" s="88">
        <v>26.529608999999994</v>
      </c>
      <c r="O119" s="88">
        <v>77.525947000000016</v>
      </c>
      <c r="P119" s="88">
        <v>4.8877100000000002</v>
      </c>
      <c r="Q119" s="88">
        <v>1.0876399999999999</v>
      </c>
      <c r="R119" s="88">
        <v>3.1143910000000004</v>
      </c>
      <c r="S119" s="88">
        <v>21.670984000000004</v>
      </c>
      <c r="U119" s="84" t="s">
        <v>545</v>
      </c>
    </row>
    <row r="120" spans="1:21" x14ac:dyDescent="0.15">
      <c r="B120" s="84" t="s">
        <v>346</v>
      </c>
      <c r="C120" s="88">
        <v>51.916840999999984</v>
      </c>
      <c r="D120" s="88">
        <v>4.7772509999999997</v>
      </c>
      <c r="E120" s="88">
        <v>30.828368000000012</v>
      </c>
      <c r="F120" s="88">
        <v>21.188876</v>
      </c>
      <c r="G120" s="88">
        <v>10.566472000000001</v>
      </c>
      <c r="H120" s="88">
        <v>7.942537999999999</v>
      </c>
      <c r="I120" s="88">
        <v>5.6628510000000016</v>
      </c>
      <c r="J120" s="88">
        <v>13.083063000000001</v>
      </c>
      <c r="K120" s="88">
        <v>11.094310999999999</v>
      </c>
      <c r="L120" s="88">
        <v>149.17533800000004</v>
      </c>
      <c r="M120" s="88">
        <v>127.46590400000001</v>
      </c>
      <c r="N120" s="88">
        <v>26.658206000000003</v>
      </c>
      <c r="O120" s="88">
        <v>88.874913000000021</v>
      </c>
      <c r="P120" s="88">
        <v>4.3523759999999996</v>
      </c>
      <c r="Q120" s="88">
        <v>2.044772</v>
      </c>
      <c r="R120" s="88">
        <v>3.6178749999999997</v>
      </c>
      <c r="S120" s="88">
        <v>30.900385999999997</v>
      </c>
      <c r="U120" s="84" t="s">
        <v>546</v>
      </c>
    </row>
    <row r="121" spans="1:21" x14ac:dyDescent="0.15">
      <c r="B121" s="84" t="s">
        <v>347</v>
      </c>
      <c r="C121" s="88">
        <v>44.925091000000002</v>
      </c>
      <c r="D121" s="88">
        <v>5.2054189999999991</v>
      </c>
      <c r="E121" s="88">
        <v>28.300313000000003</v>
      </c>
      <c r="F121" s="88">
        <v>18.681802999999995</v>
      </c>
      <c r="G121" s="88">
        <v>11.260553</v>
      </c>
      <c r="H121" s="88">
        <v>6.8328749999999996</v>
      </c>
      <c r="I121" s="88">
        <v>6.1134989999999991</v>
      </c>
      <c r="J121" s="88">
        <v>13.271027999999998</v>
      </c>
      <c r="K121" s="88">
        <v>12.037338000000002</v>
      </c>
      <c r="L121" s="88">
        <v>135.63910799999999</v>
      </c>
      <c r="M121" s="88">
        <v>111.26239300000003</v>
      </c>
      <c r="N121" s="88">
        <v>25.633099999999999</v>
      </c>
      <c r="O121" s="88">
        <v>67.834733</v>
      </c>
      <c r="P121" s="88">
        <v>4.3035280000000009</v>
      </c>
      <c r="Q121" s="88">
        <v>2.4374029999999998</v>
      </c>
      <c r="R121" s="88">
        <v>2.4070489999999989</v>
      </c>
      <c r="S121" s="88">
        <v>31.411902999999999</v>
      </c>
      <c r="U121" s="84" t="s">
        <v>547</v>
      </c>
    </row>
    <row r="122" spans="1:21" x14ac:dyDescent="0.15">
      <c r="B122" s="84" t="s">
        <v>348</v>
      </c>
      <c r="C122" s="88">
        <v>42.025979000000007</v>
      </c>
      <c r="D122" s="88">
        <v>6.3045229999999997</v>
      </c>
      <c r="E122" s="88">
        <v>26.394388000000006</v>
      </c>
      <c r="F122" s="88">
        <v>18.358034999999994</v>
      </c>
      <c r="G122" s="88">
        <v>9.3932470000000006</v>
      </c>
      <c r="H122" s="88">
        <v>6.7886559999999996</v>
      </c>
      <c r="I122" s="88">
        <v>5.0804770000000001</v>
      </c>
      <c r="J122" s="88">
        <v>12.426178999999999</v>
      </c>
      <c r="K122" s="88">
        <v>10.929074999999997</v>
      </c>
      <c r="L122" s="88">
        <v>151.08607000000001</v>
      </c>
      <c r="M122" s="88">
        <v>108.949001</v>
      </c>
      <c r="N122" s="88">
        <v>25.214665000000004</v>
      </c>
      <c r="O122" s="88">
        <v>72.726088000000018</v>
      </c>
      <c r="P122" s="88">
        <v>4.321235999999999</v>
      </c>
      <c r="Q122" s="88">
        <v>1.7187360000000003</v>
      </c>
      <c r="R122" s="88">
        <v>1.6824100000000002</v>
      </c>
      <c r="S122" s="88">
        <v>30.464111999999997</v>
      </c>
      <c r="U122" s="84" t="s">
        <v>548</v>
      </c>
    </row>
    <row r="123" spans="1:21" x14ac:dyDescent="0.15">
      <c r="B123" s="84" t="s">
        <v>349</v>
      </c>
      <c r="C123" s="88">
        <v>31.095794999999992</v>
      </c>
      <c r="D123" s="88">
        <v>6.9818169999999995</v>
      </c>
      <c r="E123" s="88">
        <v>20.286555000000003</v>
      </c>
      <c r="F123" s="88">
        <v>12.793419000000004</v>
      </c>
      <c r="G123" s="88">
        <v>8.5091439999999992</v>
      </c>
      <c r="H123" s="88">
        <v>5.8904040000000002</v>
      </c>
      <c r="I123" s="88">
        <v>4.0714029999999992</v>
      </c>
      <c r="J123" s="88">
        <v>7.8382650000000016</v>
      </c>
      <c r="K123" s="88">
        <v>8.8382860000000001</v>
      </c>
      <c r="L123" s="88">
        <v>157.43808100000001</v>
      </c>
      <c r="M123" s="88">
        <v>118.22967799999995</v>
      </c>
      <c r="N123" s="88">
        <v>24.151639000000003</v>
      </c>
      <c r="O123" s="88">
        <v>76.187695999999988</v>
      </c>
      <c r="P123" s="88">
        <v>4.420356</v>
      </c>
      <c r="Q123" s="88">
        <v>1.9717459999999996</v>
      </c>
      <c r="R123" s="88">
        <v>1.7406279999999996</v>
      </c>
      <c r="S123" s="88">
        <v>25.401403999999999</v>
      </c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680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2022</v>
      </c>
      <c r="B130" s="84" t="s">
        <v>338</v>
      </c>
      <c r="C130" s="88">
        <v>20.715908999999996</v>
      </c>
      <c r="D130" s="88">
        <v>49.330998999999998</v>
      </c>
      <c r="E130" s="88">
        <v>18.769601000000002</v>
      </c>
      <c r="F130" s="88">
        <v>409.87006000000002</v>
      </c>
      <c r="G130" s="88">
        <v>131.63650800000002</v>
      </c>
      <c r="H130" s="88">
        <v>69.364024000000001</v>
      </c>
      <c r="I130" s="88">
        <v>1.0839099999999999</v>
      </c>
      <c r="J130" s="88">
        <v>101.70991500000001</v>
      </c>
      <c r="K130" s="88">
        <v>5.8713109999999995</v>
      </c>
      <c r="L130" s="88">
        <v>10.899991</v>
      </c>
      <c r="M130" s="88">
        <v>5.7494160000000001</v>
      </c>
      <c r="N130" s="88">
        <v>1.7449129999999999</v>
      </c>
      <c r="O130" s="88">
        <v>23.216161999999997</v>
      </c>
      <c r="P130" s="88">
        <v>46.438006000000001</v>
      </c>
      <c r="Q130" s="88">
        <v>614.28477900000007</v>
      </c>
      <c r="R130" s="88">
        <v>731.83077400000025</v>
      </c>
      <c r="S130" s="88">
        <v>1.772489</v>
      </c>
      <c r="T130" s="87">
        <v>2022</v>
      </c>
      <c r="U130" s="84" t="s">
        <v>538</v>
      </c>
    </row>
    <row r="131" spans="1:21" x14ac:dyDescent="0.15">
      <c r="B131" s="84" t="s">
        <v>339</v>
      </c>
      <c r="C131" s="88">
        <v>23.743691999999996</v>
      </c>
      <c r="D131" s="88">
        <v>52.192623000000005</v>
      </c>
      <c r="E131" s="88">
        <v>20.451909000000001</v>
      </c>
      <c r="F131" s="88">
        <v>314.35300599999994</v>
      </c>
      <c r="G131" s="88">
        <v>138.788859</v>
      </c>
      <c r="H131" s="88">
        <v>74.649894000000003</v>
      </c>
      <c r="I131" s="88">
        <v>1.7484709999999999</v>
      </c>
      <c r="J131" s="88">
        <v>118.79666</v>
      </c>
      <c r="K131" s="88">
        <v>4.7275179999999999</v>
      </c>
      <c r="L131" s="88">
        <v>11.125052</v>
      </c>
      <c r="M131" s="88">
        <v>7.1914029999999993</v>
      </c>
      <c r="N131" s="88">
        <v>1.8689390000000001</v>
      </c>
      <c r="O131" s="88">
        <v>23.545491999999999</v>
      </c>
      <c r="P131" s="88">
        <v>47.039069000000012</v>
      </c>
      <c r="Q131" s="88">
        <v>586.75478000000021</v>
      </c>
      <c r="R131" s="88">
        <v>753.02103299999987</v>
      </c>
      <c r="S131" s="88">
        <v>2.0812019999999998</v>
      </c>
      <c r="U131" s="84" t="s">
        <v>539</v>
      </c>
    </row>
    <row r="132" spans="1:21" x14ac:dyDescent="0.15">
      <c r="B132" s="84" t="s">
        <v>340</v>
      </c>
      <c r="C132" s="88">
        <v>24.961033</v>
      </c>
      <c r="D132" s="88">
        <v>53.372871999999994</v>
      </c>
      <c r="E132" s="88">
        <v>25.607467</v>
      </c>
      <c r="F132" s="88">
        <v>312.9661789999999</v>
      </c>
      <c r="G132" s="88">
        <v>160.30247299999999</v>
      </c>
      <c r="H132" s="88">
        <v>84.316034999999999</v>
      </c>
      <c r="I132" s="88">
        <v>2.0713019999999998</v>
      </c>
      <c r="J132" s="88">
        <v>138.34078500000001</v>
      </c>
      <c r="K132" s="88">
        <v>6.0000260000000001</v>
      </c>
      <c r="L132" s="88">
        <v>12.442604000000001</v>
      </c>
      <c r="M132" s="88">
        <v>3.1856489999999997</v>
      </c>
      <c r="N132" s="88">
        <v>2.656536</v>
      </c>
      <c r="O132" s="88">
        <v>28.454968000000001</v>
      </c>
      <c r="P132" s="88">
        <v>53.307727</v>
      </c>
      <c r="Q132" s="88">
        <v>722.13076999999998</v>
      </c>
      <c r="R132" s="88">
        <v>845.6187689999997</v>
      </c>
      <c r="S132" s="88">
        <v>2.1654929999999997</v>
      </c>
      <c r="U132" s="84" t="s">
        <v>540</v>
      </c>
    </row>
    <row r="133" spans="1:21" x14ac:dyDescent="0.15">
      <c r="B133" s="84" t="s">
        <v>341</v>
      </c>
      <c r="C133" s="88">
        <v>23.307560000000002</v>
      </c>
      <c r="D133" s="88">
        <v>52.912134999999992</v>
      </c>
      <c r="E133" s="88">
        <v>27.832675000000002</v>
      </c>
      <c r="F133" s="88">
        <v>399.64035899999999</v>
      </c>
      <c r="G133" s="88">
        <v>140.16984299999999</v>
      </c>
      <c r="H133" s="88">
        <v>82.878244999999993</v>
      </c>
      <c r="I133" s="88">
        <v>2.1873809999999998</v>
      </c>
      <c r="J133" s="88">
        <v>134.81645400000002</v>
      </c>
      <c r="K133" s="88">
        <v>4.0221210000000003</v>
      </c>
      <c r="L133" s="88">
        <v>12.534293</v>
      </c>
      <c r="M133" s="88">
        <v>6.2849529999999998</v>
      </c>
      <c r="N133" s="88">
        <v>2.6236229999999998</v>
      </c>
      <c r="O133" s="88">
        <v>24.889718000000002</v>
      </c>
      <c r="P133" s="88">
        <v>48.674033999999999</v>
      </c>
      <c r="Q133" s="88">
        <v>618.79525599999977</v>
      </c>
      <c r="R133" s="88">
        <v>747.72630800000013</v>
      </c>
      <c r="S133" s="88">
        <v>1.8751709999999999</v>
      </c>
      <c r="U133" s="84" t="s">
        <v>541</v>
      </c>
    </row>
    <row r="134" spans="1:21" x14ac:dyDescent="0.15">
      <c r="B134" s="84" t="s">
        <v>342</v>
      </c>
      <c r="C134" s="88">
        <v>24.620092</v>
      </c>
      <c r="D134" s="88">
        <v>61.103706999999993</v>
      </c>
      <c r="E134" s="88">
        <v>27.100470999999999</v>
      </c>
      <c r="F134" s="88">
        <v>367.39702</v>
      </c>
      <c r="G134" s="88">
        <v>162.27052399999999</v>
      </c>
      <c r="H134" s="88">
        <v>83.738497999999993</v>
      </c>
      <c r="I134" s="88">
        <v>2.018907</v>
      </c>
      <c r="J134" s="88">
        <v>153.39049299999999</v>
      </c>
      <c r="K134" s="88">
        <v>5.6102650000000001</v>
      </c>
      <c r="L134" s="88">
        <v>14.068795</v>
      </c>
      <c r="M134" s="88">
        <v>9.4035039999999999</v>
      </c>
      <c r="N134" s="88">
        <v>3.9318080000000002</v>
      </c>
      <c r="O134" s="88">
        <v>30.926668999999997</v>
      </c>
      <c r="P134" s="88">
        <v>52.856812000000005</v>
      </c>
      <c r="Q134" s="88">
        <v>679.42826999999988</v>
      </c>
      <c r="R134" s="88">
        <v>837.33037699999977</v>
      </c>
      <c r="S134" s="88">
        <v>2.9339749999999998</v>
      </c>
      <c r="U134" s="84" t="s">
        <v>542</v>
      </c>
    </row>
    <row r="135" spans="1:21" x14ac:dyDescent="0.15">
      <c r="B135" s="84" t="s">
        <v>343</v>
      </c>
      <c r="C135" s="88">
        <v>24.475022000000003</v>
      </c>
      <c r="D135" s="88">
        <v>58.362604999999995</v>
      </c>
      <c r="E135" s="88">
        <v>25.396329000000005</v>
      </c>
      <c r="F135" s="88">
        <v>336.51791200000002</v>
      </c>
      <c r="G135" s="88">
        <v>152.68465399999999</v>
      </c>
      <c r="H135" s="88">
        <v>84.013714999999991</v>
      </c>
      <c r="I135" s="88">
        <v>1.814403</v>
      </c>
      <c r="J135" s="88">
        <v>138.30677100000003</v>
      </c>
      <c r="K135" s="88">
        <v>4.5414639999999995</v>
      </c>
      <c r="L135" s="88">
        <v>11.135256</v>
      </c>
      <c r="M135" s="88">
        <v>8.3024480000000001</v>
      </c>
      <c r="N135" s="88">
        <v>2.1296400000000002</v>
      </c>
      <c r="O135" s="88">
        <v>26.912178999999998</v>
      </c>
      <c r="P135" s="88">
        <v>51.293115</v>
      </c>
      <c r="Q135" s="88">
        <v>681.90157699999997</v>
      </c>
      <c r="R135" s="88">
        <v>834.52120899999977</v>
      </c>
      <c r="S135" s="88">
        <v>2.9754780000000003</v>
      </c>
      <c r="U135" s="84" t="s">
        <v>543</v>
      </c>
    </row>
    <row r="136" spans="1:21" x14ac:dyDescent="0.15">
      <c r="B136" s="84" t="s">
        <v>344</v>
      </c>
      <c r="C136" s="88">
        <v>25.313656000000002</v>
      </c>
      <c r="D136" s="88">
        <v>64.174888999999993</v>
      </c>
      <c r="E136" s="88">
        <v>27.056723000000002</v>
      </c>
      <c r="F136" s="88">
        <v>461.37257100000022</v>
      </c>
      <c r="G136" s="88">
        <v>162.04524700000002</v>
      </c>
      <c r="H136" s="88">
        <v>77.643141999999997</v>
      </c>
      <c r="I136" s="88">
        <v>2.978135</v>
      </c>
      <c r="J136" s="88">
        <v>114.28106700000001</v>
      </c>
      <c r="K136" s="88">
        <v>5.2744110000000006</v>
      </c>
      <c r="L136" s="88">
        <v>13.634753</v>
      </c>
      <c r="M136" s="88">
        <v>12.544894000000001</v>
      </c>
      <c r="N136" s="88">
        <v>3.1875020000000003</v>
      </c>
      <c r="O136" s="88">
        <v>30.83952399999999</v>
      </c>
      <c r="P136" s="88">
        <v>48.331795</v>
      </c>
      <c r="Q136" s="88">
        <v>647.72001799999987</v>
      </c>
      <c r="R136" s="88">
        <v>871.84355899999935</v>
      </c>
      <c r="S136" s="88">
        <v>3.2737689999999997</v>
      </c>
      <c r="U136" s="84" t="s">
        <v>544</v>
      </c>
    </row>
    <row r="137" spans="1:21" x14ac:dyDescent="0.15">
      <c r="B137" s="84" t="s">
        <v>345</v>
      </c>
      <c r="C137" s="88">
        <v>21.371174000000003</v>
      </c>
      <c r="D137" s="88">
        <v>52.940821</v>
      </c>
      <c r="E137" s="88">
        <v>22.091198999999996</v>
      </c>
      <c r="F137" s="88">
        <v>289.06893000000002</v>
      </c>
      <c r="G137" s="88">
        <v>122.729848</v>
      </c>
      <c r="H137" s="88">
        <v>48.942369999999997</v>
      </c>
      <c r="I137" s="88">
        <v>1.487206</v>
      </c>
      <c r="J137" s="88">
        <v>76.133711000000005</v>
      </c>
      <c r="K137" s="88">
        <v>3.6680030000000001</v>
      </c>
      <c r="L137" s="88">
        <v>9.6745710000000003</v>
      </c>
      <c r="M137" s="88">
        <v>5.1386570000000003</v>
      </c>
      <c r="N137" s="88">
        <v>2.1710939999999996</v>
      </c>
      <c r="O137" s="88">
        <v>23.651529</v>
      </c>
      <c r="P137" s="88">
        <v>38.317807999999999</v>
      </c>
      <c r="Q137" s="88">
        <v>566.91399899999976</v>
      </c>
      <c r="R137" s="88">
        <v>880.69365599999946</v>
      </c>
      <c r="S137" s="88">
        <v>1.1887859999999999</v>
      </c>
      <c r="U137" s="84" t="s">
        <v>545</v>
      </c>
    </row>
    <row r="138" spans="1:21" x14ac:dyDescent="0.15">
      <c r="B138" s="84" t="s">
        <v>346</v>
      </c>
      <c r="C138" s="88">
        <v>28.247609999999998</v>
      </c>
      <c r="D138" s="88">
        <v>63.97118900000001</v>
      </c>
      <c r="E138" s="88">
        <v>34.449491999999999</v>
      </c>
      <c r="F138" s="88">
        <v>298.21121400000004</v>
      </c>
      <c r="G138" s="88">
        <v>164.38725200000002</v>
      </c>
      <c r="H138" s="88">
        <v>69.369122000000004</v>
      </c>
      <c r="I138" s="88">
        <v>2.3077839999999998</v>
      </c>
      <c r="J138" s="88">
        <v>112.78759599999999</v>
      </c>
      <c r="K138" s="88">
        <v>3.0973480000000002</v>
      </c>
      <c r="L138" s="88">
        <v>10.171291</v>
      </c>
      <c r="M138" s="88">
        <v>7.4838089999999999</v>
      </c>
      <c r="N138" s="88">
        <v>2.3918270000000001</v>
      </c>
      <c r="O138" s="88">
        <v>29.460864000000001</v>
      </c>
      <c r="P138" s="88">
        <v>58.658008000000002</v>
      </c>
      <c r="Q138" s="88">
        <v>753.43927200000019</v>
      </c>
      <c r="R138" s="88">
        <v>1026.9985440000005</v>
      </c>
      <c r="S138" s="88">
        <v>2.346428</v>
      </c>
      <c r="U138" s="84" t="s">
        <v>546</v>
      </c>
    </row>
    <row r="139" spans="1:21" x14ac:dyDescent="0.15">
      <c r="B139" s="84" t="s">
        <v>347</v>
      </c>
      <c r="C139" s="88">
        <v>29.431084000000002</v>
      </c>
      <c r="D139" s="88">
        <v>62.19608800000001</v>
      </c>
      <c r="E139" s="88">
        <v>36.596406000000002</v>
      </c>
      <c r="F139" s="88">
        <v>330.74424700000009</v>
      </c>
      <c r="G139" s="88">
        <v>161.54023699999999</v>
      </c>
      <c r="H139" s="88">
        <v>72.839437999999987</v>
      </c>
      <c r="I139" s="88">
        <v>1.4884580000000001</v>
      </c>
      <c r="J139" s="88">
        <v>104.36597800000001</v>
      </c>
      <c r="K139" s="88">
        <v>3.9222589999999999</v>
      </c>
      <c r="L139" s="88">
        <v>12.430902</v>
      </c>
      <c r="M139" s="88">
        <v>1.7557300000000002</v>
      </c>
      <c r="N139" s="88">
        <v>3.4141729999999995</v>
      </c>
      <c r="O139" s="88">
        <v>27.630652999999999</v>
      </c>
      <c r="P139" s="88">
        <v>54.987262999999999</v>
      </c>
      <c r="Q139" s="88">
        <v>723.63631800000007</v>
      </c>
      <c r="R139" s="88">
        <v>1021.9973540000001</v>
      </c>
      <c r="S139" s="88">
        <v>1.923897</v>
      </c>
      <c r="U139" s="84" t="s">
        <v>547</v>
      </c>
    </row>
    <row r="140" spans="1:21" x14ac:dyDescent="0.15">
      <c r="B140" s="84" t="s">
        <v>348</v>
      </c>
      <c r="C140" s="88">
        <v>25.266304000000002</v>
      </c>
      <c r="D140" s="88">
        <v>60.816258000000005</v>
      </c>
      <c r="E140" s="88">
        <v>38.269520000000007</v>
      </c>
      <c r="F140" s="88">
        <v>283.58004199999999</v>
      </c>
      <c r="G140" s="88">
        <v>163.69798200000002</v>
      </c>
      <c r="H140" s="88">
        <v>72.874758</v>
      </c>
      <c r="I140" s="88">
        <v>1.7773380000000001</v>
      </c>
      <c r="J140" s="88">
        <v>107.36823699999999</v>
      </c>
      <c r="K140" s="88">
        <v>11.269020999999999</v>
      </c>
      <c r="L140" s="88">
        <v>11.761790999999999</v>
      </c>
      <c r="M140" s="88">
        <v>3.0912550000000003</v>
      </c>
      <c r="N140" s="88">
        <v>4.1445589999999992</v>
      </c>
      <c r="O140" s="88">
        <v>32.224552000000003</v>
      </c>
      <c r="P140" s="88">
        <v>55.057545999999995</v>
      </c>
      <c r="Q140" s="88">
        <v>794.35565499999996</v>
      </c>
      <c r="R140" s="88">
        <v>1054.6740900000004</v>
      </c>
      <c r="S140" s="88">
        <v>3.3311419999999998</v>
      </c>
      <c r="U140" s="84" t="s">
        <v>548</v>
      </c>
    </row>
    <row r="141" spans="1:21" x14ac:dyDescent="0.15">
      <c r="B141" s="84" t="s">
        <v>349</v>
      </c>
      <c r="C141" s="88">
        <v>27.084193999999997</v>
      </c>
      <c r="D141" s="88">
        <v>50.680909</v>
      </c>
      <c r="E141" s="88">
        <v>29.995865999999992</v>
      </c>
      <c r="F141" s="88">
        <v>287.35677599999997</v>
      </c>
      <c r="G141" s="88">
        <v>155.58293499999996</v>
      </c>
      <c r="H141" s="88">
        <v>61.762402000000002</v>
      </c>
      <c r="I141" s="88">
        <v>1.7517519999999998</v>
      </c>
      <c r="J141" s="88">
        <v>84.284475</v>
      </c>
      <c r="K141" s="88">
        <v>4.8062819999999995</v>
      </c>
      <c r="L141" s="88">
        <v>8.2978520000000007</v>
      </c>
      <c r="M141" s="88">
        <v>1.8857390000000001</v>
      </c>
      <c r="N141" s="88">
        <v>2.7547950000000001</v>
      </c>
      <c r="O141" s="88">
        <v>27.283678999999999</v>
      </c>
      <c r="P141" s="88">
        <v>43.752830000000003</v>
      </c>
      <c r="Q141" s="88">
        <v>740.94851099999994</v>
      </c>
      <c r="R141" s="88">
        <v>851.31794200000013</v>
      </c>
      <c r="S141" s="88">
        <v>3.6838630000000001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2023</v>
      </c>
      <c r="B143" s="84" t="s">
        <v>338</v>
      </c>
      <c r="C143" s="88">
        <v>23.205959999999997</v>
      </c>
      <c r="D143" s="88">
        <v>57.670826000000005</v>
      </c>
      <c r="E143" s="88">
        <v>24.154599000000001</v>
      </c>
      <c r="F143" s="88">
        <v>308.75161800000006</v>
      </c>
      <c r="G143" s="88">
        <v>151.53852700000002</v>
      </c>
      <c r="H143" s="88">
        <v>80.804209</v>
      </c>
      <c r="I143" s="88">
        <v>1.6342000000000001</v>
      </c>
      <c r="J143" s="88">
        <v>95.439593000000002</v>
      </c>
      <c r="K143" s="88">
        <v>7.2458320000000001</v>
      </c>
      <c r="L143" s="88">
        <v>8.851132999999999</v>
      </c>
      <c r="M143" s="88">
        <v>3.3364670000000003</v>
      </c>
      <c r="N143" s="88">
        <v>3.1211310000000001</v>
      </c>
      <c r="O143" s="88">
        <v>25.035529000000004</v>
      </c>
      <c r="P143" s="88">
        <v>46.077633000000006</v>
      </c>
      <c r="Q143" s="88">
        <v>639.22544799999991</v>
      </c>
      <c r="R143" s="88">
        <v>830.5835509999996</v>
      </c>
      <c r="S143" s="88">
        <v>4.4567600000000001</v>
      </c>
      <c r="T143" s="87">
        <v>2023</v>
      </c>
      <c r="U143" s="84" t="s">
        <v>538</v>
      </c>
    </row>
    <row r="144" spans="1:21" x14ac:dyDescent="0.15">
      <c r="B144" s="84" t="s">
        <v>339</v>
      </c>
      <c r="C144" s="88">
        <v>22.587900000000001</v>
      </c>
      <c r="D144" s="88">
        <v>60.784258000000008</v>
      </c>
      <c r="E144" s="88">
        <v>20.551836000000002</v>
      </c>
      <c r="F144" s="88">
        <v>296.86996699999997</v>
      </c>
      <c r="G144" s="88">
        <v>146.79969500000001</v>
      </c>
      <c r="H144" s="88">
        <v>79.907743999999994</v>
      </c>
      <c r="I144" s="88">
        <v>2.3802469999999998</v>
      </c>
      <c r="J144" s="88">
        <v>97.791604000000007</v>
      </c>
      <c r="K144" s="88">
        <v>8.4581560000000007</v>
      </c>
      <c r="L144" s="88">
        <v>12.856652</v>
      </c>
      <c r="M144" s="88">
        <v>4.5923600000000002</v>
      </c>
      <c r="N144" s="88">
        <v>3.1758920000000002</v>
      </c>
      <c r="O144" s="88">
        <v>24.774368999999997</v>
      </c>
      <c r="P144" s="88">
        <v>50.949293000000004</v>
      </c>
      <c r="Q144" s="88">
        <v>700.12957200000005</v>
      </c>
      <c r="R144" s="88">
        <v>780.46211500000004</v>
      </c>
      <c r="S144" s="88">
        <v>2.2498840000000002</v>
      </c>
      <c r="U144" s="84" t="s">
        <v>539</v>
      </c>
    </row>
    <row r="145" spans="1:21" x14ac:dyDescent="0.15">
      <c r="B145" s="84" t="s">
        <v>340</v>
      </c>
      <c r="C145" s="88">
        <v>27.444980000000001</v>
      </c>
      <c r="D145" s="88">
        <v>66.625989000000004</v>
      </c>
      <c r="E145" s="88">
        <v>29.324629999999999</v>
      </c>
      <c r="F145" s="88">
        <v>325.97383600000001</v>
      </c>
      <c r="G145" s="88">
        <v>165.60235399999999</v>
      </c>
      <c r="H145" s="88">
        <v>91.643473</v>
      </c>
      <c r="I145" s="88">
        <v>2.4006319999999999</v>
      </c>
      <c r="J145" s="88">
        <v>113.135727</v>
      </c>
      <c r="K145" s="88">
        <v>5.482308999999999</v>
      </c>
      <c r="L145" s="88">
        <v>11.886262</v>
      </c>
      <c r="M145" s="88">
        <v>5.818899</v>
      </c>
      <c r="N145" s="88">
        <v>4.0368050000000002</v>
      </c>
      <c r="O145" s="88">
        <v>29.086575000000003</v>
      </c>
      <c r="P145" s="88">
        <v>58.668200000000006</v>
      </c>
      <c r="Q145" s="88">
        <v>800.03483500000016</v>
      </c>
      <c r="R145" s="88">
        <v>894.12291299999947</v>
      </c>
      <c r="S145" s="88">
        <v>17.690162000000001</v>
      </c>
      <c r="U145" s="84" t="s">
        <v>540</v>
      </c>
    </row>
    <row r="146" spans="1:21" x14ac:dyDescent="0.15">
      <c r="B146" s="84" t="s">
        <v>341</v>
      </c>
      <c r="C146" s="88">
        <v>22.485239</v>
      </c>
      <c r="D146" s="88">
        <v>55.845793</v>
      </c>
      <c r="E146" s="88">
        <v>33.525819999999996</v>
      </c>
      <c r="F146" s="88">
        <v>292.19730599999991</v>
      </c>
      <c r="G146" s="88">
        <v>137.66841600000001</v>
      </c>
      <c r="H146" s="88">
        <v>76.323596999999992</v>
      </c>
      <c r="I146" s="88">
        <v>2.0838749999999999</v>
      </c>
      <c r="J146" s="88">
        <v>101.65661300000001</v>
      </c>
      <c r="K146" s="88">
        <v>5.4556529999999999</v>
      </c>
      <c r="L146" s="88">
        <v>12.080413999999999</v>
      </c>
      <c r="M146" s="88">
        <v>4.9181100000000004</v>
      </c>
      <c r="N146" s="88">
        <v>3.0889699999999998</v>
      </c>
      <c r="O146" s="88">
        <v>22.398560999999994</v>
      </c>
      <c r="P146" s="88">
        <v>46.272157</v>
      </c>
      <c r="Q146" s="88">
        <v>665.464068</v>
      </c>
      <c r="R146" s="88">
        <v>784.30741400000011</v>
      </c>
      <c r="S146" s="88">
        <v>2.9326370000000002</v>
      </c>
      <c r="U146" s="84" t="s">
        <v>541</v>
      </c>
    </row>
    <row r="147" spans="1:21" x14ac:dyDescent="0.15">
      <c r="B147" s="84" t="s">
        <v>342</v>
      </c>
      <c r="C147" s="88">
        <v>28.914765999999997</v>
      </c>
      <c r="D147" s="88">
        <v>66.681838999999997</v>
      </c>
      <c r="E147" s="88">
        <v>30.949244999999998</v>
      </c>
      <c r="F147" s="88">
        <v>379.96552499999996</v>
      </c>
      <c r="G147" s="88">
        <v>167.19359600000001</v>
      </c>
      <c r="H147" s="88">
        <v>85.545662000000007</v>
      </c>
      <c r="I147" s="88">
        <v>2.3644430000000001</v>
      </c>
      <c r="J147" s="88">
        <v>112.631917</v>
      </c>
      <c r="K147" s="88">
        <v>5.4675080000000005</v>
      </c>
      <c r="L147" s="88">
        <v>10.676952</v>
      </c>
      <c r="M147" s="88">
        <v>6.7163380000000004</v>
      </c>
      <c r="N147" s="88">
        <v>2.3753320000000002</v>
      </c>
      <c r="O147" s="88">
        <v>27.085349999999998</v>
      </c>
      <c r="P147" s="88">
        <v>56.998699000000002</v>
      </c>
      <c r="Q147" s="88">
        <v>798.82037000000003</v>
      </c>
      <c r="R147" s="88">
        <v>889.52280500000029</v>
      </c>
      <c r="S147" s="88">
        <v>3.0420939999999996</v>
      </c>
      <c r="U147" s="84" t="s">
        <v>542</v>
      </c>
    </row>
    <row r="148" spans="1:21" x14ac:dyDescent="0.15">
      <c r="B148" s="84" t="s">
        <v>343</v>
      </c>
      <c r="C148" s="88">
        <v>24.040446000000003</v>
      </c>
      <c r="D148" s="88">
        <v>58.69084999999999</v>
      </c>
      <c r="E148" s="88">
        <v>25.264141999999996</v>
      </c>
      <c r="F148" s="88">
        <v>306.81005400000009</v>
      </c>
      <c r="G148" s="88">
        <v>163.83260999999999</v>
      </c>
      <c r="H148" s="88">
        <v>85.932240000000007</v>
      </c>
      <c r="I148" s="88">
        <v>1.8608959999999999</v>
      </c>
      <c r="J148" s="88">
        <v>111.94315599999999</v>
      </c>
      <c r="K148" s="88">
        <v>4.9814660000000002</v>
      </c>
      <c r="L148" s="88">
        <v>8.1705259999999988</v>
      </c>
      <c r="M148" s="88">
        <v>5.304684</v>
      </c>
      <c r="N148" s="88">
        <v>3.7496560000000003</v>
      </c>
      <c r="O148" s="88">
        <v>26.720439999999993</v>
      </c>
      <c r="P148" s="88">
        <v>55.452581000000009</v>
      </c>
      <c r="Q148" s="88">
        <v>773.48342400000035</v>
      </c>
      <c r="R148" s="88">
        <v>900.46174799999858</v>
      </c>
      <c r="S148" s="88">
        <v>2.974739</v>
      </c>
      <c r="U148" s="84" t="s">
        <v>543</v>
      </c>
    </row>
    <row r="149" spans="1:21" x14ac:dyDescent="0.15">
      <c r="B149" s="84" t="s">
        <v>344</v>
      </c>
      <c r="C149" s="88">
        <v>26.558508999999994</v>
      </c>
      <c r="D149" s="88">
        <v>57.503495000000001</v>
      </c>
      <c r="E149" s="88">
        <v>23.755108999999997</v>
      </c>
      <c r="F149" s="88">
        <v>352.4295340000001</v>
      </c>
      <c r="G149" s="88">
        <v>164.65588200000002</v>
      </c>
      <c r="H149" s="88">
        <v>78.502031000000002</v>
      </c>
      <c r="I149" s="88">
        <v>3.507984</v>
      </c>
      <c r="J149" s="88">
        <v>110.30310299999999</v>
      </c>
      <c r="K149" s="88">
        <v>5.1487280000000002</v>
      </c>
      <c r="L149" s="88">
        <v>7.2267140000000003</v>
      </c>
      <c r="M149" s="88">
        <v>5.1730020000000003</v>
      </c>
      <c r="N149" s="88">
        <v>2.945776</v>
      </c>
      <c r="O149" s="88">
        <v>27.974214999999997</v>
      </c>
      <c r="P149" s="88">
        <v>51.580278999999997</v>
      </c>
      <c r="Q149" s="88">
        <v>710.32793799999979</v>
      </c>
      <c r="R149" s="88">
        <v>914.46659399999953</v>
      </c>
      <c r="S149" s="88">
        <v>17.768730999999999</v>
      </c>
      <c r="U149" s="84" t="s">
        <v>544</v>
      </c>
    </row>
    <row r="150" spans="1:21" x14ac:dyDescent="0.15">
      <c r="B150" s="84" t="s">
        <v>345</v>
      </c>
      <c r="C150" s="88">
        <v>20.548929999999999</v>
      </c>
      <c r="D150" s="88">
        <v>46.424731000000001</v>
      </c>
      <c r="E150" s="88">
        <v>28.916589999999999</v>
      </c>
      <c r="F150" s="88">
        <v>195.37119100000001</v>
      </c>
      <c r="G150" s="88">
        <v>122.70525900000004</v>
      </c>
      <c r="H150" s="88">
        <v>54.110701000000006</v>
      </c>
      <c r="I150" s="88">
        <v>2.0014460000000001</v>
      </c>
      <c r="J150" s="88">
        <v>76.110450999999983</v>
      </c>
      <c r="K150" s="88">
        <v>4.8607149999999999</v>
      </c>
      <c r="L150" s="88">
        <v>7.1473800000000001</v>
      </c>
      <c r="M150" s="88">
        <v>4.1440529999999995</v>
      </c>
      <c r="N150" s="88">
        <v>2.5664419999999999</v>
      </c>
      <c r="O150" s="88">
        <v>23.228019</v>
      </c>
      <c r="P150" s="88">
        <v>38.562832999999998</v>
      </c>
      <c r="Q150" s="88">
        <v>569.01165700000001</v>
      </c>
      <c r="R150" s="88">
        <v>738.70603100000085</v>
      </c>
      <c r="S150" s="88">
        <v>2.0545479999999996</v>
      </c>
      <c r="U150" s="84" t="s">
        <v>545</v>
      </c>
    </row>
    <row r="151" spans="1:21" x14ac:dyDescent="0.15">
      <c r="B151" s="84" t="s">
        <v>346</v>
      </c>
      <c r="C151" s="88">
        <v>26.334453999999997</v>
      </c>
      <c r="D151" s="88">
        <v>56.313926000000009</v>
      </c>
      <c r="E151" s="88">
        <v>23.085315000000001</v>
      </c>
      <c r="F151" s="88">
        <v>268.24994700000002</v>
      </c>
      <c r="G151" s="88">
        <v>160.36806999999999</v>
      </c>
      <c r="H151" s="88">
        <v>76.020136999999991</v>
      </c>
      <c r="I151" s="88">
        <v>2.286</v>
      </c>
      <c r="J151" s="88">
        <v>104.92034</v>
      </c>
      <c r="K151" s="88">
        <v>7.790483</v>
      </c>
      <c r="L151" s="88">
        <v>12.198212000000002</v>
      </c>
      <c r="M151" s="88">
        <v>6.2113550000000002</v>
      </c>
      <c r="N151" s="88">
        <v>2.499047</v>
      </c>
      <c r="O151" s="88">
        <v>27.106887</v>
      </c>
      <c r="P151" s="88">
        <v>49.918970999999992</v>
      </c>
      <c r="Q151" s="88">
        <v>682.89957899999968</v>
      </c>
      <c r="R151" s="88">
        <v>844.7533410000002</v>
      </c>
      <c r="S151" s="88">
        <v>1.4273440000000002</v>
      </c>
      <c r="U151" s="84" t="s">
        <v>546</v>
      </c>
    </row>
    <row r="152" spans="1:21" x14ac:dyDescent="0.15">
      <c r="B152" s="84" t="s">
        <v>347</v>
      </c>
      <c r="C152" s="88">
        <v>28.163388000000001</v>
      </c>
      <c r="D152" s="88">
        <v>53.943697</v>
      </c>
      <c r="E152" s="88">
        <v>29.427651999999995</v>
      </c>
      <c r="F152" s="88">
        <v>304.85927700000002</v>
      </c>
      <c r="G152" s="88">
        <v>161.48210099999994</v>
      </c>
      <c r="H152" s="88">
        <v>75.595634000000004</v>
      </c>
      <c r="I152" s="88">
        <v>1.950774</v>
      </c>
      <c r="J152" s="88">
        <v>103.08117799999999</v>
      </c>
      <c r="K152" s="88">
        <v>5.7370909999999995</v>
      </c>
      <c r="L152" s="88">
        <v>7.9824160000000006</v>
      </c>
      <c r="M152" s="88">
        <v>3.7144059999999999</v>
      </c>
      <c r="N152" s="88">
        <v>3.3408369999999996</v>
      </c>
      <c r="O152" s="88">
        <v>28.004054000000004</v>
      </c>
      <c r="P152" s="88">
        <v>54.618713999999997</v>
      </c>
      <c r="Q152" s="88">
        <v>765.18377899999973</v>
      </c>
      <c r="R152" s="88">
        <v>924.28401000000054</v>
      </c>
      <c r="S152" s="88">
        <v>10.930557000000004</v>
      </c>
      <c r="U152" s="84" t="s">
        <v>547</v>
      </c>
    </row>
    <row r="153" spans="1:21" x14ac:dyDescent="0.15">
      <c r="B153" s="84" t="s">
        <v>348</v>
      </c>
      <c r="C153" s="88">
        <v>28.336296999999998</v>
      </c>
      <c r="D153" s="88">
        <v>59.220083000000002</v>
      </c>
      <c r="E153" s="88">
        <v>36.681126999999996</v>
      </c>
      <c r="F153" s="88">
        <v>259.53315500000002</v>
      </c>
      <c r="G153" s="88">
        <v>159.41442599999999</v>
      </c>
      <c r="H153" s="88">
        <v>71.670767999999995</v>
      </c>
      <c r="I153" s="88">
        <v>1.8654470000000001</v>
      </c>
      <c r="J153" s="88">
        <v>108.111948</v>
      </c>
      <c r="K153" s="88">
        <v>9.5712930000000007</v>
      </c>
      <c r="L153" s="88">
        <v>10.038475999999999</v>
      </c>
      <c r="M153" s="88">
        <v>2.9251849999999999</v>
      </c>
      <c r="N153" s="88">
        <v>2.1978910000000003</v>
      </c>
      <c r="O153" s="88">
        <v>30.908855999999993</v>
      </c>
      <c r="P153" s="88">
        <v>54.778788000000006</v>
      </c>
      <c r="Q153" s="88">
        <v>775.57264700000007</v>
      </c>
      <c r="R153" s="88">
        <v>967.67395299999987</v>
      </c>
      <c r="S153" s="88">
        <v>2.3050630000000001</v>
      </c>
      <c r="U153" s="84" t="s">
        <v>548</v>
      </c>
    </row>
    <row r="154" spans="1:21" x14ac:dyDescent="0.15">
      <c r="B154" s="84" t="s">
        <v>349</v>
      </c>
      <c r="C154" s="88">
        <v>25.333419999999997</v>
      </c>
      <c r="D154" s="88">
        <v>50.826671000000005</v>
      </c>
      <c r="E154" s="88">
        <v>28.890459999999997</v>
      </c>
      <c r="F154" s="88">
        <v>223.662147</v>
      </c>
      <c r="G154" s="88">
        <v>138.65244300000001</v>
      </c>
      <c r="H154" s="88">
        <v>57.787959999999998</v>
      </c>
      <c r="I154" s="88">
        <v>1.2460580000000001</v>
      </c>
      <c r="J154" s="88">
        <v>80.667731000000003</v>
      </c>
      <c r="K154" s="88">
        <v>9.828242000000003</v>
      </c>
      <c r="L154" s="88">
        <v>7.6517220000000004</v>
      </c>
      <c r="M154" s="88">
        <v>2.9053969999999998</v>
      </c>
      <c r="N154" s="88">
        <v>1.462086</v>
      </c>
      <c r="O154" s="88">
        <v>23.921499999999995</v>
      </c>
      <c r="P154" s="88">
        <v>42.005701000000009</v>
      </c>
      <c r="Q154" s="88">
        <v>734.21970500000009</v>
      </c>
      <c r="R154" s="88">
        <v>818.855143</v>
      </c>
      <c r="S154" s="88">
        <v>10.766883999999997</v>
      </c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680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2022</v>
      </c>
      <c r="B161" s="84" t="s">
        <v>338</v>
      </c>
      <c r="C161" s="88">
        <v>661.76317099999983</v>
      </c>
      <c r="D161" s="88">
        <v>47.190063000000016</v>
      </c>
      <c r="E161" s="88">
        <v>3.1377869999999999</v>
      </c>
      <c r="F161" s="88">
        <v>144.76904800000005</v>
      </c>
      <c r="G161" s="88">
        <v>13.942193000000001</v>
      </c>
      <c r="H161" s="88">
        <v>3.2711109999999994</v>
      </c>
      <c r="I161" s="88">
        <v>5.0235430000000001</v>
      </c>
      <c r="J161" s="88">
        <v>108.22932400000001</v>
      </c>
      <c r="K161" s="88">
        <v>30.24038800000001</v>
      </c>
      <c r="L161" s="88">
        <v>25.685280999999993</v>
      </c>
      <c r="M161" s="88">
        <v>6.4774220000000007</v>
      </c>
      <c r="N161" s="88">
        <v>0</v>
      </c>
      <c r="O161" s="88">
        <v>0</v>
      </c>
      <c r="P161" s="87">
        <v>2022</v>
      </c>
      <c r="Q161" s="84" t="s">
        <v>538</v>
      </c>
    </row>
    <row r="162" spans="1:17" x14ac:dyDescent="0.15">
      <c r="B162" s="84" t="s">
        <v>339</v>
      </c>
      <c r="C162" s="88">
        <v>784.39578900000004</v>
      </c>
      <c r="D162" s="88">
        <v>28.063108</v>
      </c>
      <c r="E162" s="88">
        <v>4.6385579999999997</v>
      </c>
      <c r="F162" s="88">
        <v>150.94572099999999</v>
      </c>
      <c r="G162" s="88">
        <v>15.893212</v>
      </c>
      <c r="H162" s="88">
        <v>3.0652440000000003</v>
      </c>
      <c r="I162" s="88">
        <v>3.1841889999999999</v>
      </c>
      <c r="J162" s="88">
        <v>114.29477200000002</v>
      </c>
      <c r="K162" s="88">
        <v>29.219344999999997</v>
      </c>
      <c r="L162" s="88">
        <v>24.650166000000002</v>
      </c>
      <c r="M162" s="88">
        <v>2.0321729999999998</v>
      </c>
      <c r="N162" s="88">
        <v>4.251684</v>
      </c>
      <c r="O162" s="88">
        <v>0</v>
      </c>
      <c r="P162" s="83"/>
      <c r="Q162" s="84" t="s">
        <v>539</v>
      </c>
    </row>
    <row r="163" spans="1:17" x14ac:dyDescent="0.15">
      <c r="B163" s="84" t="s">
        <v>340</v>
      </c>
      <c r="C163" s="88">
        <v>850.24913000000004</v>
      </c>
      <c r="D163" s="88">
        <v>125.318397</v>
      </c>
      <c r="E163" s="88">
        <v>3.4123950000000001</v>
      </c>
      <c r="F163" s="88">
        <v>183.46237800000003</v>
      </c>
      <c r="G163" s="88">
        <v>15.615483999999999</v>
      </c>
      <c r="H163" s="88">
        <v>3.5037390000000004</v>
      </c>
      <c r="I163" s="88">
        <v>8.0331430000000008</v>
      </c>
      <c r="J163" s="88">
        <v>124.78763699999998</v>
      </c>
      <c r="K163" s="88">
        <v>38.273897000000005</v>
      </c>
      <c r="L163" s="88">
        <v>30.087637999999998</v>
      </c>
      <c r="M163" s="88">
        <v>2.3906609999999997</v>
      </c>
      <c r="N163" s="88">
        <v>2.3889089999999999</v>
      </c>
      <c r="O163" s="88">
        <v>0</v>
      </c>
      <c r="P163" s="83"/>
      <c r="Q163" s="84" t="s">
        <v>540</v>
      </c>
    </row>
    <row r="164" spans="1:17" x14ac:dyDescent="0.15">
      <c r="B164" s="84" t="s">
        <v>341</v>
      </c>
      <c r="C164" s="88">
        <v>722.70553399999994</v>
      </c>
      <c r="D164" s="88">
        <v>116.47975199999999</v>
      </c>
      <c r="E164" s="88">
        <v>14.287967</v>
      </c>
      <c r="F164" s="88">
        <v>159.63269199999999</v>
      </c>
      <c r="G164" s="88">
        <v>16.446669</v>
      </c>
      <c r="H164" s="88">
        <v>3.4034010000000001</v>
      </c>
      <c r="I164" s="88">
        <v>4.5767280000000001</v>
      </c>
      <c r="J164" s="88">
        <v>117.14390899999997</v>
      </c>
      <c r="K164" s="88">
        <v>41.908215000000006</v>
      </c>
      <c r="L164" s="88">
        <v>25.969609999999999</v>
      </c>
      <c r="M164" s="88">
        <v>1.2011160000000003</v>
      </c>
      <c r="N164" s="88">
        <v>1.775898</v>
      </c>
      <c r="O164" s="88">
        <v>0</v>
      </c>
      <c r="P164" s="83"/>
      <c r="Q164" s="84" t="s">
        <v>541</v>
      </c>
    </row>
    <row r="165" spans="1:17" x14ac:dyDescent="0.15">
      <c r="B165" s="84" t="s">
        <v>342</v>
      </c>
      <c r="C165" s="88">
        <v>870.99062300000003</v>
      </c>
      <c r="D165" s="88">
        <v>114.63852899999999</v>
      </c>
      <c r="E165" s="88">
        <v>10.356100999999999</v>
      </c>
      <c r="F165" s="88">
        <v>170.06554200000005</v>
      </c>
      <c r="G165" s="88">
        <v>18.378108000000001</v>
      </c>
      <c r="H165" s="88">
        <v>3.4731879999999999</v>
      </c>
      <c r="I165" s="88">
        <v>6.5937770000000002</v>
      </c>
      <c r="J165" s="88">
        <v>143.46911900000001</v>
      </c>
      <c r="K165" s="88">
        <v>46.076636000000008</v>
      </c>
      <c r="L165" s="88">
        <v>31.625388000000001</v>
      </c>
      <c r="M165" s="88">
        <v>1.4745470000000003</v>
      </c>
      <c r="N165" s="88">
        <v>3.0324559999999998</v>
      </c>
      <c r="O165" s="88">
        <v>0</v>
      </c>
      <c r="P165" s="83"/>
      <c r="Q165" s="84" t="s">
        <v>542</v>
      </c>
    </row>
    <row r="166" spans="1:17" x14ac:dyDescent="0.15">
      <c r="B166" s="84" t="s">
        <v>343</v>
      </c>
      <c r="C166" s="88">
        <v>927.91626100000008</v>
      </c>
      <c r="D166" s="88">
        <v>29.117737000000002</v>
      </c>
      <c r="E166" s="88">
        <v>6.3216359999999998</v>
      </c>
      <c r="F166" s="88">
        <v>170.97565700000001</v>
      </c>
      <c r="G166" s="88">
        <v>18.248487000000004</v>
      </c>
      <c r="H166" s="88">
        <v>3.1873819999999995</v>
      </c>
      <c r="I166" s="88">
        <v>8.8394320000000004</v>
      </c>
      <c r="J166" s="88">
        <v>134.39110700000003</v>
      </c>
      <c r="K166" s="88">
        <v>37.797433999999996</v>
      </c>
      <c r="L166" s="88">
        <v>28.892645000000005</v>
      </c>
      <c r="M166" s="88">
        <v>2.8971320000000005</v>
      </c>
      <c r="N166" s="88">
        <v>0.48079899999999998</v>
      </c>
      <c r="O166" s="88">
        <v>0</v>
      </c>
      <c r="P166" s="83"/>
      <c r="Q166" s="84" t="s">
        <v>543</v>
      </c>
    </row>
    <row r="167" spans="1:17" x14ac:dyDescent="0.15">
      <c r="B167" s="84" t="s">
        <v>344</v>
      </c>
      <c r="C167" s="88">
        <v>838.57097799999997</v>
      </c>
      <c r="D167" s="88">
        <v>71.484002000000004</v>
      </c>
      <c r="E167" s="88">
        <v>7.9966619999999997</v>
      </c>
      <c r="F167" s="88">
        <v>170.899824</v>
      </c>
      <c r="G167" s="88">
        <v>19.335278000000006</v>
      </c>
      <c r="H167" s="88">
        <v>2.9533780000000003</v>
      </c>
      <c r="I167" s="88">
        <v>7.3960550000000005</v>
      </c>
      <c r="J167" s="88">
        <v>132.40146300000001</v>
      </c>
      <c r="K167" s="88">
        <v>41.518186999999998</v>
      </c>
      <c r="L167" s="88">
        <v>28.027856999999997</v>
      </c>
      <c r="M167" s="88">
        <v>1.7426139999999999</v>
      </c>
      <c r="N167" s="88">
        <v>1.604158</v>
      </c>
      <c r="O167" s="88">
        <v>0</v>
      </c>
      <c r="P167" s="83"/>
      <c r="Q167" s="84" t="s">
        <v>544</v>
      </c>
    </row>
    <row r="168" spans="1:17" x14ac:dyDescent="0.15">
      <c r="B168" s="84" t="s">
        <v>345</v>
      </c>
      <c r="C168" s="88">
        <v>725.95352799999989</v>
      </c>
      <c r="D168" s="88">
        <v>13.67671</v>
      </c>
      <c r="E168" s="88">
        <v>19.347771000000002</v>
      </c>
      <c r="F168" s="88">
        <v>153.17192499999999</v>
      </c>
      <c r="G168" s="88">
        <v>15.958763000000001</v>
      </c>
      <c r="H168" s="88">
        <v>3.2227759999999996</v>
      </c>
      <c r="I168" s="88">
        <v>4.585458</v>
      </c>
      <c r="J168" s="88">
        <v>119.47097099999999</v>
      </c>
      <c r="K168" s="88">
        <v>49.661642999999991</v>
      </c>
      <c r="L168" s="88">
        <v>28.197351000000005</v>
      </c>
      <c r="M168" s="88">
        <v>5.5789549999999997</v>
      </c>
      <c r="N168" s="88">
        <v>0.77487099999999998</v>
      </c>
      <c r="O168" s="88">
        <v>3.397E-2</v>
      </c>
      <c r="P168" s="83"/>
      <c r="Q168" s="84" t="s">
        <v>545</v>
      </c>
    </row>
    <row r="169" spans="1:17" x14ac:dyDescent="0.15">
      <c r="B169" s="84" t="s">
        <v>346</v>
      </c>
      <c r="C169" s="88">
        <v>921.04772200000002</v>
      </c>
      <c r="D169" s="88">
        <v>31.385151999999998</v>
      </c>
      <c r="E169" s="88">
        <v>53.660504999999993</v>
      </c>
      <c r="F169" s="88">
        <v>179.41031900000002</v>
      </c>
      <c r="G169" s="88">
        <v>24.757224999999998</v>
      </c>
      <c r="H169" s="88">
        <v>3.8841989999999997</v>
      </c>
      <c r="I169" s="88">
        <v>4.7161340000000003</v>
      </c>
      <c r="J169" s="88">
        <v>144.91434199999998</v>
      </c>
      <c r="K169" s="88">
        <v>72.88631100000002</v>
      </c>
      <c r="L169" s="88">
        <v>30.749557000000003</v>
      </c>
      <c r="M169" s="88">
        <v>1.259185</v>
      </c>
      <c r="N169" s="88">
        <v>0.27183000000000002</v>
      </c>
      <c r="O169" s="88">
        <v>0</v>
      </c>
      <c r="P169" s="83"/>
      <c r="Q169" s="84" t="s">
        <v>546</v>
      </c>
    </row>
    <row r="170" spans="1:17" x14ac:dyDescent="0.15">
      <c r="B170" s="84" t="s">
        <v>347</v>
      </c>
      <c r="C170" s="88">
        <v>934.40929000000017</v>
      </c>
      <c r="D170" s="88">
        <v>22.367556999999998</v>
      </c>
      <c r="E170" s="88">
        <v>2.2857699999999999</v>
      </c>
      <c r="F170" s="88">
        <v>168.41526400000001</v>
      </c>
      <c r="G170" s="88">
        <v>25.089145999999996</v>
      </c>
      <c r="H170" s="88">
        <v>4.3184149999999999</v>
      </c>
      <c r="I170" s="88">
        <v>4.2752409999999994</v>
      </c>
      <c r="J170" s="88">
        <v>139.22655500000002</v>
      </c>
      <c r="K170" s="88">
        <v>72.694618000000006</v>
      </c>
      <c r="L170" s="88">
        <v>29.551444</v>
      </c>
      <c r="M170" s="88">
        <v>1.5908820000000004</v>
      </c>
      <c r="N170" s="88">
        <v>0</v>
      </c>
      <c r="O170" s="88">
        <v>0</v>
      </c>
      <c r="P170" s="83"/>
      <c r="Q170" s="84" t="s">
        <v>547</v>
      </c>
    </row>
    <row r="171" spans="1:17" x14ac:dyDescent="0.15">
      <c r="B171" s="84" t="s">
        <v>348</v>
      </c>
      <c r="C171" s="88">
        <v>1009.1144560000001</v>
      </c>
      <c r="D171" s="88">
        <v>135.86746200000002</v>
      </c>
      <c r="E171" s="88">
        <v>1.9121950000000001</v>
      </c>
      <c r="F171" s="88">
        <v>186.48252500000001</v>
      </c>
      <c r="G171" s="88">
        <v>24.362593</v>
      </c>
      <c r="H171" s="88">
        <v>5.1985909999999995</v>
      </c>
      <c r="I171" s="88">
        <v>4.3965899999999998</v>
      </c>
      <c r="J171" s="88">
        <v>133.209675</v>
      </c>
      <c r="K171" s="88">
        <v>61.406845999999994</v>
      </c>
      <c r="L171" s="88">
        <v>33.265749</v>
      </c>
      <c r="M171" s="88">
        <v>2.0888620000000002</v>
      </c>
      <c r="N171" s="88">
        <v>0.05</v>
      </c>
      <c r="O171" s="88">
        <v>0</v>
      </c>
      <c r="P171" s="83"/>
      <c r="Q171" s="84" t="s">
        <v>548</v>
      </c>
    </row>
    <row r="172" spans="1:17" x14ac:dyDescent="0.15">
      <c r="B172" s="84" t="s">
        <v>349</v>
      </c>
      <c r="C172" s="88">
        <v>983.59482800000001</v>
      </c>
      <c r="D172" s="88">
        <v>134.75815299999999</v>
      </c>
      <c r="E172" s="88">
        <v>2.0433280000000003</v>
      </c>
      <c r="F172" s="88">
        <v>198.55789900000002</v>
      </c>
      <c r="G172" s="88">
        <v>23.951984000000003</v>
      </c>
      <c r="H172" s="88">
        <v>5.0367440000000006</v>
      </c>
      <c r="I172" s="88">
        <v>3.9580759999999997</v>
      </c>
      <c r="J172" s="88">
        <v>127.71904399999997</v>
      </c>
      <c r="K172" s="88">
        <v>45.487310000000001</v>
      </c>
      <c r="L172" s="88">
        <v>30.951257999999999</v>
      </c>
      <c r="M172" s="88">
        <v>1.864757</v>
      </c>
      <c r="N172" s="88">
        <v>3.0581960000000001</v>
      </c>
      <c r="O172" s="88">
        <v>0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2023</v>
      </c>
      <c r="B174" s="84" t="s">
        <v>338</v>
      </c>
      <c r="C174" s="88">
        <v>949.93856500000015</v>
      </c>
      <c r="D174" s="88">
        <v>37.271792000000005</v>
      </c>
      <c r="E174" s="88">
        <v>3.126957</v>
      </c>
      <c r="F174" s="88">
        <v>172.52870600000003</v>
      </c>
      <c r="G174" s="88">
        <v>14.645036000000001</v>
      </c>
      <c r="H174" s="88">
        <v>2.8599860000000001</v>
      </c>
      <c r="I174" s="88">
        <v>3.0821019999999999</v>
      </c>
      <c r="J174" s="88">
        <v>125.82001700000001</v>
      </c>
      <c r="K174" s="88">
        <v>35.065624</v>
      </c>
      <c r="L174" s="88">
        <v>29.941229</v>
      </c>
      <c r="M174" s="88">
        <v>1.6283079999999999</v>
      </c>
      <c r="N174" s="88">
        <v>0</v>
      </c>
      <c r="O174" s="88">
        <v>0</v>
      </c>
      <c r="P174" s="87">
        <v>2023</v>
      </c>
      <c r="Q174" s="84" t="s">
        <v>538</v>
      </c>
    </row>
    <row r="175" spans="1:17" x14ac:dyDescent="0.15">
      <c r="B175" s="84" t="s">
        <v>339</v>
      </c>
      <c r="C175" s="88">
        <v>1024.773426</v>
      </c>
      <c r="D175" s="88">
        <v>140.28306700000002</v>
      </c>
      <c r="E175" s="88">
        <v>10.335661</v>
      </c>
      <c r="F175" s="88">
        <v>170.87640599999995</v>
      </c>
      <c r="G175" s="88">
        <v>17.060386000000001</v>
      </c>
      <c r="H175" s="88">
        <v>2.427721</v>
      </c>
      <c r="I175" s="88">
        <v>3.6024850000000002</v>
      </c>
      <c r="J175" s="88">
        <v>125.50110800000002</v>
      </c>
      <c r="K175" s="88">
        <v>37.950992999999997</v>
      </c>
      <c r="L175" s="88">
        <v>28.406424000000005</v>
      </c>
      <c r="M175" s="88">
        <v>2.1740520000000001</v>
      </c>
      <c r="N175" s="88">
        <v>0</v>
      </c>
      <c r="O175" s="88">
        <v>0</v>
      </c>
      <c r="P175" s="83"/>
      <c r="Q175" s="84" t="s">
        <v>539</v>
      </c>
    </row>
    <row r="176" spans="1:17" x14ac:dyDescent="0.15">
      <c r="B176" s="84" t="s">
        <v>340</v>
      </c>
      <c r="C176" s="88">
        <v>1189.0993529999998</v>
      </c>
      <c r="D176" s="88">
        <v>15.727013999999999</v>
      </c>
      <c r="E176" s="88">
        <v>5.0924100000000001</v>
      </c>
      <c r="F176" s="88">
        <v>202.47784200000001</v>
      </c>
      <c r="G176" s="88">
        <v>16.963673</v>
      </c>
      <c r="H176" s="88">
        <v>3.2067519999999998</v>
      </c>
      <c r="I176" s="88">
        <v>5.2783689999999996</v>
      </c>
      <c r="J176" s="88">
        <v>136.609105</v>
      </c>
      <c r="K176" s="88">
        <v>46.082422999999999</v>
      </c>
      <c r="L176" s="88">
        <v>33.174233000000001</v>
      </c>
      <c r="M176" s="88">
        <v>3.2936149999999995</v>
      </c>
      <c r="N176" s="88">
        <v>5.0000000000000001E-3</v>
      </c>
      <c r="O176" s="88">
        <v>0</v>
      </c>
      <c r="P176" s="83"/>
      <c r="Q176" s="84" t="s">
        <v>540</v>
      </c>
    </row>
    <row r="177" spans="2:19" x14ac:dyDescent="0.15">
      <c r="B177" s="84" t="s">
        <v>341</v>
      </c>
      <c r="C177" s="88">
        <v>1017.7758570000001</v>
      </c>
      <c r="D177" s="88">
        <v>19.974166999999994</v>
      </c>
      <c r="E177" s="88">
        <v>4.1868300000000005</v>
      </c>
      <c r="F177" s="88">
        <v>162.72440199999997</v>
      </c>
      <c r="G177" s="88">
        <v>16.157181999999999</v>
      </c>
      <c r="H177" s="88">
        <v>2.7739050000000001</v>
      </c>
      <c r="I177" s="88">
        <v>4.7190589999999997</v>
      </c>
      <c r="J177" s="88">
        <v>117.19356400000001</v>
      </c>
      <c r="K177" s="88">
        <v>41.552586999999995</v>
      </c>
      <c r="L177" s="88">
        <v>28.695171999999999</v>
      </c>
      <c r="M177" s="88">
        <v>2.9355560000000009</v>
      </c>
      <c r="N177" s="88">
        <v>0</v>
      </c>
      <c r="O177" s="88">
        <v>0</v>
      </c>
      <c r="P177" s="83"/>
      <c r="Q177" s="84" t="s">
        <v>541</v>
      </c>
    </row>
    <row r="178" spans="2:19" x14ac:dyDescent="0.15">
      <c r="B178" s="84" t="s">
        <v>342</v>
      </c>
      <c r="C178" s="88">
        <v>1153.607634</v>
      </c>
      <c r="D178" s="88">
        <v>40.529082000000002</v>
      </c>
      <c r="E178" s="88">
        <v>2.5239210000000001</v>
      </c>
      <c r="F178" s="88">
        <v>206.54617700000006</v>
      </c>
      <c r="G178" s="88">
        <v>21.368898999999999</v>
      </c>
      <c r="H178" s="88">
        <v>2.8100430000000003</v>
      </c>
      <c r="I178" s="88">
        <v>3.8349340000000001</v>
      </c>
      <c r="J178" s="88">
        <v>138.88139699999999</v>
      </c>
      <c r="K178" s="88">
        <v>48.246795000000006</v>
      </c>
      <c r="L178" s="88">
        <v>35.382304000000005</v>
      </c>
      <c r="M178" s="88">
        <v>3.1119219999999985</v>
      </c>
      <c r="N178" s="88">
        <v>3.2000000000000001E-2</v>
      </c>
      <c r="O178" s="88">
        <v>0</v>
      </c>
      <c r="P178" s="83"/>
      <c r="Q178" s="84" t="s">
        <v>542</v>
      </c>
    </row>
    <row r="179" spans="2:19" x14ac:dyDescent="0.15">
      <c r="B179" s="84" t="s">
        <v>343</v>
      </c>
      <c r="C179" s="88">
        <v>1091.9879309999999</v>
      </c>
      <c r="D179" s="88">
        <v>24.315189999999998</v>
      </c>
      <c r="E179" s="88">
        <v>4.2287029999999994</v>
      </c>
      <c r="F179" s="88">
        <v>190.14435599999999</v>
      </c>
      <c r="G179" s="88">
        <v>17.720663999999999</v>
      </c>
      <c r="H179" s="88">
        <v>2.7900440000000004</v>
      </c>
      <c r="I179" s="88">
        <v>4.9852629999999998</v>
      </c>
      <c r="J179" s="88">
        <v>134.397313</v>
      </c>
      <c r="K179" s="88">
        <v>37.505333000000007</v>
      </c>
      <c r="L179" s="88">
        <v>32.251532000000005</v>
      </c>
      <c r="M179" s="88">
        <v>2.2178699999999996</v>
      </c>
      <c r="N179" s="88">
        <v>0</v>
      </c>
      <c r="O179" s="88">
        <v>0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1063.646191</v>
      </c>
      <c r="D180" s="88">
        <v>43.190007000000008</v>
      </c>
      <c r="E180" s="88">
        <v>8.9929860000000001</v>
      </c>
      <c r="F180" s="88">
        <v>182.25600799999998</v>
      </c>
      <c r="G180" s="88">
        <v>18.273242000000003</v>
      </c>
      <c r="H180" s="88">
        <v>3.2661199999999999</v>
      </c>
      <c r="I180" s="88">
        <v>4.5329740000000003</v>
      </c>
      <c r="J180" s="88">
        <v>132.708752</v>
      </c>
      <c r="K180" s="88">
        <v>40.82199099999999</v>
      </c>
      <c r="L180" s="88">
        <v>33.481173000000005</v>
      </c>
      <c r="M180" s="88">
        <v>1.5274739999999996</v>
      </c>
      <c r="N180" s="88">
        <v>0</v>
      </c>
      <c r="O180" s="88">
        <v>0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808.682278</v>
      </c>
      <c r="D181" s="88">
        <v>99.488039999999998</v>
      </c>
      <c r="E181" s="88">
        <v>1.949341</v>
      </c>
      <c r="F181" s="88">
        <v>153.06454600000001</v>
      </c>
      <c r="G181" s="88">
        <v>16.209049</v>
      </c>
      <c r="H181" s="88">
        <v>3.2125919999999999</v>
      </c>
      <c r="I181" s="88">
        <v>2.1883819999999998</v>
      </c>
      <c r="J181" s="88">
        <v>101.37553100000001</v>
      </c>
      <c r="K181" s="88">
        <v>43.498429999999992</v>
      </c>
      <c r="L181" s="88">
        <v>31.540008999999998</v>
      </c>
      <c r="M181" s="88">
        <v>5.2993139999999999</v>
      </c>
      <c r="N181" s="88">
        <v>2E-3</v>
      </c>
      <c r="O181" s="88">
        <v>0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>
        <v>904.17527300000006</v>
      </c>
      <c r="D182" s="88">
        <v>32.384681999999998</v>
      </c>
      <c r="E182" s="88">
        <v>2.967549</v>
      </c>
      <c r="F182" s="88">
        <v>181.86845899999997</v>
      </c>
      <c r="G182" s="88">
        <v>18.931867</v>
      </c>
      <c r="H182" s="88">
        <v>3.9772010000000004</v>
      </c>
      <c r="I182" s="88">
        <v>6.0689650000000004</v>
      </c>
      <c r="J182" s="88">
        <v>123.81438500000002</v>
      </c>
      <c r="K182" s="88">
        <v>71.205016000000001</v>
      </c>
      <c r="L182" s="88">
        <v>31.435521000000005</v>
      </c>
      <c r="M182" s="88">
        <v>1.6401110000000005</v>
      </c>
      <c r="N182" s="88">
        <v>0.178929</v>
      </c>
      <c r="O182" s="88">
        <v>0</v>
      </c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>
        <v>1085.7163969999999</v>
      </c>
      <c r="D183" s="88">
        <v>140.32400999999999</v>
      </c>
      <c r="E183" s="88">
        <v>6.2851809999999997</v>
      </c>
      <c r="F183" s="88">
        <v>190.21400400000005</v>
      </c>
      <c r="G183" s="88">
        <v>22.12337800000001</v>
      </c>
      <c r="H183" s="88">
        <v>4.0678780000000003</v>
      </c>
      <c r="I183" s="88">
        <v>4.4861649999999997</v>
      </c>
      <c r="J183" s="88">
        <v>125.562128</v>
      </c>
      <c r="K183" s="88">
        <v>68.231912000000008</v>
      </c>
      <c r="L183" s="88">
        <v>31.099016000000006</v>
      </c>
      <c r="M183" s="88">
        <v>3.3782640000000002</v>
      </c>
      <c r="N183" s="88">
        <v>0</v>
      </c>
      <c r="O183" s="88">
        <v>0</v>
      </c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>
        <v>1181.9463449999998</v>
      </c>
      <c r="D184" s="88">
        <v>167.09082799999999</v>
      </c>
      <c r="E184" s="88">
        <v>2.8014019999999999</v>
      </c>
      <c r="F184" s="88">
        <v>198.35927800000002</v>
      </c>
      <c r="G184" s="88">
        <v>25.885735000000004</v>
      </c>
      <c r="H184" s="88">
        <v>4.2500830000000001</v>
      </c>
      <c r="I184" s="88">
        <v>3.9735849999999999</v>
      </c>
      <c r="J184" s="88">
        <v>134.65231600000004</v>
      </c>
      <c r="K184" s="88">
        <v>66.781542000000002</v>
      </c>
      <c r="L184" s="88">
        <v>34.852912999999994</v>
      </c>
      <c r="M184" s="88">
        <v>1.3791600000000004</v>
      </c>
      <c r="N184" s="88">
        <v>0.34337699999999999</v>
      </c>
      <c r="O184" s="88">
        <v>0</v>
      </c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>
        <v>1017.5445999999999</v>
      </c>
      <c r="D185" s="88">
        <v>67.558604999999972</v>
      </c>
      <c r="E185" s="88">
        <v>2.1998630000000001</v>
      </c>
      <c r="F185" s="88">
        <v>195.27834900000002</v>
      </c>
      <c r="G185" s="88">
        <v>20.923505000000002</v>
      </c>
      <c r="H185" s="88">
        <v>4.0075969999999996</v>
      </c>
      <c r="I185" s="88">
        <v>3.6014840000000001</v>
      </c>
      <c r="J185" s="88">
        <v>110.07925699999998</v>
      </c>
      <c r="K185" s="88">
        <v>49.842553000000002</v>
      </c>
      <c r="L185" s="88">
        <v>30.628364999999999</v>
      </c>
      <c r="M185" s="88">
        <v>1.0913950000000003</v>
      </c>
      <c r="N185" s="88">
        <v>3.1E-2</v>
      </c>
      <c r="O185" s="88">
        <v>0</v>
      </c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9:A160"/>
    <mergeCell ref="B159:B160"/>
    <mergeCell ref="C159:O159"/>
    <mergeCell ref="P159:P160"/>
    <mergeCell ref="Q159:Q160"/>
    <mergeCell ref="A2:U2"/>
    <mergeCell ref="A34:U34"/>
    <mergeCell ref="A65:U65"/>
    <mergeCell ref="A96:U96"/>
    <mergeCell ref="A127:U127"/>
    <mergeCell ref="A3:U3"/>
    <mergeCell ref="T66:T67"/>
    <mergeCell ref="U66:U67"/>
    <mergeCell ref="T97:T98"/>
    <mergeCell ref="U97:U98"/>
    <mergeCell ref="A66:A67"/>
    <mergeCell ref="B66:B67"/>
    <mergeCell ref="C66:S66"/>
    <mergeCell ref="A97:A98"/>
    <mergeCell ref="B97:B98"/>
    <mergeCell ref="C97:S97"/>
    <mergeCell ref="C4:S4"/>
    <mergeCell ref="A35:A36"/>
    <mergeCell ref="B35:B36"/>
    <mergeCell ref="C35:S35"/>
    <mergeCell ref="A158:Q158"/>
    <mergeCell ref="B4:B5"/>
    <mergeCell ref="A4:A5"/>
    <mergeCell ref="A128:A129"/>
    <mergeCell ref="B128:B129"/>
    <mergeCell ref="C128:S128"/>
    <mergeCell ref="T128:T129"/>
    <mergeCell ref="U128:U129"/>
    <mergeCell ref="T4:T5"/>
    <mergeCell ref="U4:U5"/>
    <mergeCell ref="T35:T36"/>
    <mergeCell ref="U35:U36"/>
  </mergeCells>
  <phoneticPr fontId="1" type="noConversion"/>
  <pageMargins left="0.75" right="0.75" top="1" bottom="1" header="0.5" footer="0.5"/>
  <pageSetup orientation="portrait" verticalDpi="0" r:id="rId1"/>
  <headerFooter alignWithMargins="0"/>
  <ignoredErrors>
    <ignoredError sqref="C5:K5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U188"/>
  <sheetViews>
    <sheetView showGridLines="0" topLeftCell="A2" zoomScale="90" zoomScaleNormal="90" workbookViewId="0">
      <selection activeCell="A2" sqref="A2:U2"/>
    </sheetView>
  </sheetViews>
  <sheetFormatPr defaultColWidth="9.140625" defaultRowHeight="9" x14ac:dyDescent="0.15"/>
  <cols>
    <col min="1" max="1" width="6.85546875" style="83" customWidth="1"/>
    <col min="2" max="2" width="9.85546875" style="84" bestFit="1" customWidth="1"/>
    <col min="3" max="19" width="7.42578125" style="84" customWidth="1"/>
    <col min="20" max="20" width="9.140625" style="83"/>
    <col min="21" max="16384" width="9.140625" style="84"/>
  </cols>
  <sheetData>
    <row r="1" spans="1:21" hidden="1" x14ac:dyDescent="0.15"/>
    <row r="2" spans="1:21" s="90" customFormat="1" ht="9" customHeight="1" x14ac:dyDescent="0.2">
      <c r="A2" s="205"/>
      <c r="B2" s="205"/>
      <c r="C2" s="205"/>
      <c r="D2" s="205"/>
      <c r="E2" s="205"/>
      <c r="F2" s="205"/>
      <c r="G2" s="205"/>
      <c r="H2" s="205"/>
      <c r="I2" s="205"/>
      <c r="J2" s="205"/>
      <c r="K2" s="205"/>
      <c r="L2" s="205"/>
      <c r="M2" s="205"/>
      <c r="N2" s="205"/>
      <c r="O2" s="205"/>
      <c r="P2" s="205"/>
      <c r="Q2" s="205"/>
      <c r="R2" s="205"/>
      <c r="S2" s="205"/>
      <c r="T2" s="205"/>
      <c r="U2" s="205"/>
    </row>
    <row r="3" spans="1:21" s="90" customFormat="1" ht="27" customHeight="1" thickBot="1" x14ac:dyDescent="0.25">
      <c r="A3" s="205" t="s">
        <v>681</v>
      </c>
      <c r="B3" s="205"/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5"/>
      <c r="O3" s="205"/>
      <c r="P3" s="205"/>
      <c r="Q3" s="205"/>
      <c r="R3" s="205"/>
      <c r="S3" s="205"/>
      <c r="T3" s="205"/>
      <c r="U3" s="205"/>
    </row>
    <row r="4" spans="1:21" s="85" customFormat="1" ht="11.25" customHeight="1" thickBot="1" x14ac:dyDescent="0.25">
      <c r="A4" s="199" t="s">
        <v>162</v>
      </c>
      <c r="B4" s="199" t="s">
        <v>163</v>
      </c>
      <c r="C4" s="235" t="s">
        <v>679</v>
      </c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7"/>
      <c r="T4" s="199" t="s">
        <v>535</v>
      </c>
      <c r="U4" s="199" t="s">
        <v>522</v>
      </c>
    </row>
    <row r="5" spans="1:21" ht="20.25" customHeight="1" thickBot="1" x14ac:dyDescent="0.2">
      <c r="A5" s="200"/>
      <c r="B5" s="200"/>
      <c r="C5" s="138" t="s">
        <v>5</v>
      </c>
      <c r="D5" s="138" t="s">
        <v>8</v>
      </c>
      <c r="E5" s="138" t="s">
        <v>12</v>
      </c>
      <c r="F5" s="138" t="s">
        <v>16</v>
      </c>
      <c r="G5" s="138" t="s">
        <v>23</v>
      </c>
      <c r="H5" s="138" t="s">
        <v>27</v>
      </c>
      <c r="I5" s="138" t="s">
        <v>34</v>
      </c>
      <c r="J5" s="138" t="s">
        <v>40</v>
      </c>
      <c r="K5" s="138" t="s">
        <v>47</v>
      </c>
      <c r="L5" s="138">
        <v>10</v>
      </c>
      <c r="M5" s="138">
        <v>11</v>
      </c>
      <c r="N5" s="138">
        <v>12</v>
      </c>
      <c r="O5" s="138">
        <v>13</v>
      </c>
      <c r="P5" s="138">
        <v>14</v>
      </c>
      <c r="Q5" s="138">
        <v>15</v>
      </c>
      <c r="R5" s="138">
        <v>16</v>
      </c>
      <c r="S5" s="138">
        <v>17</v>
      </c>
      <c r="T5" s="200"/>
      <c r="U5" s="200"/>
    </row>
    <row r="6" spans="1:21" x14ac:dyDescent="0.15">
      <c r="A6" s="87">
        <v>2022</v>
      </c>
      <c r="B6" s="84" t="s">
        <v>338</v>
      </c>
      <c r="C6" s="88">
        <v>26.288181999999992</v>
      </c>
      <c r="D6" s="88">
        <v>16.160688</v>
      </c>
      <c r="E6" s="88">
        <v>60.193193999999991</v>
      </c>
      <c r="F6" s="88">
        <v>35.132294000000002</v>
      </c>
      <c r="G6" s="88">
        <v>7.5196460000000007</v>
      </c>
      <c r="H6" s="88">
        <v>11.844279</v>
      </c>
      <c r="I6" s="88">
        <v>26.057116999999998</v>
      </c>
      <c r="J6" s="88">
        <v>51.503344000000006</v>
      </c>
      <c r="K6" s="88">
        <v>10.873480000000001</v>
      </c>
      <c r="L6" s="88">
        <v>10.530653000000004</v>
      </c>
      <c r="M6" s="88">
        <v>6.9380959999999998</v>
      </c>
      <c r="N6" s="88">
        <v>17.556305999999999</v>
      </c>
      <c r="O6" s="88">
        <v>0.19990200000000002</v>
      </c>
      <c r="P6" s="88">
        <v>0.276281</v>
      </c>
      <c r="Q6" s="88">
        <v>120.18623800000002</v>
      </c>
      <c r="R6" s="88">
        <v>25.294675000000005</v>
      </c>
      <c r="S6" s="88">
        <v>12.329146999999995</v>
      </c>
      <c r="T6" s="87">
        <v>2022</v>
      </c>
      <c r="U6" s="84" t="s">
        <v>538</v>
      </c>
    </row>
    <row r="7" spans="1:21" x14ac:dyDescent="0.15">
      <c r="B7" s="84" t="s">
        <v>339</v>
      </c>
      <c r="C7" s="88">
        <v>24.598420999999998</v>
      </c>
      <c r="D7" s="88">
        <v>18.921133000000001</v>
      </c>
      <c r="E7" s="88">
        <v>69.807175999999998</v>
      </c>
      <c r="F7" s="88">
        <v>37.868912999999999</v>
      </c>
      <c r="G7" s="88">
        <v>7.4358810000000002</v>
      </c>
      <c r="H7" s="88">
        <v>15.098466</v>
      </c>
      <c r="I7" s="88">
        <v>26.805132</v>
      </c>
      <c r="J7" s="88">
        <v>55.878727000000005</v>
      </c>
      <c r="K7" s="88">
        <v>10.317966000000002</v>
      </c>
      <c r="L7" s="88">
        <v>10.454146</v>
      </c>
      <c r="M7" s="88">
        <v>6.9418810000000004</v>
      </c>
      <c r="N7" s="88">
        <v>22.402073999999999</v>
      </c>
      <c r="O7" s="88">
        <v>0.27573099999999995</v>
      </c>
      <c r="P7" s="88">
        <v>0.30994700000000003</v>
      </c>
      <c r="Q7" s="88">
        <v>122.905283</v>
      </c>
      <c r="R7" s="88">
        <v>30.133129</v>
      </c>
      <c r="S7" s="88">
        <v>8.7629169999999998</v>
      </c>
      <c r="U7" s="84" t="s">
        <v>539</v>
      </c>
    </row>
    <row r="8" spans="1:21" x14ac:dyDescent="0.15">
      <c r="B8" s="84" t="s">
        <v>340</v>
      </c>
      <c r="C8" s="88">
        <v>33.010091000000003</v>
      </c>
      <c r="D8" s="88">
        <v>23.658608999999998</v>
      </c>
      <c r="E8" s="88">
        <v>74.349475000000012</v>
      </c>
      <c r="F8" s="88">
        <v>50.566828999999998</v>
      </c>
      <c r="G8" s="88">
        <v>7.8435980000000001</v>
      </c>
      <c r="H8" s="88">
        <v>17.136523999999998</v>
      </c>
      <c r="I8" s="88">
        <v>31.265075</v>
      </c>
      <c r="J8" s="88">
        <v>63.986104000000005</v>
      </c>
      <c r="K8" s="88">
        <v>10.806498000000001</v>
      </c>
      <c r="L8" s="88">
        <v>10.773662000000002</v>
      </c>
      <c r="M8" s="88">
        <v>6.0551399999999997</v>
      </c>
      <c r="N8" s="88">
        <v>12.151482000000001</v>
      </c>
      <c r="O8" s="88">
        <v>0.17222399999999999</v>
      </c>
      <c r="P8" s="88">
        <v>0.49943700000000002</v>
      </c>
      <c r="Q8" s="88">
        <v>109.33764500000001</v>
      </c>
      <c r="R8" s="88">
        <v>33.304145999999996</v>
      </c>
      <c r="S8" s="88">
        <v>11.480043999999999</v>
      </c>
      <c r="U8" s="84" t="s">
        <v>540</v>
      </c>
    </row>
    <row r="9" spans="1:21" x14ac:dyDescent="0.15">
      <c r="B9" s="84" t="s">
        <v>341</v>
      </c>
      <c r="C9" s="88">
        <v>32.419983000000002</v>
      </c>
      <c r="D9" s="88">
        <v>19.716851000000002</v>
      </c>
      <c r="E9" s="88">
        <v>72.589537000000007</v>
      </c>
      <c r="F9" s="88">
        <v>39.402960000000007</v>
      </c>
      <c r="G9" s="88">
        <v>7.8555719999999996</v>
      </c>
      <c r="H9" s="88">
        <v>19.941672000000001</v>
      </c>
      <c r="I9" s="88">
        <v>30.326474000000001</v>
      </c>
      <c r="J9" s="88">
        <v>68.893721999999997</v>
      </c>
      <c r="K9" s="88">
        <v>9.3722799999999999</v>
      </c>
      <c r="L9" s="88">
        <v>11.334111000000002</v>
      </c>
      <c r="M9" s="88">
        <v>5.1976389999999997</v>
      </c>
      <c r="N9" s="88">
        <v>16.621162000000002</v>
      </c>
      <c r="O9" s="88">
        <v>0.53650999999999993</v>
      </c>
      <c r="P9" s="88">
        <v>0.41841200000000001</v>
      </c>
      <c r="Q9" s="88">
        <v>119.703169</v>
      </c>
      <c r="R9" s="88">
        <v>30.837599000000008</v>
      </c>
      <c r="S9" s="88">
        <v>10.196051999999996</v>
      </c>
      <c r="U9" s="84" t="s">
        <v>541</v>
      </c>
    </row>
    <row r="10" spans="1:21" x14ac:dyDescent="0.15">
      <c r="B10" s="84" t="s">
        <v>342</v>
      </c>
      <c r="C10" s="88">
        <v>35.820053000000016</v>
      </c>
      <c r="D10" s="88">
        <v>26.269409999999997</v>
      </c>
      <c r="E10" s="88">
        <v>79.570836999999983</v>
      </c>
      <c r="F10" s="88">
        <v>35.993275999999994</v>
      </c>
      <c r="G10" s="88">
        <v>9.2797789999999996</v>
      </c>
      <c r="H10" s="88">
        <v>18.945357999999999</v>
      </c>
      <c r="I10" s="88">
        <v>30.986047999999997</v>
      </c>
      <c r="J10" s="88">
        <v>75.738699000000011</v>
      </c>
      <c r="K10" s="88">
        <v>11.662867999999998</v>
      </c>
      <c r="L10" s="88">
        <v>9.8809620000000002</v>
      </c>
      <c r="M10" s="88">
        <v>6.0327679999999999</v>
      </c>
      <c r="N10" s="88">
        <v>19.955160999999997</v>
      </c>
      <c r="O10" s="88">
        <v>0.99143199999999998</v>
      </c>
      <c r="P10" s="88">
        <v>0.401314</v>
      </c>
      <c r="Q10" s="88">
        <v>151.38365799999997</v>
      </c>
      <c r="R10" s="88">
        <v>32.70801800000001</v>
      </c>
      <c r="S10" s="88">
        <v>11.950554</v>
      </c>
      <c r="U10" s="84" t="s">
        <v>542</v>
      </c>
    </row>
    <row r="11" spans="1:21" x14ac:dyDescent="0.15">
      <c r="B11" s="84" t="s">
        <v>343</v>
      </c>
      <c r="C11" s="88">
        <v>26.458793</v>
      </c>
      <c r="D11" s="88">
        <v>27.737644000000003</v>
      </c>
      <c r="E11" s="88">
        <v>80.668465999999995</v>
      </c>
      <c r="F11" s="88">
        <v>38.251393</v>
      </c>
      <c r="G11" s="88">
        <v>8.3795000000000002</v>
      </c>
      <c r="H11" s="88">
        <v>8.0395859999999999</v>
      </c>
      <c r="I11" s="88">
        <v>32.652690999999997</v>
      </c>
      <c r="J11" s="88">
        <v>94.298073000000002</v>
      </c>
      <c r="K11" s="88">
        <v>10.246992000000001</v>
      </c>
      <c r="L11" s="88">
        <v>9.7236960000000021</v>
      </c>
      <c r="M11" s="88">
        <v>6.029922</v>
      </c>
      <c r="N11" s="88">
        <v>17.135061999999998</v>
      </c>
      <c r="O11" s="88">
        <v>0.719499</v>
      </c>
      <c r="P11" s="88">
        <v>0.31258899999999995</v>
      </c>
      <c r="Q11" s="88">
        <v>115.82577999999999</v>
      </c>
      <c r="R11" s="88">
        <v>32.618641000000004</v>
      </c>
      <c r="S11" s="88">
        <v>11.731505</v>
      </c>
      <c r="U11" s="84" t="s">
        <v>543</v>
      </c>
    </row>
    <row r="12" spans="1:21" x14ac:dyDescent="0.15">
      <c r="B12" s="84" t="s">
        <v>344</v>
      </c>
      <c r="C12" s="88">
        <v>33.150427000000001</v>
      </c>
      <c r="D12" s="88">
        <v>25.542656999999998</v>
      </c>
      <c r="E12" s="88">
        <v>84.360996000000014</v>
      </c>
      <c r="F12" s="88">
        <v>35.92944399999999</v>
      </c>
      <c r="G12" s="88">
        <v>8.5031719999999993</v>
      </c>
      <c r="H12" s="88">
        <v>7.0495609999999997</v>
      </c>
      <c r="I12" s="88">
        <v>31.032890000000002</v>
      </c>
      <c r="J12" s="88">
        <v>81.216528999999994</v>
      </c>
      <c r="K12" s="88">
        <v>11.414558000000001</v>
      </c>
      <c r="L12" s="88">
        <v>10.944661</v>
      </c>
      <c r="M12" s="88">
        <v>5.8729259999999988</v>
      </c>
      <c r="N12" s="88">
        <v>12.117497</v>
      </c>
      <c r="O12" s="88">
        <v>0.99067999999999978</v>
      </c>
      <c r="P12" s="88">
        <v>0.37106899999999998</v>
      </c>
      <c r="Q12" s="88">
        <v>117.887764</v>
      </c>
      <c r="R12" s="88">
        <v>34.410685000000001</v>
      </c>
      <c r="S12" s="88">
        <v>13.169727</v>
      </c>
      <c r="U12" s="84" t="s">
        <v>544</v>
      </c>
    </row>
    <row r="13" spans="1:21" x14ac:dyDescent="0.15">
      <c r="B13" s="84" t="s">
        <v>345</v>
      </c>
      <c r="C13" s="88">
        <v>27.566141999999996</v>
      </c>
      <c r="D13" s="88">
        <v>22.406240000000004</v>
      </c>
      <c r="E13" s="88">
        <v>98.967607999999984</v>
      </c>
      <c r="F13" s="88">
        <v>36.663347999999992</v>
      </c>
      <c r="G13" s="88">
        <v>4.4102819999999996</v>
      </c>
      <c r="H13" s="88">
        <v>6.2740939999999998</v>
      </c>
      <c r="I13" s="88">
        <v>36.697178000000001</v>
      </c>
      <c r="J13" s="88">
        <v>94.004044999999991</v>
      </c>
      <c r="K13" s="88">
        <v>9.8868019999999994</v>
      </c>
      <c r="L13" s="88">
        <v>12.139265999999999</v>
      </c>
      <c r="M13" s="88">
        <v>7.7569740000000005</v>
      </c>
      <c r="N13" s="88">
        <v>7.5699729999999992</v>
      </c>
      <c r="O13" s="88">
        <v>0.44556099999999998</v>
      </c>
      <c r="P13" s="88">
        <v>0.29369199999999995</v>
      </c>
      <c r="Q13" s="88">
        <v>123.75883</v>
      </c>
      <c r="R13" s="88">
        <v>28.170638000000004</v>
      </c>
      <c r="S13" s="88">
        <v>16.147531000000001</v>
      </c>
      <c r="U13" s="84" t="s">
        <v>545</v>
      </c>
    </row>
    <row r="14" spans="1:21" x14ac:dyDescent="0.15">
      <c r="B14" s="84" t="s">
        <v>346</v>
      </c>
      <c r="C14" s="88">
        <v>39.564644999999999</v>
      </c>
      <c r="D14" s="88">
        <v>24.286468000000003</v>
      </c>
      <c r="E14" s="88">
        <v>102.14637299999998</v>
      </c>
      <c r="F14" s="88">
        <v>45.978509999999993</v>
      </c>
      <c r="G14" s="88">
        <v>7.9022499999999996</v>
      </c>
      <c r="H14" s="88">
        <v>5.4189439999999998</v>
      </c>
      <c r="I14" s="88">
        <v>35.809457000000002</v>
      </c>
      <c r="J14" s="88">
        <v>100.879419</v>
      </c>
      <c r="K14" s="88">
        <v>11.620979999999996</v>
      </c>
      <c r="L14" s="88">
        <v>16.686177999999998</v>
      </c>
      <c r="M14" s="88">
        <v>7.7683449999999992</v>
      </c>
      <c r="N14" s="88">
        <v>11.147480999999999</v>
      </c>
      <c r="O14" s="88">
        <v>0.531995</v>
      </c>
      <c r="P14" s="88">
        <v>0.21989699999999998</v>
      </c>
      <c r="Q14" s="88">
        <v>114.01841000000005</v>
      </c>
      <c r="R14" s="88">
        <v>37.508310000000002</v>
      </c>
      <c r="S14" s="88">
        <v>16.594353000000002</v>
      </c>
      <c r="U14" s="84" t="s">
        <v>546</v>
      </c>
    </row>
    <row r="15" spans="1:21" x14ac:dyDescent="0.15">
      <c r="B15" s="84" t="s">
        <v>347</v>
      </c>
      <c r="C15" s="88">
        <v>23.065868999999999</v>
      </c>
      <c r="D15" s="88">
        <v>22.042497000000001</v>
      </c>
      <c r="E15" s="88">
        <v>89.782497000000006</v>
      </c>
      <c r="F15" s="88">
        <v>40.994636</v>
      </c>
      <c r="G15" s="88">
        <v>8.1120389999999993</v>
      </c>
      <c r="H15" s="88">
        <v>6.8139110000000001</v>
      </c>
      <c r="I15" s="88">
        <v>37.688651999999998</v>
      </c>
      <c r="J15" s="88">
        <v>93.106003000000001</v>
      </c>
      <c r="K15" s="88">
        <v>11.719578000000002</v>
      </c>
      <c r="L15" s="88">
        <v>22.116765999999998</v>
      </c>
      <c r="M15" s="88">
        <v>8.2197769999999988</v>
      </c>
      <c r="N15" s="88">
        <v>14.461190999999999</v>
      </c>
      <c r="O15" s="88">
        <v>0.82268899999999978</v>
      </c>
      <c r="P15" s="88">
        <v>0.23579</v>
      </c>
      <c r="Q15" s="88">
        <v>104.73859199999998</v>
      </c>
      <c r="R15" s="88">
        <v>31.574483999999998</v>
      </c>
      <c r="S15" s="88">
        <v>14.33606</v>
      </c>
      <c r="U15" s="84" t="s">
        <v>547</v>
      </c>
    </row>
    <row r="16" spans="1:21" x14ac:dyDescent="0.15">
      <c r="B16" s="84" t="s">
        <v>348</v>
      </c>
      <c r="C16" s="88">
        <v>36.942042999999998</v>
      </c>
      <c r="D16" s="88">
        <v>22.319601999999996</v>
      </c>
      <c r="E16" s="88">
        <v>76.249425000000002</v>
      </c>
      <c r="F16" s="88">
        <v>38.307448000000008</v>
      </c>
      <c r="G16" s="88">
        <v>8.1119140000000005</v>
      </c>
      <c r="H16" s="88">
        <v>7.138738</v>
      </c>
      <c r="I16" s="88">
        <v>39.385680000000001</v>
      </c>
      <c r="J16" s="88">
        <v>72.346951000000018</v>
      </c>
      <c r="K16" s="88">
        <v>10.141372000000004</v>
      </c>
      <c r="L16" s="88">
        <v>29.874076000000002</v>
      </c>
      <c r="M16" s="88">
        <v>8.8002949999999984</v>
      </c>
      <c r="N16" s="88">
        <v>11.054999</v>
      </c>
      <c r="O16" s="88">
        <v>1.516438</v>
      </c>
      <c r="P16" s="88">
        <v>0.30710799999999999</v>
      </c>
      <c r="Q16" s="88">
        <v>159.496239</v>
      </c>
      <c r="R16" s="88">
        <v>34.716229000000006</v>
      </c>
      <c r="S16" s="88">
        <v>17.804941999999997</v>
      </c>
      <c r="U16" s="84" t="s">
        <v>548</v>
      </c>
    </row>
    <row r="17" spans="1:21" x14ac:dyDescent="0.15">
      <c r="B17" s="84" t="s">
        <v>349</v>
      </c>
      <c r="C17" s="88">
        <v>25.058653999999997</v>
      </c>
      <c r="D17" s="88">
        <v>21.248956999999997</v>
      </c>
      <c r="E17" s="88">
        <v>66.207609000000005</v>
      </c>
      <c r="F17" s="88">
        <v>34.700658000000004</v>
      </c>
      <c r="G17" s="88">
        <v>7.0652939999999997</v>
      </c>
      <c r="H17" s="88">
        <v>7.5890690000000003</v>
      </c>
      <c r="I17" s="88">
        <v>30.248612999999999</v>
      </c>
      <c r="J17" s="88">
        <v>75.919111000000001</v>
      </c>
      <c r="K17" s="88">
        <v>9.6176080000000006</v>
      </c>
      <c r="L17" s="88">
        <v>22.952908000000001</v>
      </c>
      <c r="M17" s="88">
        <v>9.1242900000000002</v>
      </c>
      <c r="N17" s="88">
        <v>10.705993999999999</v>
      </c>
      <c r="O17" s="88">
        <v>1.7305709999999999</v>
      </c>
      <c r="P17" s="88">
        <v>0.134689</v>
      </c>
      <c r="Q17" s="88">
        <v>154.62977299999994</v>
      </c>
      <c r="R17" s="88">
        <v>29.929844999999997</v>
      </c>
      <c r="S17" s="88">
        <v>15.252779</v>
      </c>
      <c r="U17" s="84" t="s">
        <v>549</v>
      </c>
    </row>
    <row r="18" spans="1:21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9"/>
      <c r="Q18" s="89"/>
      <c r="R18" s="89"/>
      <c r="S18" s="89"/>
    </row>
    <row r="19" spans="1:21" x14ac:dyDescent="0.15">
      <c r="A19" s="87">
        <v>2023</v>
      </c>
      <c r="B19" s="84" t="s">
        <v>338</v>
      </c>
      <c r="C19" s="88">
        <v>42.463448999999997</v>
      </c>
      <c r="D19" s="88">
        <v>22.451799999999999</v>
      </c>
      <c r="E19" s="88">
        <v>72.995431000000025</v>
      </c>
      <c r="F19" s="88">
        <v>35.343350999999998</v>
      </c>
      <c r="G19" s="88">
        <v>8.4062509999999993</v>
      </c>
      <c r="H19" s="88">
        <v>11.111416</v>
      </c>
      <c r="I19" s="88">
        <v>28.216818</v>
      </c>
      <c r="J19" s="88">
        <v>54.828245000000003</v>
      </c>
      <c r="K19" s="88">
        <v>10.988831000000001</v>
      </c>
      <c r="L19" s="88">
        <v>18.620596999999993</v>
      </c>
      <c r="M19" s="88">
        <v>6.9114340000000007</v>
      </c>
      <c r="N19" s="88">
        <v>11.702177999999998</v>
      </c>
      <c r="O19" s="88">
        <v>0.90207199999999998</v>
      </c>
      <c r="P19" s="88">
        <v>0.566214</v>
      </c>
      <c r="Q19" s="88">
        <v>159.53853300000006</v>
      </c>
      <c r="R19" s="88">
        <v>33.426876</v>
      </c>
      <c r="S19" s="88">
        <v>21.860772999999998</v>
      </c>
      <c r="T19" s="87">
        <v>2023</v>
      </c>
      <c r="U19" s="84" t="s">
        <v>538</v>
      </c>
    </row>
    <row r="20" spans="1:21" x14ac:dyDescent="0.15">
      <c r="B20" s="84" t="s">
        <v>339</v>
      </c>
      <c r="C20" s="88">
        <v>33.109684999999999</v>
      </c>
      <c r="D20" s="88">
        <v>23.383385999999994</v>
      </c>
      <c r="E20" s="88">
        <v>72.435986999999969</v>
      </c>
      <c r="F20" s="88">
        <v>39.778156000000003</v>
      </c>
      <c r="G20" s="88">
        <v>7.9542149999999996</v>
      </c>
      <c r="H20" s="88">
        <v>13.110649</v>
      </c>
      <c r="I20" s="88">
        <v>27.351141000000002</v>
      </c>
      <c r="J20" s="88">
        <v>53.652974999999998</v>
      </c>
      <c r="K20" s="88">
        <v>10.171216999999999</v>
      </c>
      <c r="L20" s="88">
        <v>18.335984000000003</v>
      </c>
      <c r="M20" s="88">
        <v>8.7123999999999988</v>
      </c>
      <c r="N20" s="88">
        <v>12.341132999999999</v>
      </c>
      <c r="O20" s="88">
        <v>0.45345800000000003</v>
      </c>
      <c r="P20" s="88">
        <v>0.41134700000000002</v>
      </c>
      <c r="Q20" s="88">
        <v>128.41553199999998</v>
      </c>
      <c r="R20" s="88">
        <v>33.693513999999993</v>
      </c>
      <c r="S20" s="88">
        <v>19.622291999999998</v>
      </c>
      <c r="U20" s="84" t="s">
        <v>539</v>
      </c>
    </row>
    <row r="21" spans="1:21" x14ac:dyDescent="0.15">
      <c r="B21" s="84" t="s">
        <v>340</v>
      </c>
      <c r="C21" s="88">
        <v>32.921460000000003</v>
      </c>
      <c r="D21" s="88">
        <v>25.583777999999995</v>
      </c>
      <c r="E21" s="88">
        <v>92.977832000000006</v>
      </c>
      <c r="F21" s="88">
        <v>43.725368000000003</v>
      </c>
      <c r="G21" s="88">
        <v>9.1960949999999997</v>
      </c>
      <c r="H21" s="88">
        <v>17.879491000000002</v>
      </c>
      <c r="I21" s="88">
        <v>36.500962000000001</v>
      </c>
      <c r="J21" s="88">
        <v>62.378433999999999</v>
      </c>
      <c r="K21" s="88">
        <v>12.746837999999999</v>
      </c>
      <c r="L21" s="88">
        <v>12.893325000000001</v>
      </c>
      <c r="M21" s="88">
        <v>8.5638500000000004</v>
      </c>
      <c r="N21" s="88">
        <v>12.774558000000003</v>
      </c>
      <c r="O21" s="88">
        <v>0.31775100000000001</v>
      </c>
      <c r="P21" s="88">
        <v>0.46551399999999998</v>
      </c>
      <c r="Q21" s="88">
        <v>118.71586300000004</v>
      </c>
      <c r="R21" s="88">
        <v>40.338321000000008</v>
      </c>
      <c r="S21" s="88">
        <v>27.089659000000001</v>
      </c>
      <c r="U21" s="84" t="s">
        <v>540</v>
      </c>
    </row>
    <row r="22" spans="1:21" x14ac:dyDescent="0.15">
      <c r="B22" s="84" t="s">
        <v>341</v>
      </c>
      <c r="C22" s="88">
        <v>30.724866000000006</v>
      </c>
      <c r="D22" s="88">
        <v>20.592758</v>
      </c>
      <c r="E22" s="88">
        <v>64.045103000000012</v>
      </c>
      <c r="F22" s="88">
        <v>40.894412000000003</v>
      </c>
      <c r="G22" s="88">
        <v>5.6740620000000002</v>
      </c>
      <c r="H22" s="88">
        <v>19.241429</v>
      </c>
      <c r="I22" s="88">
        <v>33.514263</v>
      </c>
      <c r="J22" s="88">
        <v>62.251670999999995</v>
      </c>
      <c r="K22" s="88">
        <v>9.7694820000000036</v>
      </c>
      <c r="L22" s="88">
        <v>13.315238999999998</v>
      </c>
      <c r="M22" s="88">
        <v>7.7928120000000005</v>
      </c>
      <c r="N22" s="88">
        <v>14.825989000000002</v>
      </c>
      <c r="O22" s="88">
        <v>0.61156200000000005</v>
      </c>
      <c r="P22" s="88">
        <v>0.36838199999999999</v>
      </c>
      <c r="Q22" s="88">
        <v>88.949601000000001</v>
      </c>
      <c r="R22" s="88">
        <v>27.107230000000001</v>
      </c>
      <c r="S22" s="88">
        <v>15.753615999999999</v>
      </c>
      <c r="U22" s="84" t="s">
        <v>541</v>
      </c>
    </row>
    <row r="23" spans="1:21" x14ac:dyDescent="0.15">
      <c r="B23" s="84" t="s">
        <v>342</v>
      </c>
      <c r="C23" s="88">
        <v>35.780419999999999</v>
      </c>
      <c r="D23" s="88">
        <v>27.443867000000004</v>
      </c>
      <c r="E23" s="88">
        <v>85.527068999999997</v>
      </c>
      <c r="F23" s="88">
        <v>42.432542999999988</v>
      </c>
      <c r="G23" s="88">
        <v>8.4782779999999995</v>
      </c>
      <c r="H23" s="88">
        <v>18.729872</v>
      </c>
      <c r="I23" s="88">
        <v>50.914354000000003</v>
      </c>
      <c r="J23" s="88">
        <v>73.348681999999997</v>
      </c>
      <c r="K23" s="88">
        <v>13.387594</v>
      </c>
      <c r="L23" s="88">
        <v>14.626840999999999</v>
      </c>
      <c r="M23" s="88">
        <v>7.1403169999999987</v>
      </c>
      <c r="N23" s="88">
        <v>9.6449250000000006</v>
      </c>
      <c r="O23" s="88">
        <v>0.80610699999999991</v>
      </c>
      <c r="P23" s="88">
        <v>0.367896</v>
      </c>
      <c r="Q23" s="88">
        <v>104.85096300000001</v>
      </c>
      <c r="R23" s="88">
        <v>37.705545999999998</v>
      </c>
      <c r="S23" s="88">
        <v>22.004785999999999</v>
      </c>
      <c r="U23" s="84" t="s">
        <v>542</v>
      </c>
    </row>
    <row r="24" spans="1:21" x14ac:dyDescent="0.15">
      <c r="B24" s="84" t="s">
        <v>343</v>
      </c>
      <c r="C24" s="88">
        <v>46.062887999999987</v>
      </c>
      <c r="D24" s="88">
        <v>25.129909000000001</v>
      </c>
      <c r="E24" s="88">
        <v>84.980661999999995</v>
      </c>
      <c r="F24" s="88">
        <v>43.621460999999996</v>
      </c>
      <c r="G24" s="88">
        <v>6.9908789999999996</v>
      </c>
      <c r="H24" s="88">
        <v>7.3946490000000002</v>
      </c>
      <c r="I24" s="88">
        <v>50.392090000000003</v>
      </c>
      <c r="J24" s="88">
        <v>99.030390999999995</v>
      </c>
      <c r="K24" s="88">
        <v>11.463812999999998</v>
      </c>
      <c r="L24" s="88">
        <v>18.790490000000002</v>
      </c>
      <c r="M24" s="88">
        <v>7.8205549999999997</v>
      </c>
      <c r="N24" s="88">
        <v>8.5417109999999994</v>
      </c>
      <c r="O24" s="88">
        <v>0.40055000000000002</v>
      </c>
      <c r="P24" s="88">
        <v>0.26442300000000002</v>
      </c>
      <c r="Q24" s="88">
        <v>105.25588300000001</v>
      </c>
      <c r="R24" s="88">
        <v>34.112725999999995</v>
      </c>
      <c r="S24" s="88">
        <v>25.253315000000001</v>
      </c>
      <c r="U24" s="84" t="s">
        <v>543</v>
      </c>
    </row>
    <row r="25" spans="1:21" x14ac:dyDescent="0.15">
      <c r="B25" s="84" t="s">
        <v>344</v>
      </c>
      <c r="C25" s="88">
        <v>18.860610000000001</v>
      </c>
      <c r="D25" s="88">
        <v>24.514443999999997</v>
      </c>
      <c r="E25" s="88">
        <v>76.814852000000016</v>
      </c>
      <c r="F25" s="88">
        <v>37.278018999999993</v>
      </c>
      <c r="G25" s="88">
        <v>7.8522470000000002</v>
      </c>
      <c r="H25" s="88">
        <v>6.6115750000000002</v>
      </c>
      <c r="I25" s="88">
        <v>42.870756</v>
      </c>
      <c r="J25" s="88">
        <v>89.212486999999996</v>
      </c>
      <c r="K25" s="88">
        <v>10.982956000000001</v>
      </c>
      <c r="L25" s="88">
        <v>13.603101999999998</v>
      </c>
      <c r="M25" s="88">
        <v>6.1207970000000014</v>
      </c>
      <c r="N25" s="88">
        <v>6.5854990000000004</v>
      </c>
      <c r="O25" s="88">
        <v>0.246807</v>
      </c>
      <c r="P25" s="88">
        <v>0.182362</v>
      </c>
      <c r="Q25" s="88">
        <v>107.36811</v>
      </c>
      <c r="R25" s="88">
        <v>40.397558000000004</v>
      </c>
      <c r="S25" s="88">
        <v>18.571375</v>
      </c>
      <c r="U25" s="84" t="s">
        <v>544</v>
      </c>
    </row>
    <row r="26" spans="1:21" x14ac:dyDescent="0.15">
      <c r="B26" s="84" t="s">
        <v>345</v>
      </c>
      <c r="C26" s="88">
        <v>24.306176999999998</v>
      </c>
      <c r="D26" s="88">
        <v>23.453560000000003</v>
      </c>
      <c r="E26" s="88">
        <v>80.811373000000003</v>
      </c>
      <c r="F26" s="88">
        <v>37.193445000000011</v>
      </c>
      <c r="G26" s="88">
        <v>4.1547590000000003</v>
      </c>
      <c r="H26" s="88">
        <v>4.2194919999999998</v>
      </c>
      <c r="I26" s="88">
        <v>54.273065000000003</v>
      </c>
      <c r="J26" s="88">
        <v>91.810985000000002</v>
      </c>
      <c r="K26" s="88">
        <v>9.5431939999999997</v>
      </c>
      <c r="L26" s="88">
        <v>14.089057</v>
      </c>
      <c r="M26" s="88">
        <v>11.214195999999999</v>
      </c>
      <c r="N26" s="88">
        <v>7.9291680000000007</v>
      </c>
      <c r="O26" s="88">
        <v>0.26014000000000004</v>
      </c>
      <c r="P26" s="88">
        <v>0.29355700000000001</v>
      </c>
      <c r="Q26" s="88">
        <v>92.685125999999997</v>
      </c>
      <c r="R26" s="88">
        <v>32.378446999999994</v>
      </c>
      <c r="S26" s="88">
        <v>34.194144999999999</v>
      </c>
      <c r="U26" s="84" t="s">
        <v>545</v>
      </c>
    </row>
    <row r="27" spans="1:21" x14ac:dyDescent="0.15">
      <c r="B27" s="84" t="s">
        <v>346</v>
      </c>
      <c r="C27" s="88">
        <v>17.605798</v>
      </c>
      <c r="D27" s="88">
        <v>20.513500999999998</v>
      </c>
      <c r="E27" s="88">
        <v>96.650018999999986</v>
      </c>
      <c r="F27" s="88">
        <v>35.03166800000001</v>
      </c>
      <c r="G27" s="88">
        <v>7.2863660000000001</v>
      </c>
      <c r="H27" s="88">
        <v>6.1837569999999999</v>
      </c>
      <c r="I27" s="88">
        <v>52.027059999999999</v>
      </c>
      <c r="J27" s="88">
        <v>114.31413700000002</v>
      </c>
      <c r="K27" s="88">
        <v>11.158202999999999</v>
      </c>
      <c r="L27" s="88">
        <v>19.297172</v>
      </c>
      <c r="M27" s="88">
        <v>5.9613449999999997</v>
      </c>
      <c r="N27" s="88">
        <v>10.191252999999998</v>
      </c>
      <c r="O27" s="88">
        <v>0.9930699999999999</v>
      </c>
      <c r="P27" s="88">
        <v>0.22159500000000001</v>
      </c>
      <c r="Q27" s="88">
        <v>108.48059500000002</v>
      </c>
      <c r="R27" s="88">
        <v>35.720752999999995</v>
      </c>
      <c r="S27" s="88">
        <v>22.373518000000001</v>
      </c>
      <c r="U27" s="84" t="s">
        <v>546</v>
      </c>
    </row>
    <row r="28" spans="1:21" x14ac:dyDescent="0.15">
      <c r="B28" s="84" t="s">
        <v>347</v>
      </c>
      <c r="C28" s="88">
        <v>21.900463000000002</v>
      </c>
      <c r="D28" s="88">
        <v>23.274473999999998</v>
      </c>
      <c r="E28" s="88">
        <v>90.705050999999997</v>
      </c>
      <c r="F28" s="88">
        <v>44.093854000000007</v>
      </c>
      <c r="G28" s="88">
        <v>8.5512779999999999</v>
      </c>
      <c r="H28" s="88">
        <v>6.1597779999999993</v>
      </c>
      <c r="I28" s="88">
        <v>64.168222</v>
      </c>
      <c r="J28" s="88">
        <v>102.524327</v>
      </c>
      <c r="K28" s="88">
        <v>11.825884</v>
      </c>
      <c r="L28" s="88">
        <v>25.435833000000002</v>
      </c>
      <c r="M28" s="88">
        <v>6.7786109999999997</v>
      </c>
      <c r="N28" s="88">
        <v>5.7563870000000001</v>
      </c>
      <c r="O28" s="88">
        <v>0.38736700000000002</v>
      </c>
      <c r="P28" s="88">
        <v>0.32649800000000001</v>
      </c>
      <c r="Q28" s="88">
        <v>122.13253600000002</v>
      </c>
      <c r="R28" s="88">
        <v>29.930343000000001</v>
      </c>
      <c r="S28" s="88">
        <v>35.590229999999998</v>
      </c>
      <c r="U28" s="84" t="s">
        <v>547</v>
      </c>
    </row>
    <row r="29" spans="1:21" x14ac:dyDescent="0.15">
      <c r="B29" s="84" t="s">
        <v>348</v>
      </c>
      <c r="C29" s="88">
        <v>17.442648000000002</v>
      </c>
      <c r="D29" s="88">
        <v>22.988192999999999</v>
      </c>
      <c r="E29" s="88">
        <v>88.789007999999967</v>
      </c>
      <c r="F29" s="88">
        <v>52.066223999999998</v>
      </c>
      <c r="G29" s="88">
        <v>8.4680809999999997</v>
      </c>
      <c r="H29" s="88">
        <v>7.1959360000000006</v>
      </c>
      <c r="I29" s="88">
        <v>43.243101000000003</v>
      </c>
      <c r="J29" s="88">
        <v>94.587375000000009</v>
      </c>
      <c r="K29" s="88">
        <v>12.3188</v>
      </c>
      <c r="L29" s="88">
        <v>17.667186000000001</v>
      </c>
      <c r="M29" s="88">
        <v>7.1444909999999995</v>
      </c>
      <c r="N29" s="88">
        <v>9.9696420000000003</v>
      </c>
      <c r="O29" s="88">
        <v>0.68522099999999997</v>
      </c>
      <c r="P29" s="88">
        <v>0.24554199999999998</v>
      </c>
      <c r="Q29" s="88">
        <v>224.61896199999993</v>
      </c>
      <c r="R29" s="88">
        <v>33.528317999999999</v>
      </c>
      <c r="S29" s="88">
        <v>25.145624000000002</v>
      </c>
      <c r="U29" s="84" t="s">
        <v>548</v>
      </c>
    </row>
    <row r="30" spans="1:21" x14ac:dyDescent="0.15">
      <c r="B30" s="84" t="s">
        <v>349</v>
      </c>
      <c r="C30" s="88">
        <v>23.969540000000002</v>
      </c>
      <c r="D30" s="88">
        <v>18.358526000000001</v>
      </c>
      <c r="E30" s="88">
        <v>73.738078000000002</v>
      </c>
      <c r="F30" s="88">
        <v>43.617110000000004</v>
      </c>
      <c r="G30" s="88">
        <v>5.0002960000000005</v>
      </c>
      <c r="H30" s="88">
        <v>8.0362619999999989</v>
      </c>
      <c r="I30" s="88">
        <v>35.193806000000002</v>
      </c>
      <c r="J30" s="88">
        <v>81.404359000000014</v>
      </c>
      <c r="K30" s="88">
        <v>9.5517909999999979</v>
      </c>
      <c r="L30" s="88">
        <v>11.323419000000001</v>
      </c>
      <c r="M30" s="88">
        <v>9.2040369999999996</v>
      </c>
      <c r="N30" s="88">
        <v>8.8829290000000007</v>
      </c>
      <c r="O30" s="88">
        <v>0.35159600000000002</v>
      </c>
      <c r="P30" s="88">
        <v>0.183669</v>
      </c>
      <c r="Q30" s="88">
        <v>214.69860899999998</v>
      </c>
      <c r="R30" s="88">
        <v>25.724207000000007</v>
      </c>
      <c r="S30" s="88">
        <v>16.045938</v>
      </c>
      <c r="U30" s="84" t="s">
        <v>549</v>
      </c>
    </row>
    <row r="31" spans="1:21" ht="13.5" customHeight="1" x14ac:dyDescent="0.15"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</row>
    <row r="32" spans="1:21" ht="12.75" x14ac:dyDescent="0.2">
      <c r="A32" s="139"/>
      <c r="B32" s="28"/>
      <c r="C32" s="88"/>
      <c r="D32" s="28"/>
      <c r="E32" s="28"/>
      <c r="F32" s="28"/>
      <c r="G32" s="88"/>
      <c r="H32" s="88"/>
      <c r="I32" s="88"/>
      <c r="J32" s="88"/>
      <c r="K32" s="88"/>
      <c r="L32" s="88"/>
      <c r="M32" s="88"/>
      <c r="N32" s="88"/>
      <c r="O32" s="88"/>
    </row>
    <row r="33" spans="1:21" x14ac:dyDescent="0.15"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</row>
    <row r="34" spans="1:21" s="90" customFormat="1" ht="27" customHeight="1" thickBot="1" x14ac:dyDescent="0.25">
      <c r="A34" s="205" t="s">
        <v>681</v>
      </c>
      <c r="B34" s="205"/>
      <c r="C34" s="205"/>
      <c r="D34" s="205"/>
      <c r="E34" s="205"/>
      <c r="F34" s="205"/>
      <c r="G34" s="205"/>
      <c r="H34" s="205"/>
      <c r="I34" s="205"/>
      <c r="J34" s="205"/>
      <c r="K34" s="205"/>
      <c r="L34" s="205"/>
      <c r="M34" s="205"/>
      <c r="N34" s="205"/>
      <c r="O34" s="205"/>
      <c r="P34" s="205"/>
      <c r="Q34" s="205"/>
      <c r="R34" s="205"/>
      <c r="S34" s="205"/>
      <c r="T34" s="205"/>
      <c r="U34" s="205"/>
    </row>
    <row r="35" spans="1:21" s="85" customFormat="1" ht="11.25" customHeight="1" thickBot="1" x14ac:dyDescent="0.25">
      <c r="A35" s="199" t="s">
        <v>162</v>
      </c>
      <c r="B35" s="199" t="s">
        <v>163</v>
      </c>
      <c r="C35" s="235" t="s">
        <v>679</v>
      </c>
      <c r="D35" s="236"/>
      <c r="E35" s="236"/>
      <c r="F35" s="236"/>
      <c r="G35" s="236"/>
      <c r="H35" s="236"/>
      <c r="I35" s="236"/>
      <c r="J35" s="236"/>
      <c r="K35" s="236"/>
      <c r="L35" s="236"/>
      <c r="M35" s="236"/>
      <c r="N35" s="236"/>
      <c r="O35" s="236"/>
      <c r="P35" s="236"/>
      <c r="Q35" s="236"/>
      <c r="R35" s="236"/>
      <c r="S35" s="237"/>
      <c r="T35" s="199" t="s">
        <v>535</v>
      </c>
      <c r="U35" s="199" t="s">
        <v>522</v>
      </c>
    </row>
    <row r="36" spans="1:21" ht="20.25" customHeight="1" thickBot="1" x14ac:dyDescent="0.2">
      <c r="A36" s="200"/>
      <c r="B36" s="200"/>
      <c r="C36" s="138">
        <v>18</v>
      </c>
      <c r="D36" s="138">
        <v>19</v>
      </c>
      <c r="E36" s="138">
        <v>20</v>
      </c>
      <c r="F36" s="138">
        <v>21</v>
      </c>
      <c r="G36" s="138">
        <v>22</v>
      </c>
      <c r="H36" s="138">
        <v>23</v>
      </c>
      <c r="I36" s="138">
        <v>24</v>
      </c>
      <c r="J36" s="138">
        <v>25</v>
      </c>
      <c r="K36" s="138">
        <v>26</v>
      </c>
      <c r="L36" s="138">
        <v>27</v>
      </c>
      <c r="M36" s="138">
        <v>28</v>
      </c>
      <c r="N36" s="138">
        <v>29</v>
      </c>
      <c r="O36" s="138">
        <v>30</v>
      </c>
      <c r="P36" s="138">
        <v>31</v>
      </c>
      <c r="Q36" s="138">
        <v>32</v>
      </c>
      <c r="R36" s="138">
        <v>33</v>
      </c>
      <c r="S36" s="138">
        <v>34</v>
      </c>
      <c r="T36" s="200"/>
      <c r="U36" s="200"/>
    </row>
    <row r="37" spans="1:21" x14ac:dyDescent="0.15">
      <c r="A37" s="87">
        <v>2022</v>
      </c>
      <c r="B37" s="84" t="s">
        <v>338</v>
      </c>
      <c r="C37" s="88">
        <v>3.2936309999999995</v>
      </c>
      <c r="D37" s="88">
        <v>30.094156000000002</v>
      </c>
      <c r="E37" s="88">
        <v>46.713831999998888</v>
      </c>
      <c r="F37" s="88">
        <v>24.009733000000242</v>
      </c>
      <c r="G37" s="88">
        <v>91.88273199999999</v>
      </c>
      <c r="H37" s="88">
        <v>23.064505999999998</v>
      </c>
      <c r="I37" s="88">
        <v>53.270916</v>
      </c>
      <c r="J37" s="88">
        <v>29.173189000000001</v>
      </c>
      <c r="K37" s="88">
        <v>42.176401999999996</v>
      </c>
      <c r="L37" s="88">
        <v>430.456052</v>
      </c>
      <c r="M37" s="88">
        <v>8.5932810000000011</v>
      </c>
      <c r="N37" s="88">
        <v>105.789979</v>
      </c>
      <c r="O37" s="88">
        <v>104.21524600000001</v>
      </c>
      <c r="P37" s="88">
        <v>25.897065000000001</v>
      </c>
      <c r="Q37" s="88">
        <v>19.015102000000002</v>
      </c>
      <c r="R37" s="88">
        <v>14.776071000000005</v>
      </c>
      <c r="S37" s="88">
        <v>13.188184999999997</v>
      </c>
      <c r="T37" s="87">
        <v>2022</v>
      </c>
      <c r="U37" s="84" t="s">
        <v>538</v>
      </c>
    </row>
    <row r="38" spans="1:21" x14ac:dyDescent="0.15">
      <c r="B38" s="84" t="s">
        <v>339</v>
      </c>
      <c r="C38" s="88">
        <v>3.4477510000000011</v>
      </c>
      <c r="D38" s="88">
        <v>33.660130000000002</v>
      </c>
      <c r="E38" s="88">
        <v>46.962996999999689</v>
      </c>
      <c r="F38" s="88">
        <v>22.469176000000161</v>
      </c>
      <c r="G38" s="88">
        <v>98.464060000000046</v>
      </c>
      <c r="H38" s="88">
        <v>18.831604000000002</v>
      </c>
      <c r="I38" s="88">
        <v>60.324486</v>
      </c>
      <c r="J38" s="88">
        <v>24.757424</v>
      </c>
      <c r="K38" s="88">
        <v>39.904173</v>
      </c>
      <c r="L38" s="88">
        <v>534.29175699999985</v>
      </c>
      <c r="M38" s="88">
        <v>9.3173870000000001</v>
      </c>
      <c r="N38" s="88">
        <v>102.10772899999999</v>
      </c>
      <c r="O38" s="88">
        <v>91.435199999999995</v>
      </c>
      <c r="P38" s="88">
        <v>17.019701000000001</v>
      </c>
      <c r="Q38" s="88">
        <v>23.283270999999999</v>
      </c>
      <c r="R38" s="88">
        <v>18.724348999999986</v>
      </c>
      <c r="S38" s="88">
        <v>17.320975000000001</v>
      </c>
      <c r="U38" s="84" t="s">
        <v>539</v>
      </c>
    </row>
    <row r="39" spans="1:21" x14ac:dyDescent="0.15">
      <c r="B39" s="84" t="s">
        <v>340</v>
      </c>
      <c r="C39" s="88">
        <v>4.3646029999999989</v>
      </c>
      <c r="D39" s="88">
        <v>38.358181999999999</v>
      </c>
      <c r="E39" s="88">
        <v>48.821768000000418</v>
      </c>
      <c r="F39" s="88">
        <v>28.112564000000116</v>
      </c>
      <c r="G39" s="88">
        <v>113.51751199999994</v>
      </c>
      <c r="H39" s="88">
        <v>31.222615000000005</v>
      </c>
      <c r="I39" s="88">
        <v>63.136519</v>
      </c>
      <c r="J39" s="88">
        <v>35.204596000000002</v>
      </c>
      <c r="K39" s="88">
        <v>105.82763299999999</v>
      </c>
      <c r="L39" s="88">
        <v>457.14746400000001</v>
      </c>
      <c r="M39" s="88">
        <v>24.375078999999996</v>
      </c>
      <c r="N39" s="88">
        <v>110.662289</v>
      </c>
      <c r="O39" s="88">
        <v>113.98037400000001</v>
      </c>
      <c r="P39" s="88">
        <v>16.972258</v>
      </c>
      <c r="Q39" s="88">
        <v>25.315062999999999</v>
      </c>
      <c r="R39" s="88">
        <v>21.955960999999995</v>
      </c>
      <c r="S39" s="88">
        <v>18.797065000000003</v>
      </c>
      <c r="U39" s="84" t="s">
        <v>540</v>
      </c>
    </row>
    <row r="40" spans="1:21" x14ac:dyDescent="0.15">
      <c r="B40" s="84" t="s">
        <v>341</v>
      </c>
      <c r="C40" s="88">
        <v>3.5417630000000009</v>
      </c>
      <c r="D40" s="88">
        <v>36.721442000000003</v>
      </c>
      <c r="E40" s="88">
        <v>40.924267</v>
      </c>
      <c r="F40" s="88">
        <v>24.994307999999982</v>
      </c>
      <c r="G40" s="88">
        <v>107.38608999999997</v>
      </c>
      <c r="H40" s="88">
        <v>19.052106999999999</v>
      </c>
      <c r="I40" s="88">
        <v>59.740286999999995</v>
      </c>
      <c r="J40" s="88">
        <v>30.129795000000009</v>
      </c>
      <c r="K40" s="88">
        <v>48.857444999999998</v>
      </c>
      <c r="L40" s="88">
        <v>552.40697699999998</v>
      </c>
      <c r="M40" s="88">
        <v>9.4885090000000005</v>
      </c>
      <c r="N40" s="88">
        <v>163.57037600000001</v>
      </c>
      <c r="O40" s="88">
        <v>108.07425799999999</v>
      </c>
      <c r="P40" s="88">
        <v>30.529251000000002</v>
      </c>
      <c r="Q40" s="88">
        <v>23.871568000000003</v>
      </c>
      <c r="R40" s="88">
        <v>20.800730999999992</v>
      </c>
      <c r="S40" s="88">
        <v>16.045499999999997</v>
      </c>
      <c r="U40" s="84" t="s">
        <v>541</v>
      </c>
    </row>
    <row r="41" spans="1:21" x14ac:dyDescent="0.15">
      <c r="B41" s="84" t="s">
        <v>342</v>
      </c>
      <c r="C41" s="88">
        <v>3.958032999999999</v>
      </c>
      <c r="D41" s="88">
        <v>39.774935000000013</v>
      </c>
      <c r="E41" s="88">
        <v>50.470113000000005</v>
      </c>
      <c r="F41" s="88">
        <v>28.239465000000003</v>
      </c>
      <c r="G41" s="88">
        <v>118.09450499999997</v>
      </c>
      <c r="H41" s="88">
        <v>23.145737000000004</v>
      </c>
      <c r="I41" s="88">
        <v>70.785411000000011</v>
      </c>
      <c r="J41" s="88">
        <v>42.772055999999992</v>
      </c>
      <c r="K41" s="88">
        <v>74.684400999999994</v>
      </c>
      <c r="L41" s="88">
        <v>679.42568299999994</v>
      </c>
      <c r="M41" s="88">
        <v>14.147347</v>
      </c>
      <c r="N41" s="88">
        <v>175.72059900000002</v>
      </c>
      <c r="O41" s="88">
        <v>470.51434500000011</v>
      </c>
      <c r="P41" s="88">
        <v>15.713535</v>
      </c>
      <c r="Q41" s="88">
        <v>25.233729999999998</v>
      </c>
      <c r="R41" s="88">
        <v>24.203632000000006</v>
      </c>
      <c r="S41" s="88">
        <v>18.482345999999996</v>
      </c>
      <c r="U41" s="84" t="s">
        <v>542</v>
      </c>
    </row>
    <row r="42" spans="1:21" x14ac:dyDescent="0.15">
      <c r="B42" s="84" t="s">
        <v>343</v>
      </c>
      <c r="C42" s="88">
        <v>4.8194840000000001</v>
      </c>
      <c r="D42" s="88">
        <v>40.809917000000013</v>
      </c>
      <c r="E42" s="88">
        <v>43.548811000000001</v>
      </c>
      <c r="F42" s="88">
        <v>27.139210000000006</v>
      </c>
      <c r="G42" s="88">
        <v>108.74693999999991</v>
      </c>
      <c r="H42" s="88">
        <v>22.325887000000002</v>
      </c>
      <c r="I42" s="88">
        <v>77.280721</v>
      </c>
      <c r="J42" s="88">
        <v>36.081622999999993</v>
      </c>
      <c r="K42" s="88">
        <v>57.000032000000004</v>
      </c>
      <c r="L42" s="88">
        <v>752.568397</v>
      </c>
      <c r="M42" s="88">
        <v>13.566183000000002</v>
      </c>
      <c r="N42" s="88">
        <v>140.59835700000002</v>
      </c>
      <c r="O42" s="88">
        <v>126.85500900000001</v>
      </c>
      <c r="P42" s="88">
        <v>18.977922</v>
      </c>
      <c r="Q42" s="88">
        <v>23.258192999999999</v>
      </c>
      <c r="R42" s="88">
        <v>24.521141000000004</v>
      </c>
      <c r="S42" s="88">
        <v>16.736518999999998</v>
      </c>
      <c r="U42" s="84" t="s">
        <v>543</v>
      </c>
    </row>
    <row r="43" spans="1:21" x14ac:dyDescent="0.15">
      <c r="B43" s="84" t="s">
        <v>344</v>
      </c>
      <c r="C43" s="88">
        <v>3.033109999999998</v>
      </c>
      <c r="D43" s="88">
        <v>40.666703999999996</v>
      </c>
      <c r="E43" s="88">
        <v>41.558834000000004</v>
      </c>
      <c r="F43" s="88">
        <v>29.478847999999999</v>
      </c>
      <c r="G43" s="88">
        <v>118.92872599999995</v>
      </c>
      <c r="H43" s="88">
        <v>23.900714000000001</v>
      </c>
      <c r="I43" s="88">
        <v>71.319721000000001</v>
      </c>
      <c r="J43" s="88">
        <v>37.878776999999992</v>
      </c>
      <c r="K43" s="88">
        <v>37.773581</v>
      </c>
      <c r="L43" s="88">
        <v>644.46718899999996</v>
      </c>
      <c r="M43" s="88">
        <v>12.416872000000001</v>
      </c>
      <c r="N43" s="88">
        <v>171.50954899999999</v>
      </c>
      <c r="O43" s="88">
        <v>150.437386</v>
      </c>
      <c r="P43" s="88">
        <v>28.134708</v>
      </c>
      <c r="Q43" s="88">
        <v>22.851080999999997</v>
      </c>
      <c r="R43" s="88">
        <v>23.824450000000006</v>
      </c>
      <c r="S43" s="88">
        <v>18.237870000000001</v>
      </c>
      <c r="U43" s="84" t="s">
        <v>544</v>
      </c>
    </row>
    <row r="44" spans="1:21" x14ac:dyDescent="0.15">
      <c r="B44" s="84" t="s">
        <v>345</v>
      </c>
      <c r="C44" s="88">
        <v>3.5746209999999987</v>
      </c>
      <c r="D44" s="88">
        <v>44.14761399999999</v>
      </c>
      <c r="E44" s="88">
        <v>47.363275000000023</v>
      </c>
      <c r="F44" s="88">
        <v>32.156125000000003</v>
      </c>
      <c r="G44" s="88">
        <v>104.21399900000003</v>
      </c>
      <c r="H44" s="88">
        <v>22.438615000000002</v>
      </c>
      <c r="I44" s="88">
        <v>70.232326999999998</v>
      </c>
      <c r="J44" s="88">
        <v>28.633457</v>
      </c>
      <c r="K44" s="88">
        <v>50.838320999999993</v>
      </c>
      <c r="L44" s="88">
        <v>663.17219899999998</v>
      </c>
      <c r="M44" s="88">
        <v>19.255196999999999</v>
      </c>
      <c r="N44" s="88">
        <v>116.150806</v>
      </c>
      <c r="O44" s="88">
        <v>97.744524999999982</v>
      </c>
      <c r="P44" s="88">
        <v>32.116365999999999</v>
      </c>
      <c r="Q44" s="88">
        <v>19.025706000000003</v>
      </c>
      <c r="R44" s="88">
        <v>25.716154000000003</v>
      </c>
      <c r="S44" s="88">
        <v>19.328894000000012</v>
      </c>
      <c r="U44" s="84" t="s">
        <v>545</v>
      </c>
    </row>
    <row r="45" spans="1:21" x14ac:dyDescent="0.15">
      <c r="B45" s="84" t="s">
        <v>346</v>
      </c>
      <c r="C45" s="88">
        <v>4.9487260000000006</v>
      </c>
      <c r="D45" s="88">
        <v>43.426738999999998</v>
      </c>
      <c r="E45" s="88">
        <v>57.885207999999992</v>
      </c>
      <c r="F45" s="88">
        <v>31.10382700000001</v>
      </c>
      <c r="G45" s="88">
        <v>129.75339500000007</v>
      </c>
      <c r="H45" s="88">
        <v>24.623899000000002</v>
      </c>
      <c r="I45" s="88">
        <v>61.119590000000002</v>
      </c>
      <c r="J45" s="88">
        <v>27.687141</v>
      </c>
      <c r="K45" s="88">
        <v>80.052466999999993</v>
      </c>
      <c r="L45" s="88">
        <v>456.63524099999995</v>
      </c>
      <c r="M45" s="88">
        <v>28.014598000000003</v>
      </c>
      <c r="N45" s="88">
        <v>96.110027999999986</v>
      </c>
      <c r="O45" s="88">
        <v>101.20826199999999</v>
      </c>
      <c r="P45" s="88">
        <v>26.056446999999999</v>
      </c>
      <c r="Q45" s="88">
        <v>24.671611999999996</v>
      </c>
      <c r="R45" s="88">
        <v>31.672623000000002</v>
      </c>
      <c r="S45" s="88">
        <v>20.903722999999999</v>
      </c>
      <c r="U45" s="84" t="s">
        <v>546</v>
      </c>
    </row>
    <row r="46" spans="1:21" x14ac:dyDescent="0.15">
      <c r="B46" s="84" t="s">
        <v>347</v>
      </c>
      <c r="C46" s="88">
        <v>5.0677809999999992</v>
      </c>
      <c r="D46" s="88">
        <v>39.429950999999988</v>
      </c>
      <c r="E46" s="88">
        <v>62.349407000000006</v>
      </c>
      <c r="F46" s="88">
        <v>31.430368000000009</v>
      </c>
      <c r="G46" s="88">
        <v>130.71229099999996</v>
      </c>
      <c r="H46" s="88">
        <v>18.519430999999997</v>
      </c>
      <c r="I46" s="88">
        <v>57.979223999999995</v>
      </c>
      <c r="J46" s="88">
        <v>34.097462000000007</v>
      </c>
      <c r="K46" s="88">
        <v>26.264605</v>
      </c>
      <c r="L46" s="88">
        <v>451.91635200000007</v>
      </c>
      <c r="M46" s="88">
        <v>35.283847999999999</v>
      </c>
      <c r="N46" s="88">
        <v>85.436004000000011</v>
      </c>
      <c r="O46" s="88">
        <v>141.44911300000004</v>
      </c>
      <c r="P46" s="88">
        <v>27.049937</v>
      </c>
      <c r="Q46" s="88">
        <v>27.782135</v>
      </c>
      <c r="R46" s="88">
        <v>26.960410999999997</v>
      </c>
      <c r="S46" s="88">
        <v>23.010407000000001</v>
      </c>
      <c r="U46" s="84" t="s">
        <v>547</v>
      </c>
    </row>
    <row r="47" spans="1:21" x14ac:dyDescent="0.15">
      <c r="B47" s="84" t="s">
        <v>348</v>
      </c>
      <c r="C47" s="88">
        <v>5.2128279999999982</v>
      </c>
      <c r="D47" s="88">
        <v>44.383292000000004</v>
      </c>
      <c r="E47" s="88">
        <v>76.133251000000271</v>
      </c>
      <c r="F47" s="88">
        <v>33.156157000000007</v>
      </c>
      <c r="G47" s="88">
        <v>140.6357909999999</v>
      </c>
      <c r="H47" s="88">
        <v>26.559316000000003</v>
      </c>
      <c r="I47" s="88">
        <v>54.070389999999996</v>
      </c>
      <c r="J47" s="88">
        <v>29.735291000000004</v>
      </c>
      <c r="K47" s="88">
        <v>48.897438999999999</v>
      </c>
      <c r="L47" s="88">
        <v>484.67487099999994</v>
      </c>
      <c r="M47" s="88">
        <v>29.180813999999998</v>
      </c>
      <c r="N47" s="88">
        <v>76.076058000000003</v>
      </c>
      <c r="O47" s="88">
        <v>137.20281900000001</v>
      </c>
      <c r="P47" s="88">
        <v>26.643312000000002</v>
      </c>
      <c r="Q47" s="88">
        <v>24.166393000000006</v>
      </c>
      <c r="R47" s="88">
        <v>26.708090999999989</v>
      </c>
      <c r="S47" s="88">
        <v>21.413422000000004</v>
      </c>
      <c r="U47" s="84" t="s">
        <v>548</v>
      </c>
    </row>
    <row r="48" spans="1:21" x14ac:dyDescent="0.15">
      <c r="B48" s="84" t="s">
        <v>349</v>
      </c>
      <c r="C48" s="88">
        <v>4.1606000000000005</v>
      </c>
      <c r="D48" s="88">
        <v>38.109723000000002</v>
      </c>
      <c r="E48" s="88">
        <v>57.403678000000028</v>
      </c>
      <c r="F48" s="88">
        <v>25.076122000000005</v>
      </c>
      <c r="G48" s="88">
        <v>99.139890000000065</v>
      </c>
      <c r="H48" s="88">
        <v>24.373368000000003</v>
      </c>
      <c r="I48" s="88">
        <v>42.887972000000005</v>
      </c>
      <c r="J48" s="88">
        <v>25.81481999999999</v>
      </c>
      <c r="K48" s="88">
        <v>74.265309999999999</v>
      </c>
      <c r="L48" s="88">
        <v>497.77113200000008</v>
      </c>
      <c r="M48" s="88">
        <v>10.318539000000001</v>
      </c>
      <c r="N48" s="88">
        <v>71.410851000000008</v>
      </c>
      <c r="O48" s="88">
        <v>134.056442</v>
      </c>
      <c r="P48" s="88">
        <v>22.376978000000001</v>
      </c>
      <c r="Q48" s="88">
        <v>19.318307000000004</v>
      </c>
      <c r="R48" s="88">
        <v>21.878860999999993</v>
      </c>
      <c r="S48" s="88">
        <v>15.915990999999998</v>
      </c>
      <c r="U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9"/>
      <c r="Q49" s="89"/>
      <c r="R49" s="89"/>
      <c r="S49" s="89"/>
    </row>
    <row r="50" spans="1:21" x14ac:dyDescent="0.15">
      <c r="A50" s="87">
        <v>2023</v>
      </c>
      <c r="B50" s="84" t="s">
        <v>338</v>
      </c>
      <c r="C50" s="88">
        <v>4.6538990000000009</v>
      </c>
      <c r="D50" s="88">
        <v>39.333320999999991</v>
      </c>
      <c r="E50" s="88">
        <v>58.952310000000026</v>
      </c>
      <c r="F50" s="88">
        <v>28.52039700000001</v>
      </c>
      <c r="G50" s="88">
        <v>100.62287400000004</v>
      </c>
      <c r="H50" s="88">
        <v>22.449640000000002</v>
      </c>
      <c r="I50" s="88">
        <v>58.196061</v>
      </c>
      <c r="J50" s="88">
        <v>31.499873000000008</v>
      </c>
      <c r="K50" s="88">
        <v>34.317222999999998</v>
      </c>
      <c r="L50" s="88">
        <v>500.54422600000004</v>
      </c>
      <c r="M50" s="88">
        <v>21.043230000000001</v>
      </c>
      <c r="N50" s="88">
        <v>71.28439400000002</v>
      </c>
      <c r="O50" s="88">
        <v>136.09840500000001</v>
      </c>
      <c r="P50" s="88">
        <v>19.533672000000003</v>
      </c>
      <c r="Q50" s="88">
        <v>28.691816000000006</v>
      </c>
      <c r="R50" s="88">
        <v>20.477361999999985</v>
      </c>
      <c r="S50" s="88">
        <v>19.065971000000001</v>
      </c>
      <c r="T50" s="87">
        <v>2023</v>
      </c>
      <c r="U50" s="84" t="s">
        <v>538</v>
      </c>
    </row>
    <row r="51" spans="1:21" x14ac:dyDescent="0.15">
      <c r="B51" s="84" t="s">
        <v>339</v>
      </c>
      <c r="C51" s="88">
        <v>4.9199580000000003</v>
      </c>
      <c r="D51" s="88">
        <v>40.805844000000008</v>
      </c>
      <c r="E51" s="88">
        <v>49.461747000000003</v>
      </c>
      <c r="F51" s="88">
        <v>32.217241000000001</v>
      </c>
      <c r="G51" s="88">
        <v>103.10115300000002</v>
      </c>
      <c r="H51" s="88">
        <v>24.080513000000003</v>
      </c>
      <c r="I51" s="88">
        <v>59.577067</v>
      </c>
      <c r="J51" s="88">
        <v>29.959163999999998</v>
      </c>
      <c r="K51" s="88">
        <v>56.051805999999999</v>
      </c>
      <c r="L51" s="88">
        <v>419.707313</v>
      </c>
      <c r="M51" s="88">
        <v>16.798310000000001</v>
      </c>
      <c r="N51" s="88">
        <v>99.517885000000007</v>
      </c>
      <c r="O51" s="88">
        <v>133.12163899999999</v>
      </c>
      <c r="P51" s="88">
        <v>16.731328999999999</v>
      </c>
      <c r="Q51" s="88">
        <v>27.843011999999995</v>
      </c>
      <c r="R51" s="88">
        <v>23.052485000000004</v>
      </c>
      <c r="S51" s="88">
        <v>16.761877000000002</v>
      </c>
      <c r="U51" s="84" t="s">
        <v>539</v>
      </c>
    </row>
    <row r="52" spans="1:21" x14ac:dyDescent="0.15">
      <c r="B52" s="84" t="s">
        <v>340</v>
      </c>
      <c r="C52" s="88">
        <v>5.9115549999999999</v>
      </c>
      <c r="D52" s="88">
        <v>44.694494000000013</v>
      </c>
      <c r="E52" s="88">
        <v>63.103564999999996</v>
      </c>
      <c r="F52" s="88">
        <v>39.240431999999998</v>
      </c>
      <c r="G52" s="88">
        <v>126.40978599999994</v>
      </c>
      <c r="H52" s="88">
        <v>26.181953</v>
      </c>
      <c r="I52" s="88">
        <v>64.774046999999996</v>
      </c>
      <c r="J52" s="88">
        <v>40.102314</v>
      </c>
      <c r="K52" s="88">
        <v>84.876047</v>
      </c>
      <c r="L52" s="88">
        <v>423.26082900000006</v>
      </c>
      <c r="M52" s="88">
        <v>13.075462000000002</v>
      </c>
      <c r="N52" s="88">
        <v>73.285978000000028</v>
      </c>
      <c r="O52" s="88">
        <v>529.13518099999999</v>
      </c>
      <c r="P52" s="88">
        <v>17.881754000000001</v>
      </c>
      <c r="Q52" s="88">
        <v>32.558699000000011</v>
      </c>
      <c r="R52" s="88">
        <v>26.426968999999996</v>
      </c>
      <c r="S52" s="88">
        <v>22.168671000000003</v>
      </c>
      <c r="U52" s="84" t="s">
        <v>540</v>
      </c>
    </row>
    <row r="53" spans="1:21" x14ac:dyDescent="0.15">
      <c r="B53" s="84" t="s">
        <v>341</v>
      </c>
      <c r="C53" s="88">
        <v>4.3532469999999996</v>
      </c>
      <c r="D53" s="88">
        <v>35.967176000000009</v>
      </c>
      <c r="E53" s="88">
        <v>46.812840000000008</v>
      </c>
      <c r="F53" s="88">
        <v>33.121042000000003</v>
      </c>
      <c r="G53" s="88">
        <v>103.48040899999998</v>
      </c>
      <c r="H53" s="88">
        <v>23.962365999999996</v>
      </c>
      <c r="I53" s="88">
        <v>68.657761000000008</v>
      </c>
      <c r="J53" s="88">
        <v>29.788699000000001</v>
      </c>
      <c r="K53" s="88">
        <v>26.381312999999999</v>
      </c>
      <c r="L53" s="88">
        <v>421.80832200000009</v>
      </c>
      <c r="M53" s="88">
        <v>11.554311</v>
      </c>
      <c r="N53" s="88">
        <v>91.720305999999994</v>
      </c>
      <c r="O53" s="88">
        <v>183.96858000000003</v>
      </c>
      <c r="P53" s="88">
        <v>11.851108999999999</v>
      </c>
      <c r="Q53" s="88">
        <v>23.440051999999994</v>
      </c>
      <c r="R53" s="88">
        <v>22.394217999999999</v>
      </c>
      <c r="S53" s="88">
        <v>15.70626100000001</v>
      </c>
      <c r="U53" s="84" t="s">
        <v>541</v>
      </c>
    </row>
    <row r="54" spans="1:21" x14ac:dyDescent="0.15">
      <c r="B54" s="84" t="s">
        <v>342</v>
      </c>
      <c r="C54" s="88">
        <v>6.8067779999999996</v>
      </c>
      <c r="D54" s="88">
        <v>44.879805999999995</v>
      </c>
      <c r="E54" s="88">
        <v>54.915518000000013</v>
      </c>
      <c r="F54" s="88">
        <v>38.865565000000011</v>
      </c>
      <c r="G54" s="88">
        <v>125.66592900000009</v>
      </c>
      <c r="H54" s="88">
        <v>23.238450999999998</v>
      </c>
      <c r="I54" s="88">
        <v>66.397447999999997</v>
      </c>
      <c r="J54" s="88">
        <v>36.490424999999988</v>
      </c>
      <c r="K54" s="88">
        <v>55.543986000000004</v>
      </c>
      <c r="L54" s="88">
        <v>449.66534600000011</v>
      </c>
      <c r="M54" s="88">
        <v>14.606980000000004</v>
      </c>
      <c r="N54" s="88">
        <v>60.967934999999997</v>
      </c>
      <c r="O54" s="88">
        <v>136.93871199999998</v>
      </c>
      <c r="P54" s="88">
        <v>10.522454</v>
      </c>
      <c r="Q54" s="88">
        <v>30.435154000000004</v>
      </c>
      <c r="R54" s="88">
        <v>28.675053000000002</v>
      </c>
      <c r="S54" s="88">
        <v>18.442348999999993</v>
      </c>
      <c r="U54" s="84" t="s">
        <v>542</v>
      </c>
    </row>
    <row r="55" spans="1:21" x14ac:dyDescent="0.15">
      <c r="B55" s="84" t="s">
        <v>343</v>
      </c>
      <c r="C55" s="88">
        <v>5.1472960000000008</v>
      </c>
      <c r="D55" s="88">
        <v>42.561824000000001</v>
      </c>
      <c r="E55" s="88">
        <v>57.003993999999992</v>
      </c>
      <c r="F55" s="88">
        <v>34.069490999999999</v>
      </c>
      <c r="G55" s="88">
        <v>124.28899000000001</v>
      </c>
      <c r="H55" s="88">
        <v>24.938829999999999</v>
      </c>
      <c r="I55" s="88">
        <v>80.062150000000003</v>
      </c>
      <c r="J55" s="88">
        <v>36.75380100000001</v>
      </c>
      <c r="K55" s="88">
        <v>48.205829999999999</v>
      </c>
      <c r="L55" s="88">
        <v>443.15096100000005</v>
      </c>
      <c r="M55" s="88">
        <v>9.4413470000000004</v>
      </c>
      <c r="N55" s="88">
        <v>92.686897999999999</v>
      </c>
      <c r="O55" s="88">
        <v>149.53663600000002</v>
      </c>
      <c r="P55" s="88">
        <v>10.999438000000001</v>
      </c>
      <c r="Q55" s="88">
        <v>23.242842999999993</v>
      </c>
      <c r="R55" s="88">
        <v>27.848761999999994</v>
      </c>
      <c r="S55" s="88">
        <v>17.998695000000001</v>
      </c>
      <c r="U55" s="84" t="s">
        <v>543</v>
      </c>
    </row>
    <row r="56" spans="1:21" x14ac:dyDescent="0.15">
      <c r="B56" s="84" t="s">
        <v>344</v>
      </c>
      <c r="C56" s="88">
        <v>5.165864</v>
      </c>
      <c r="D56" s="88">
        <v>44.707568999999992</v>
      </c>
      <c r="E56" s="88">
        <v>45.378853000000007</v>
      </c>
      <c r="F56" s="88">
        <v>32.893954000000008</v>
      </c>
      <c r="G56" s="88">
        <v>125.45427899999996</v>
      </c>
      <c r="H56" s="88">
        <v>19.074981999999999</v>
      </c>
      <c r="I56" s="88">
        <v>71.789002999999994</v>
      </c>
      <c r="J56" s="88">
        <v>31.607798000000003</v>
      </c>
      <c r="K56" s="88">
        <v>40.015485999999996</v>
      </c>
      <c r="L56" s="88">
        <v>367.57864799999993</v>
      </c>
      <c r="M56" s="88">
        <v>12.011755000000001</v>
      </c>
      <c r="N56" s="88">
        <v>41.835175000000007</v>
      </c>
      <c r="O56" s="88">
        <v>148.38936200000001</v>
      </c>
      <c r="P56" s="88">
        <v>13.394624</v>
      </c>
      <c r="Q56" s="88">
        <v>22.409787999999995</v>
      </c>
      <c r="R56" s="88">
        <v>26.880182999999995</v>
      </c>
      <c r="S56" s="88">
        <v>18.349293000000003</v>
      </c>
      <c r="U56" s="84" t="s">
        <v>544</v>
      </c>
    </row>
    <row r="57" spans="1:21" x14ac:dyDescent="0.15">
      <c r="B57" s="84" t="s">
        <v>345</v>
      </c>
      <c r="C57" s="88">
        <v>5.1319339999999993</v>
      </c>
      <c r="D57" s="88">
        <v>46.180370000000011</v>
      </c>
      <c r="E57" s="88">
        <v>49.147574999999989</v>
      </c>
      <c r="F57" s="88">
        <v>32.882705000000016</v>
      </c>
      <c r="G57" s="88">
        <v>104.15168699999997</v>
      </c>
      <c r="H57" s="88">
        <v>19.427898999999996</v>
      </c>
      <c r="I57" s="88">
        <v>67.328295999999995</v>
      </c>
      <c r="J57" s="88">
        <v>28.308792000000011</v>
      </c>
      <c r="K57" s="88">
        <v>43.688609999999997</v>
      </c>
      <c r="L57" s="88">
        <v>524.11317699999995</v>
      </c>
      <c r="M57" s="88">
        <v>8.9245959999999993</v>
      </c>
      <c r="N57" s="88">
        <v>53.005549000000009</v>
      </c>
      <c r="O57" s="88">
        <v>139.33791200000002</v>
      </c>
      <c r="P57" s="88">
        <v>12.870528</v>
      </c>
      <c r="Q57" s="88">
        <v>19.232900999999995</v>
      </c>
      <c r="R57" s="88">
        <v>26.272474999999993</v>
      </c>
      <c r="S57" s="88">
        <v>17.525228000000002</v>
      </c>
      <c r="U57" s="84" t="s">
        <v>545</v>
      </c>
    </row>
    <row r="58" spans="1:21" x14ac:dyDescent="0.15">
      <c r="B58" s="84" t="s">
        <v>346</v>
      </c>
      <c r="C58" s="88">
        <v>6.9825759999999999</v>
      </c>
      <c r="D58" s="88">
        <v>44.346635999999997</v>
      </c>
      <c r="E58" s="88">
        <v>57.682516000000028</v>
      </c>
      <c r="F58" s="88">
        <v>31.955841000000003</v>
      </c>
      <c r="G58" s="88">
        <v>116.44188299999998</v>
      </c>
      <c r="H58" s="88">
        <v>20.175818000000003</v>
      </c>
      <c r="I58" s="88">
        <v>69.687810999999996</v>
      </c>
      <c r="J58" s="88">
        <v>27.784374</v>
      </c>
      <c r="K58" s="88">
        <v>61.565026000000003</v>
      </c>
      <c r="L58" s="88">
        <v>391.15533900000003</v>
      </c>
      <c r="M58" s="88">
        <v>14.204222999999999</v>
      </c>
      <c r="N58" s="88">
        <v>40.214990999999998</v>
      </c>
      <c r="O58" s="88">
        <v>278.53536699999995</v>
      </c>
      <c r="P58" s="88">
        <v>14.646968000000001</v>
      </c>
      <c r="Q58" s="88">
        <v>22.906489999999998</v>
      </c>
      <c r="R58" s="88">
        <v>26.184139999999992</v>
      </c>
      <c r="S58" s="88">
        <v>16.601837999999994</v>
      </c>
      <c r="U58" s="84" t="s">
        <v>546</v>
      </c>
    </row>
    <row r="59" spans="1:21" x14ac:dyDescent="0.15">
      <c r="B59" s="84" t="s">
        <v>347</v>
      </c>
      <c r="C59" s="88">
        <v>8.5259659999999986</v>
      </c>
      <c r="D59" s="88">
        <v>44.030670000000001</v>
      </c>
      <c r="E59" s="88">
        <v>70.815688000000023</v>
      </c>
      <c r="F59" s="88">
        <v>32.097247000000003</v>
      </c>
      <c r="G59" s="88">
        <v>125.912053</v>
      </c>
      <c r="H59" s="88">
        <v>20.952270000000002</v>
      </c>
      <c r="I59" s="88">
        <v>70.432085000000001</v>
      </c>
      <c r="J59" s="88">
        <v>29.220496000000004</v>
      </c>
      <c r="K59" s="88">
        <v>48.633566999999999</v>
      </c>
      <c r="L59" s="88">
        <v>342.71073700000005</v>
      </c>
      <c r="M59" s="88">
        <v>10.467198</v>
      </c>
      <c r="N59" s="88">
        <v>41.367649999999998</v>
      </c>
      <c r="O59" s="88">
        <v>234.47359999999989</v>
      </c>
      <c r="P59" s="88">
        <v>16.167345000000001</v>
      </c>
      <c r="Q59" s="88">
        <v>25.092464999999997</v>
      </c>
      <c r="R59" s="88">
        <v>28.242759000000003</v>
      </c>
      <c r="S59" s="88">
        <v>23.021773</v>
      </c>
      <c r="U59" s="84" t="s">
        <v>547</v>
      </c>
    </row>
    <row r="60" spans="1:21" x14ac:dyDescent="0.15">
      <c r="B60" s="84" t="s">
        <v>348</v>
      </c>
      <c r="C60" s="88">
        <v>8.8834410000000013</v>
      </c>
      <c r="D60" s="88">
        <v>47.08695800000001</v>
      </c>
      <c r="E60" s="88">
        <v>72.954299999999989</v>
      </c>
      <c r="F60" s="88">
        <v>35.641076000000005</v>
      </c>
      <c r="G60" s="88">
        <v>135.0922820000001</v>
      </c>
      <c r="H60" s="88">
        <v>22.988726999999997</v>
      </c>
      <c r="I60" s="88">
        <v>77.016198000000003</v>
      </c>
      <c r="J60" s="88">
        <v>28.088931000000002</v>
      </c>
      <c r="K60" s="88">
        <v>53.017886000000004</v>
      </c>
      <c r="L60" s="88">
        <v>398.10456599999998</v>
      </c>
      <c r="M60" s="88">
        <v>12.519555</v>
      </c>
      <c r="N60" s="88">
        <v>39.060999999999993</v>
      </c>
      <c r="O60" s="88">
        <v>168.14582800000002</v>
      </c>
      <c r="P60" s="88">
        <v>18.353287999999999</v>
      </c>
      <c r="Q60" s="88">
        <v>24.543621999999999</v>
      </c>
      <c r="R60" s="88">
        <v>27.514065999999985</v>
      </c>
      <c r="S60" s="88">
        <v>17.936962000000001</v>
      </c>
      <c r="U60" s="84" t="s">
        <v>548</v>
      </c>
    </row>
    <row r="61" spans="1:21" x14ac:dyDescent="0.15">
      <c r="B61" s="84" t="s">
        <v>349</v>
      </c>
      <c r="C61" s="88">
        <v>6.2112760000000016</v>
      </c>
      <c r="D61" s="88">
        <v>39.485878</v>
      </c>
      <c r="E61" s="88">
        <v>53.045333000000028</v>
      </c>
      <c r="F61" s="88">
        <v>27.155021999999995</v>
      </c>
      <c r="G61" s="88">
        <v>97.515739000000011</v>
      </c>
      <c r="H61" s="88">
        <v>20.826836</v>
      </c>
      <c r="I61" s="88">
        <v>59.770464000000004</v>
      </c>
      <c r="J61" s="88">
        <v>23.510973999999997</v>
      </c>
      <c r="K61" s="88">
        <v>63.204698999999998</v>
      </c>
      <c r="L61" s="88">
        <v>448.32561699999985</v>
      </c>
      <c r="M61" s="88">
        <v>13.722557000000002</v>
      </c>
      <c r="N61" s="88">
        <v>31.199294000000002</v>
      </c>
      <c r="O61" s="88">
        <v>459.032107</v>
      </c>
      <c r="P61" s="88">
        <v>9.3857890000000008</v>
      </c>
      <c r="Q61" s="88">
        <v>17.210624000000003</v>
      </c>
      <c r="R61" s="88">
        <v>25.390596999999993</v>
      </c>
      <c r="S61" s="88">
        <v>12.851951000000001</v>
      </c>
      <c r="U61" s="84" t="s">
        <v>549</v>
      </c>
    </row>
    <row r="62" spans="1:21" x14ac:dyDescent="0.15">
      <c r="C62" s="88"/>
      <c r="D62" s="88"/>
      <c r="E62" s="88"/>
      <c r="F62" s="88"/>
      <c r="G62" s="88"/>
      <c r="H62" s="88"/>
      <c r="I62" s="88"/>
      <c r="J62" s="88"/>
      <c r="K62" s="88"/>
      <c r="L62" s="88"/>
      <c r="M62" s="88"/>
      <c r="N62" s="88"/>
      <c r="O62" s="88"/>
      <c r="P62" s="88"/>
      <c r="Q62" s="88"/>
      <c r="R62" s="88"/>
      <c r="S62" s="88"/>
    </row>
    <row r="63" spans="1:21" x14ac:dyDescent="0.15">
      <c r="C63" s="88"/>
      <c r="D63" s="88"/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</row>
    <row r="64" spans="1:21" x14ac:dyDescent="0.15"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  <c r="O64" s="88"/>
    </row>
    <row r="65" spans="1:21" s="90" customFormat="1" ht="27" customHeight="1" thickBot="1" x14ac:dyDescent="0.25">
      <c r="A65" s="205" t="s">
        <v>681</v>
      </c>
      <c r="B65" s="205"/>
      <c r="C65" s="205"/>
      <c r="D65" s="205"/>
      <c r="E65" s="205"/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</row>
    <row r="66" spans="1:21" s="85" customFormat="1" ht="11.25" customHeight="1" thickBot="1" x14ac:dyDescent="0.25">
      <c r="A66" s="199" t="s">
        <v>162</v>
      </c>
      <c r="B66" s="199" t="s">
        <v>163</v>
      </c>
      <c r="C66" s="235" t="s">
        <v>679</v>
      </c>
      <c r="D66" s="236"/>
      <c r="E66" s="236"/>
      <c r="F66" s="236"/>
      <c r="G66" s="236"/>
      <c r="H66" s="236"/>
      <c r="I66" s="236"/>
      <c r="J66" s="236"/>
      <c r="K66" s="236"/>
      <c r="L66" s="236"/>
      <c r="M66" s="236"/>
      <c r="N66" s="236"/>
      <c r="O66" s="236"/>
      <c r="P66" s="236"/>
      <c r="Q66" s="236"/>
      <c r="R66" s="236"/>
      <c r="S66" s="237"/>
      <c r="T66" s="199" t="s">
        <v>535</v>
      </c>
      <c r="U66" s="199" t="s">
        <v>522</v>
      </c>
    </row>
    <row r="67" spans="1:21" ht="20.25" customHeight="1" thickBot="1" x14ac:dyDescent="0.2">
      <c r="A67" s="200"/>
      <c r="B67" s="200"/>
      <c r="C67" s="138">
        <v>35</v>
      </c>
      <c r="D67" s="138">
        <v>36</v>
      </c>
      <c r="E67" s="138">
        <v>37</v>
      </c>
      <c r="F67" s="138">
        <v>38</v>
      </c>
      <c r="G67" s="138">
        <v>39</v>
      </c>
      <c r="H67" s="138">
        <v>40</v>
      </c>
      <c r="I67" s="138">
        <v>41</v>
      </c>
      <c r="J67" s="138">
        <v>42</v>
      </c>
      <c r="K67" s="138">
        <v>43</v>
      </c>
      <c r="L67" s="138">
        <v>44</v>
      </c>
      <c r="M67" s="138">
        <v>45</v>
      </c>
      <c r="N67" s="138">
        <v>46</v>
      </c>
      <c r="O67" s="138">
        <v>47</v>
      </c>
      <c r="P67" s="138">
        <v>48</v>
      </c>
      <c r="Q67" s="138">
        <v>49</v>
      </c>
      <c r="R67" s="138">
        <v>50</v>
      </c>
      <c r="S67" s="138">
        <v>51</v>
      </c>
      <c r="T67" s="200"/>
      <c r="U67" s="200"/>
    </row>
    <row r="68" spans="1:21" x14ac:dyDescent="0.15">
      <c r="A68" s="87">
        <v>2022</v>
      </c>
      <c r="B68" s="84" t="s">
        <v>338</v>
      </c>
      <c r="C68" s="88">
        <v>11.708732000000001</v>
      </c>
      <c r="D68" s="88">
        <v>0.40013200000000004</v>
      </c>
      <c r="E68" s="88">
        <v>0.22247000000000006</v>
      </c>
      <c r="F68" s="88">
        <v>50.733972000000001</v>
      </c>
      <c r="G68" s="88">
        <v>319.96504899999968</v>
      </c>
      <c r="H68" s="88">
        <v>117.05912699999999</v>
      </c>
      <c r="I68" s="88">
        <v>9.692653</v>
      </c>
      <c r="J68" s="88">
        <v>19.322513000000004</v>
      </c>
      <c r="K68" s="88">
        <v>0.404308</v>
      </c>
      <c r="L68" s="88">
        <v>75.269028999999989</v>
      </c>
      <c r="M68" s="88">
        <v>91.210727999999989</v>
      </c>
      <c r="N68" s="88">
        <v>2.2148999999999999E-2</v>
      </c>
      <c r="O68" s="88">
        <v>71.543468000000004</v>
      </c>
      <c r="P68" s="88">
        <v>186.04067100000003</v>
      </c>
      <c r="Q68" s="88">
        <v>5.2113010000000006</v>
      </c>
      <c r="R68" s="88">
        <v>3.6549999999999999E-2</v>
      </c>
      <c r="S68" s="88">
        <v>4.9001030000000005</v>
      </c>
      <c r="T68" s="87">
        <v>2022</v>
      </c>
      <c r="U68" s="84" t="s">
        <v>538</v>
      </c>
    </row>
    <row r="69" spans="1:21" x14ac:dyDescent="0.15">
      <c r="B69" s="84" t="s">
        <v>339</v>
      </c>
      <c r="C69" s="88">
        <v>10.805406999999999</v>
      </c>
      <c r="D69" s="88">
        <v>0.49253099999999994</v>
      </c>
      <c r="E69" s="88">
        <v>0.46377000000000002</v>
      </c>
      <c r="F69" s="88">
        <v>51.397518999999996</v>
      </c>
      <c r="G69" s="88">
        <v>326.37547900000004</v>
      </c>
      <c r="H69" s="88">
        <v>118.30619699999997</v>
      </c>
      <c r="I69" s="88">
        <v>9.4344370000000009</v>
      </c>
      <c r="J69" s="88">
        <v>21.166409000000002</v>
      </c>
      <c r="K69" s="88">
        <v>0.51908599999999994</v>
      </c>
      <c r="L69" s="88">
        <v>80.778160999999997</v>
      </c>
      <c r="M69" s="88">
        <v>98.726138000000006</v>
      </c>
      <c r="N69" s="88">
        <v>4.8235E-2</v>
      </c>
      <c r="O69" s="88">
        <v>60.583575000000003</v>
      </c>
      <c r="P69" s="88">
        <v>202.95643000000004</v>
      </c>
      <c r="Q69" s="88">
        <v>4.6412790000000008</v>
      </c>
      <c r="R69" s="88">
        <v>8.8783000000000001E-2</v>
      </c>
      <c r="S69" s="88">
        <v>5.6032790000000006</v>
      </c>
      <c r="U69" s="84" t="s">
        <v>539</v>
      </c>
    </row>
    <row r="70" spans="1:21" x14ac:dyDescent="0.15">
      <c r="B70" s="84" t="s">
        <v>340</v>
      </c>
      <c r="C70" s="88">
        <v>10.839296000000003</v>
      </c>
      <c r="D70" s="88">
        <v>0.86609399999999992</v>
      </c>
      <c r="E70" s="88">
        <v>0.43633999999999989</v>
      </c>
      <c r="F70" s="88">
        <v>53.447187</v>
      </c>
      <c r="G70" s="88">
        <v>359.4004740000002</v>
      </c>
      <c r="H70" s="88">
        <v>128.30883500000002</v>
      </c>
      <c r="I70" s="88">
        <v>11.716386</v>
      </c>
      <c r="J70" s="88">
        <v>21.576024999999998</v>
      </c>
      <c r="K70" s="88">
        <v>0.75820300000000007</v>
      </c>
      <c r="L70" s="88">
        <v>88.207007999999988</v>
      </c>
      <c r="M70" s="88">
        <v>116.27475699999997</v>
      </c>
      <c r="N70" s="88">
        <v>5.7095E-2</v>
      </c>
      <c r="O70" s="88">
        <v>84.697483000000005</v>
      </c>
      <c r="P70" s="88">
        <v>229.33487300000002</v>
      </c>
      <c r="Q70" s="88">
        <v>5.6049030000000002</v>
      </c>
      <c r="R70" s="88">
        <v>8.6639999999999995E-2</v>
      </c>
      <c r="S70" s="88">
        <v>5.4966360000000005</v>
      </c>
      <c r="U70" s="84" t="s">
        <v>540</v>
      </c>
    </row>
    <row r="71" spans="1:21" x14ac:dyDescent="0.15">
      <c r="B71" s="84" t="s">
        <v>341</v>
      </c>
      <c r="C71" s="88">
        <v>11.027096</v>
      </c>
      <c r="D71" s="88">
        <v>0.70687999999999995</v>
      </c>
      <c r="E71" s="88">
        <v>0.38295900000000005</v>
      </c>
      <c r="F71" s="88">
        <v>41.617514</v>
      </c>
      <c r="G71" s="88">
        <v>326.46143699999988</v>
      </c>
      <c r="H71" s="88">
        <v>118.11386299999998</v>
      </c>
      <c r="I71" s="88">
        <v>11.381930000000001</v>
      </c>
      <c r="J71" s="88">
        <v>18.858597</v>
      </c>
      <c r="K71" s="88">
        <v>1.302289</v>
      </c>
      <c r="L71" s="88">
        <v>84.004207000000008</v>
      </c>
      <c r="M71" s="88">
        <v>106.45350600000003</v>
      </c>
      <c r="N71" s="88">
        <v>3.9934999999999998E-2</v>
      </c>
      <c r="O71" s="88">
        <v>71.111405999999988</v>
      </c>
      <c r="P71" s="88">
        <v>224.76187599999994</v>
      </c>
      <c r="Q71" s="88">
        <v>5.9665909999999984</v>
      </c>
      <c r="R71" s="88">
        <v>0.17655499999999999</v>
      </c>
      <c r="S71" s="88">
        <v>7.9228500000000004</v>
      </c>
      <c r="U71" s="84" t="s">
        <v>541</v>
      </c>
    </row>
    <row r="72" spans="1:21" x14ac:dyDescent="0.15">
      <c r="B72" s="84" t="s">
        <v>342</v>
      </c>
      <c r="C72" s="88">
        <v>14.032176000000003</v>
      </c>
      <c r="D72" s="88">
        <v>0.945245</v>
      </c>
      <c r="E72" s="88">
        <v>0.33859300000000003</v>
      </c>
      <c r="F72" s="88">
        <v>45.332060999999996</v>
      </c>
      <c r="G72" s="88">
        <v>378.67833899999999</v>
      </c>
      <c r="H72" s="88">
        <v>152.574028</v>
      </c>
      <c r="I72" s="88">
        <v>14.393248</v>
      </c>
      <c r="J72" s="88">
        <v>23.561076999999997</v>
      </c>
      <c r="K72" s="88">
        <v>1.077909</v>
      </c>
      <c r="L72" s="88">
        <v>98.886099000000002</v>
      </c>
      <c r="M72" s="88">
        <v>119.76462699999999</v>
      </c>
      <c r="N72" s="88">
        <v>4.5624999999999999E-2</v>
      </c>
      <c r="O72" s="88">
        <v>74.852716999999998</v>
      </c>
      <c r="P72" s="88">
        <v>267.25957099999999</v>
      </c>
      <c r="Q72" s="88">
        <v>9.3749159999999989</v>
      </c>
      <c r="R72" s="88">
        <v>3.7229999999999999E-2</v>
      </c>
      <c r="S72" s="88">
        <v>7.210858</v>
      </c>
      <c r="U72" s="84" t="s">
        <v>542</v>
      </c>
    </row>
    <row r="73" spans="1:21" x14ac:dyDescent="0.15">
      <c r="B73" s="84" t="s">
        <v>343</v>
      </c>
      <c r="C73" s="88">
        <v>13.080143999999999</v>
      </c>
      <c r="D73" s="88">
        <v>0.68754999999999999</v>
      </c>
      <c r="E73" s="88">
        <v>0.51760700000000004</v>
      </c>
      <c r="F73" s="88">
        <v>55.942796000000008</v>
      </c>
      <c r="G73" s="88">
        <v>369.24595500000009</v>
      </c>
      <c r="H73" s="88">
        <v>141.23365899999999</v>
      </c>
      <c r="I73" s="88">
        <v>11.280549000000001</v>
      </c>
      <c r="J73" s="88">
        <v>22.836649999999995</v>
      </c>
      <c r="K73" s="88">
        <v>1.026114</v>
      </c>
      <c r="L73" s="88">
        <v>93.244726999999997</v>
      </c>
      <c r="M73" s="88">
        <v>110.94387900000001</v>
      </c>
      <c r="N73" s="88">
        <v>4.4020000000000004E-2</v>
      </c>
      <c r="O73" s="88">
        <v>87.641068000000004</v>
      </c>
      <c r="P73" s="88">
        <v>266.01894799999997</v>
      </c>
      <c r="Q73" s="88">
        <v>5.6284989999999997</v>
      </c>
      <c r="R73" s="88">
        <v>5.5440999999999997E-2</v>
      </c>
      <c r="S73" s="88">
        <v>5.4384080000000008</v>
      </c>
      <c r="U73" s="84" t="s">
        <v>543</v>
      </c>
    </row>
    <row r="74" spans="1:21" x14ac:dyDescent="0.15">
      <c r="B74" s="84" t="s">
        <v>344</v>
      </c>
      <c r="C74" s="88">
        <v>10.838976000000001</v>
      </c>
      <c r="D74" s="88">
        <v>0.69849899999999998</v>
      </c>
      <c r="E74" s="88">
        <v>0.36892499999999995</v>
      </c>
      <c r="F74" s="88">
        <v>56.414793000000003</v>
      </c>
      <c r="G74" s="88">
        <v>378.84074800000008</v>
      </c>
      <c r="H74" s="88">
        <v>154.82030700000004</v>
      </c>
      <c r="I74" s="88">
        <v>12.277660000000001</v>
      </c>
      <c r="J74" s="88">
        <v>24.966065999999998</v>
      </c>
      <c r="K74" s="88">
        <v>1.3328500000000001</v>
      </c>
      <c r="L74" s="88">
        <v>95.690060999999986</v>
      </c>
      <c r="M74" s="88">
        <v>116.725066</v>
      </c>
      <c r="N74" s="88">
        <v>2.9075E-2</v>
      </c>
      <c r="O74" s="88">
        <v>87.309002000000007</v>
      </c>
      <c r="P74" s="88">
        <v>260.99653000000018</v>
      </c>
      <c r="Q74" s="88">
        <v>4.6986120000000016</v>
      </c>
      <c r="R74" s="88">
        <v>1.0673E-2</v>
      </c>
      <c r="S74" s="88">
        <v>6.5318079999999998</v>
      </c>
      <c r="U74" s="84" t="s">
        <v>544</v>
      </c>
    </row>
    <row r="75" spans="1:21" x14ac:dyDescent="0.15">
      <c r="B75" s="84" t="s">
        <v>345</v>
      </c>
      <c r="C75" s="88">
        <v>9.0207760000000015</v>
      </c>
      <c r="D75" s="88">
        <v>0.98523700000000003</v>
      </c>
      <c r="E75" s="88">
        <v>0.38608100000000001</v>
      </c>
      <c r="F75" s="88">
        <v>32.340519000000008</v>
      </c>
      <c r="G75" s="88">
        <v>288.83299</v>
      </c>
      <c r="H75" s="88">
        <v>113.232833</v>
      </c>
      <c r="I75" s="88">
        <v>6.9913629999999998</v>
      </c>
      <c r="J75" s="88">
        <v>21.646343999999996</v>
      </c>
      <c r="K75" s="88">
        <v>0.37754199999999999</v>
      </c>
      <c r="L75" s="88">
        <v>57.787841999999983</v>
      </c>
      <c r="M75" s="88">
        <v>61.443601999999998</v>
      </c>
      <c r="N75" s="88">
        <v>5.0021000000000003E-2</v>
      </c>
      <c r="O75" s="88">
        <v>76.786309000000003</v>
      </c>
      <c r="P75" s="88">
        <v>265.87576799999999</v>
      </c>
      <c r="Q75" s="88">
        <v>4.7061790000000006</v>
      </c>
      <c r="R75" s="88">
        <v>7.5076999999999991E-2</v>
      </c>
      <c r="S75" s="88">
        <v>3.1828139999999996</v>
      </c>
      <c r="U75" s="84" t="s">
        <v>545</v>
      </c>
    </row>
    <row r="76" spans="1:21" x14ac:dyDescent="0.15">
      <c r="B76" s="84" t="s">
        <v>346</v>
      </c>
      <c r="C76" s="88">
        <v>9.7292629999999996</v>
      </c>
      <c r="D76" s="88">
        <v>0.88330799999999998</v>
      </c>
      <c r="E76" s="88">
        <v>0.49976799999999999</v>
      </c>
      <c r="F76" s="88">
        <v>49.67196899999999</v>
      </c>
      <c r="G76" s="88">
        <v>366.64811500000008</v>
      </c>
      <c r="H76" s="88">
        <v>149.55487299999993</v>
      </c>
      <c r="I76" s="88">
        <v>10.523339999999999</v>
      </c>
      <c r="J76" s="88">
        <v>25.480801999999997</v>
      </c>
      <c r="K76" s="88">
        <v>0.68998999999999999</v>
      </c>
      <c r="L76" s="88">
        <v>86.368618999999995</v>
      </c>
      <c r="M76" s="88">
        <v>97.955804999999984</v>
      </c>
      <c r="N76" s="88">
        <v>0.11635400000000001</v>
      </c>
      <c r="O76" s="88">
        <v>88.586889000000014</v>
      </c>
      <c r="P76" s="88">
        <v>275.64803399999994</v>
      </c>
      <c r="Q76" s="88">
        <v>5.5945699999999992</v>
      </c>
      <c r="R76" s="88">
        <v>0.12581199999999998</v>
      </c>
      <c r="S76" s="88">
        <v>6.5448209999999998</v>
      </c>
      <c r="U76" s="84" t="s">
        <v>546</v>
      </c>
    </row>
    <row r="77" spans="1:21" x14ac:dyDescent="0.15">
      <c r="B77" s="84" t="s">
        <v>347</v>
      </c>
      <c r="C77" s="88">
        <v>9.7554729999999985</v>
      </c>
      <c r="D77" s="88">
        <v>0.84054099999999998</v>
      </c>
      <c r="E77" s="88">
        <v>0.36569999999999991</v>
      </c>
      <c r="F77" s="88">
        <v>35.625749999999989</v>
      </c>
      <c r="G77" s="88">
        <v>341.69406499999997</v>
      </c>
      <c r="H77" s="88">
        <v>149.65499599999998</v>
      </c>
      <c r="I77" s="88">
        <v>10.097709999999999</v>
      </c>
      <c r="J77" s="88">
        <v>23.706407000000002</v>
      </c>
      <c r="K77" s="88">
        <v>0.50547699999999995</v>
      </c>
      <c r="L77" s="88">
        <v>80.979635000000002</v>
      </c>
      <c r="M77" s="88">
        <v>101.32189199999998</v>
      </c>
      <c r="N77" s="88">
        <v>6.1107000000000002E-2</v>
      </c>
      <c r="O77" s="88">
        <v>79.580244999999991</v>
      </c>
      <c r="P77" s="88">
        <v>248.72656000000012</v>
      </c>
      <c r="Q77" s="88">
        <v>7.0028919999999992</v>
      </c>
      <c r="R77" s="88">
        <v>6.9623000000000004E-2</v>
      </c>
      <c r="S77" s="88">
        <v>5.9834540000000001</v>
      </c>
      <c r="U77" s="84" t="s">
        <v>547</v>
      </c>
    </row>
    <row r="78" spans="1:21" x14ac:dyDescent="0.15">
      <c r="B78" s="84" t="s">
        <v>348</v>
      </c>
      <c r="C78" s="88">
        <v>10.237695</v>
      </c>
      <c r="D78" s="88">
        <v>0.816716</v>
      </c>
      <c r="E78" s="88">
        <v>0.40786</v>
      </c>
      <c r="F78" s="88">
        <v>42.222968999999992</v>
      </c>
      <c r="G78" s="88">
        <v>334.71839699999992</v>
      </c>
      <c r="H78" s="88">
        <v>148.44862899999998</v>
      </c>
      <c r="I78" s="88">
        <v>10.610205000000001</v>
      </c>
      <c r="J78" s="88">
        <v>26.968325999999998</v>
      </c>
      <c r="K78" s="88">
        <v>0.36174899999999999</v>
      </c>
      <c r="L78" s="88">
        <v>80.063428000000002</v>
      </c>
      <c r="M78" s="88">
        <v>100.51066300000001</v>
      </c>
      <c r="N78" s="88">
        <v>6.0330000000000002E-2</v>
      </c>
      <c r="O78" s="88">
        <v>54.671627000000001</v>
      </c>
      <c r="P78" s="88">
        <v>256.65222000000006</v>
      </c>
      <c r="Q78" s="88">
        <v>6.598542000000001</v>
      </c>
      <c r="R78" s="88">
        <v>0.25468599999999997</v>
      </c>
      <c r="S78" s="88">
        <v>5.5334580000000004</v>
      </c>
      <c r="U78" s="84" t="s">
        <v>548</v>
      </c>
    </row>
    <row r="79" spans="1:21" x14ac:dyDescent="0.15">
      <c r="B79" s="84" t="s">
        <v>349</v>
      </c>
      <c r="C79" s="88">
        <v>6.9421649999999975</v>
      </c>
      <c r="D79" s="88">
        <v>1.045223</v>
      </c>
      <c r="E79" s="88">
        <v>0.56226700000000007</v>
      </c>
      <c r="F79" s="88">
        <v>46.919072</v>
      </c>
      <c r="G79" s="88">
        <v>260.92395600000003</v>
      </c>
      <c r="H79" s="88">
        <v>103.82540800000007</v>
      </c>
      <c r="I79" s="88">
        <v>10.408415999999999</v>
      </c>
      <c r="J79" s="88">
        <v>23.594320000000007</v>
      </c>
      <c r="K79" s="88">
        <v>0.49032900000000001</v>
      </c>
      <c r="L79" s="88">
        <v>66.289813999999993</v>
      </c>
      <c r="M79" s="88">
        <v>87.677278000000015</v>
      </c>
      <c r="N79" s="88">
        <v>5.0176999999999999E-2</v>
      </c>
      <c r="O79" s="88">
        <v>71.681104000000005</v>
      </c>
      <c r="P79" s="88">
        <v>240.64052999999996</v>
      </c>
      <c r="Q79" s="88">
        <v>4.1476429999999995</v>
      </c>
      <c r="R79" s="88">
        <v>3.6319999999999998E-2</v>
      </c>
      <c r="S79" s="88">
        <v>4.9487939999999995</v>
      </c>
      <c r="U79" s="84" t="s">
        <v>549</v>
      </c>
    </row>
    <row r="80" spans="1:21" x14ac:dyDescent="0.15"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9"/>
      <c r="Q80" s="89"/>
      <c r="R80" s="89"/>
      <c r="S80" s="89"/>
    </row>
    <row r="81" spans="1:21" x14ac:dyDescent="0.15">
      <c r="A81" s="87">
        <v>2023</v>
      </c>
      <c r="B81" s="84" t="s">
        <v>338</v>
      </c>
      <c r="C81" s="88">
        <v>11.071950000000001</v>
      </c>
      <c r="D81" s="88">
        <v>0.75733399999999995</v>
      </c>
      <c r="E81" s="88">
        <v>0.38811700000000005</v>
      </c>
      <c r="F81" s="88">
        <v>46.425153999999999</v>
      </c>
      <c r="G81" s="88">
        <v>312.19604200000003</v>
      </c>
      <c r="H81" s="88">
        <v>142.01894399999998</v>
      </c>
      <c r="I81" s="88">
        <v>10.185576000000001</v>
      </c>
      <c r="J81" s="88">
        <v>26.873821000000003</v>
      </c>
      <c r="K81" s="88">
        <v>0.58371899999999999</v>
      </c>
      <c r="L81" s="88">
        <v>85.85662499999998</v>
      </c>
      <c r="M81" s="88">
        <v>97.105318000000011</v>
      </c>
      <c r="N81" s="88">
        <v>2.4638E-2</v>
      </c>
      <c r="O81" s="88">
        <v>78.137191000000001</v>
      </c>
      <c r="P81" s="88">
        <v>215.50072</v>
      </c>
      <c r="Q81" s="88">
        <v>5.3730249999999993</v>
      </c>
      <c r="R81" s="88">
        <v>4.2501000000000004E-2</v>
      </c>
      <c r="S81" s="88">
        <v>4.5877590000000001</v>
      </c>
      <c r="T81" s="87">
        <v>2023</v>
      </c>
      <c r="U81" s="84" t="s">
        <v>538</v>
      </c>
    </row>
    <row r="82" spans="1:21" x14ac:dyDescent="0.15">
      <c r="B82" s="84" t="s">
        <v>339</v>
      </c>
      <c r="C82" s="88">
        <v>9.0624269999999996</v>
      </c>
      <c r="D82" s="88">
        <v>1.048495</v>
      </c>
      <c r="E82" s="88">
        <v>0.33418899999999996</v>
      </c>
      <c r="F82" s="88">
        <v>38.502046000000007</v>
      </c>
      <c r="G82" s="88">
        <v>318.69236200000006</v>
      </c>
      <c r="H82" s="88">
        <v>137.04201799999998</v>
      </c>
      <c r="I82" s="88">
        <v>9.6893529999999988</v>
      </c>
      <c r="J82" s="88">
        <v>22.147815999999999</v>
      </c>
      <c r="K82" s="88">
        <v>0.47933499999999996</v>
      </c>
      <c r="L82" s="88">
        <v>80.800338999999994</v>
      </c>
      <c r="M82" s="88">
        <v>105.10213600000002</v>
      </c>
      <c r="N82" s="88">
        <v>0.133136</v>
      </c>
      <c r="O82" s="88">
        <v>75.50882900000002</v>
      </c>
      <c r="P82" s="88">
        <v>201.340844</v>
      </c>
      <c r="Q82" s="88">
        <v>5.246980999999999</v>
      </c>
      <c r="R82" s="88">
        <v>5.4685999999999998E-2</v>
      </c>
      <c r="S82" s="88">
        <v>5.687412000000001</v>
      </c>
      <c r="U82" s="84" t="s">
        <v>539</v>
      </c>
    </row>
    <row r="83" spans="1:21" x14ac:dyDescent="0.15">
      <c r="B83" s="84" t="s">
        <v>340</v>
      </c>
      <c r="C83" s="88">
        <v>10.25957</v>
      </c>
      <c r="D83" s="88">
        <v>0.93323400000000001</v>
      </c>
      <c r="E83" s="88">
        <v>0.472856</v>
      </c>
      <c r="F83" s="88">
        <v>53.067971999999997</v>
      </c>
      <c r="G83" s="88">
        <v>374.8546980000001</v>
      </c>
      <c r="H83" s="88">
        <v>167.26242400000007</v>
      </c>
      <c r="I83" s="88">
        <v>11.854062999999998</v>
      </c>
      <c r="J83" s="88">
        <v>26.662291</v>
      </c>
      <c r="K83" s="88">
        <v>1.0103610000000001</v>
      </c>
      <c r="L83" s="88">
        <v>94.388078999999991</v>
      </c>
      <c r="M83" s="88">
        <v>130.00831100000002</v>
      </c>
      <c r="N83" s="88">
        <v>6.4128999999999992E-2</v>
      </c>
      <c r="O83" s="88">
        <v>47.796965</v>
      </c>
      <c r="P83" s="88">
        <v>218.04885899999999</v>
      </c>
      <c r="Q83" s="88">
        <v>4.3650440000000001</v>
      </c>
      <c r="R83" s="88">
        <v>0.11954000000000001</v>
      </c>
      <c r="S83" s="88">
        <v>8.0938489999999987</v>
      </c>
      <c r="U83" s="84" t="s">
        <v>540</v>
      </c>
    </row>
    <row r="84" spans="1:21" x14ac:dyDescent="0.15">
      <c r="B84" s="84" t="s">
        <v>341</v>
      </c>
      <c r="C84" s="88">
        <v>9.3844429999999974</v>
      </c>
      <c r="D84" s="88">
        <v>1.1188119999999999</v>
      </c>
      <c r="E84" s="88">
        <v>0.350184</v>
      </c>
      <c r="F84" s="88">
        <v>39.426779000000003</v>
      </c>
      <c r="G84" s="88">
        <v>307.29946000000001</v>
      </c>
      <c r="H84" s="88">
        <v>137.24878399999992</v>
      </c>
      <c r="I84" s="88">
        <v>9.9125300000000003</v>
      </c>
      <c r="J84" s="88">
        <v>23.181294000000001</v>
      </c>
      <c r="K84" s="88">
        <v>1.0807129999999998</v>
      </c>
      <c r="L84" s="88">
        <v>72.302644000000001</v>
      </c>
      <c r="M84" s="88">
        <v>100.983621</v>
      </c>
      <c r="N84" s="88">
        <v>0.185195</v>
      </c>
      <c r="O84" s="88">
        <v>69.634671999999995</v>
      </c>
      <c r="P84" s="88">
        <v>178.501543</v>
      </c>
      <c r="Q84" s="88">
        <v>6.4238500000000007</v>
      </c>
      <c r="R84" s="88">
        <v>0.117326</v>
      </c>
      <c r="S84" s="88">
        <v>7.1357520000000001</v>
      </c>
      <c r="U84" s="84" t="s">
        <v>541</v>
      </c>
    </row>
    <row r="85" spans="1:21" x14ac:dyDescent="0.15">
      <c r="B85" s="84" t="s">
        <v>342</v>
      </c>
      <c r="C85" s="88">
        <v>10.672205</v>
      </c>
      <c r="D85" s="88">
        <v>0.90198299999999998</v>
      </c>
      <c r="E85" s="88">
        <v>0.40908900000000004</v>
      </c>
      <c r="F85" s="88">
        <v>40.347525000000005</v>
      </c>
      <c r="G85" s="88">
        <v>353.72264799999999</v>
      </c>
      <c r="H85" s="88">
        <v>156.59152499999996</v>
      </c>
      <c r="I85" s="88">
        <v>11.519263</v>
      </c>
      <c r="J85" s="88">
        <v>24.990823999999996</v>
      </c>
      <c r="K85" s="88">
        <v>1.3443180000000001</v>
      </c>
      <c r="L85" s="88">
        <v>85.240430000000003</v>
      </c>
      <c r="M85" s="88">
        <v>122.226507</v>
      </c>
      <c r="N85" s="88">
        <v>3.9358000000000004E-2</v>
      </c>
      <c r="O85" s="88">
        <v>71.955522000000002</v>
      </c>
      <c r="P85" s="88">
        <v>187.615082</v>
      </c>
      <c r="Q85" s="88">
        <v>5.2101969999999991</v>
      </c>
      <c r="R85" s="88">
        <v>8.276399999999999E-2</v>
      </c>
      <c r="S85" s="88">
        <v>7.0701879999999999</v>
      </c>
      <c r="U85" s="84" t="s">
        <v>542</v>
      </c>
    </row>
    <row r="86" spans="1:21" x14ac:dyDescent="0.15">
      <c r="B86" s="84" t="s">
        <v>343</v>
      </c>
      <c r="C86" s="88">
        <v>9.6770539999999983</v>
      </c>
      <c r="D86" s="88">
        <v>0.95948800000000001</v>
      </c>
      <c r="E86" s="88">
        <v>0.38226599999999999</v>
      </c>
      <c r="F86" s="88">
        <v>44.564571000000001</v>
      </c>
      <c r="G86" s="88">
        <v>310.34774999999996</v>
      </c>
      <c r="H86" s="88">
        <v>156.995182</v>
      </c>
      <c r="I86" s="88">
        <v>11.359631</v>
      </c>
      <c r="J86" s="88">
        <v>26.106746999999995</v>
      </c>
      <c r="K86" s="88">
        <v>1.178307</v>
      </c>
      <c r="L86" s="88">
        <v>76.917959999999994</v>
      </c>
      <c r="M86" s="88">
        <v>114.34781599999999</v>
      </c>
      <c r="N86" s="88">
        <v>3.3687999999999996E-2</v>
      </c>
      <c r="O86" s="88">
        <v>67.085174999999992</v>
      </c>
      <c r="P86" s="88">
        <v>189.80506199999999</v>
      </c>
      <c r="Q86" s="88">
        <v>7.3064099999999987</v>
      </c>
      <c r="R86" s="88">
        <v>9.0467000000000006E-2</v>
      </c>
      <c r="S86" s="88">
        <v>8.3479449999999993</v>
      </c>
      <c r="U86" s="84" t="s">
        <v>543</v>
      </c>
    </row>
    <row r="87" spans="1:21" x14ac:dyDescent="0.15">
      <c r="B87" s="84" t="s">
        <v>344</v>
      </c>
      <c r="C87" s="88">
        <v>10.985486000000002</v>
      </c>
      <c r="D87" s="88">
        <v>0.82960899999999993</v>
      </c>
      <c r="E87" s="88">
        <v>0.33184499999999995</v>
      </c>
      <c r="F87" s="88">
        <v>35.846219999999995</v>
      </c>
      <c r="G87" s="88">
        <v>300.30160700000005</v>
      </c>
      <c r="H87" s="88">
        <v>148.29203600000002</v>
      </c>
      <c r="I87" s="88">
        <v>14.333266999999999</v>
      </c>
      <c r="J87" s="88">
        <v>26.429942</v>
      </c>
      <c r="K87" s="88">
        <v>1.035998</v>
      </c>
      <c r="L87" s="88">
        <v>77.127675999999994</v>
      </c>
      <c r="M87" s="88">
        <v>115.307931</v>
      </c>
      <c r="N87" s="88">
        <v>7.0691000000000004E-2</v>
      </c>
      <c r="O87" s="88">
        <v>67.619706999999991</v>
      </c>
      <c r="P87" s="88">
        <v>170.073769</v>
      </c>
      <c r="Q87" s="88">
        <v>6.2223299999999977</v>
      </c>
      <c r="R87" s="88">
        <v>2.8679000000000003E-2</v>
      </c>
      <c r="S87" s="88">
        <v>8.2896470000000022</v>
      </c>
      <c r="U87" s="84" t="s">
        <v>544</v>
      </c>
    </row>
    <row r="88" spans="1:21" x14ac:dyDescent="0.15">
      <c r="B88" s="84" t="s">
        <v>345</v>
      </c>
      <c r="C88" s="88">
        <v>7.4632189999999987</v>
      </c>
      <c r="D88" s="88">
        <v>0.9086240000000001</v>
      </c>
      <c r="E88" s="88">
        <v>0.253716</v>
      </c>
      <c r="F88" s="88">
        <v>32.359008999999993</v>
      </c>
      <c r="G88" s="88">
        <v>234.81656400000014</v>
      </c>
      <c r="H88" s="88">
        <v>122.17101300000002</v>
      </c>
      <c r="I88" s="88">
        <v>6.7742129999999996</v>
      </c>
      <c r="J88" s="88">
        <v>22.821262999999998</v>
      </c>
      <c r="K88" s="88">
        <v>0.38814500000000002</v>
      </c>
      <c r="L88" s="88">
        <v>51.388005</v>
      </c>
      <c r="M88" s="88">
        <v>57.048031999999999</v>
      </c>
      <c r="N88" s="88">
        <v>8.6526000000000006E-2</v>
      </c>
      <c r="O88" s="88">
        <v>67.194749000000002</v>
      </c>
      <c r="P88" s="88">
        <v>175.53553199999999</v>
      </c>
      <c r="Q88" s="88">
        <v>7.1563199999999991</v>
      </c>
      <c r="R88" s="88">
        <v>6.7282000000000008E-2</v>
      </c>
      <c r="S88" s="88">
        <v>4.1291469999999997</v>
      </c>
      <c r="U88" s="84" t="s">
        <v>545</v>
      </c>
    </row>
    <row r="89" spans="1:21" x14ac:dyDescent="0.15">
      <c r="B89" s="84" t="s">
        <v>346</v>
      </c>
      <c r="C89" s="88">
        <v>8.8043189999999996</v>
      </c>
      <c r="D89" s="88">
        <v>0.68725199999999997</v>
      </c>
      <c r="E89" s="88">
        <v>0.45529400000000009</v>
      </c>
      <c r="F89" s="88">
        <v>33.238410000000002</v>
      </c>
      <c r="G89" s="88">
        <v>294.84235399999989</v>
      </c>
      <c r="H89" s="88">
        <v>156.90392899999995</v>
      </c>
      <c r="I89" s="88">
        <v>9.0980480000000004</v>
      </c>
      <c r="J89" s="88">
        <v>28.427869000000001</v>
      </c>
      <c r="K89" s="88">
        <v>0.86207299999999998</v>
      </c>
      <c r="L89" s="88">
        <v>68.626829000000001</v>
      </c>
      <c r="M89" s="88">
        <v>100.67608600000003</v>
      </c>
      <c r="N89" s="88">
        <v>0.113788</v>
      </c>
      <c r="O89" s="88">
        <v>64.803374999999988</v>
      </c>
      <c r="P89" s="88">
        <v>186.8025899999999</v>
      </c>
      <c r="Q89" s="88">
        <v>5.4587339999999998</v>
      </c>
      <c r="R89" s="88">
        <v>3.7909999999999999E-2</v>
      </c>
      <c r="S89" s="88">
        <v>7.3481070000000006</v>
      </c>
      <c r="U89" s="84" t="s">
        <v>546</v>
      </c>
    </row>
    <row r="90" spans="1:21" x14ac:dyDescent="0.15">
      <c r="B90" s="84" t="s">
        <v>347</v>
      </c>
      <c r="C90" s="88">
        <v>9.017243999999998</v>
      </c>
      <c r="D90" s="88">
        <v>0.6801569999999999</v>
      </c>
      <c r="E90" s="88">
        <v>0.54029399999999994</v>
      </c>
      <c r="F90" s="88">
        <v>33.468218</v>
      </c>
      <c r="G90" s="88">
        <v>298.32776799999999</v>
      </c>
      <c r="H90" s="88">
        <v>175.14950599999997</v>
      </c>
      <c r="I90" s="88">
        <v>11.153054999999998</v>
      </c>
      <c r="J90" s="88">
        <v>27.467787999999992</v>
      </c>
      <c r="K90" s="88">
        <v>0.36081300000000005</v>
      </c>
      <c r="L90" s="88">
        <v>76.439453999999984</v>
      </c>
      <c r="M90" s="88">
        <v>103.10534900000002</v>
      </c>
      <c r="N90" s="88">
        <v>0.248665</v>
      </c>
      <c r="O90" s="88">
        <v>68.952300999999991</v>
      </c>
      <c r="P90" s="88">
        <v>184.48694200000003</v>
      </c>
      <c r="Q90" s="88">
        <v>4.6680169999999999</v>
      </c>
      <c r="R90" s="88">
        <v>9.1697000000000001E-2</v>
      </c>
      <c r="S90" s="88">
        <v>6.1583139999999998</v>
      </c>
      <c r="U90" s="84" t="s">
        <v>547</v>
      </c>
    </row>
    <row r="91" spans="1:21" x14ac:dyDescent="0.15">
      <c r="B91" s="84" t="s">
        <v>348</v>
      </c>
      <c r="C91" s="88">
        <v>11.299227</v>
      </c>
      <c r="D91" s="88">
        <v>0.93849099999999996</v>
      </c>
      <c r="E91" s="88">
        <v>0.44683499999999998</v>
      </c>
      <c r="F91" s="88">
        <v>43.759477000000004</v>
      </c>
      <c r="G91" s="88">
        <v>317.76909799999999</v>
      </c>
      <c r="H91" s="88">
        <v>172.33738299999999</v>
      </c>
      <c r="I91" s="88">
        <v>11.587216</v>
      </c>
      <c r="J91" s="88">
        <v>32.153478</v>
      </c>
      <c r="K91" s="88">
        <v>0.44535400000000003</v>
      </c>
      <c r="L91" s="88">
        <v>80.629868999999999</v>
      </c>
      <c r="M91" s="88">
        <v>107.09132400000001</v>
      </c>
      <c r="N91" s="88">
        <v>0.188336</v>
      </c>
      <c r="O91" s="88">
        <v>58.528420999999994</v>
      </c>
      <c r="P91" s="88">
        <v>207.521072</v>
      </c>
      <c r="Q91" s="88">
        <v>6.094462</v>
      </c>
      <c r="R91" s="88">
        <v>2.0444E-2</v>
      </c>
      <c r="S91" s="88">
        <v>6.3181609999999999</v>
      </c>
      <c r="U91" s="84" t="s">
        <v>548</v>
      </c>
    </row>
    <row r="92" spans="1:21" x14ac:dyDescent="0.15">
      <c r="B92" s="84" t="s">
        <v>349</v>
      </c>
      <c r="C92" s="88">
        <v>7.3697530000000002</v>
      </c>
      <c r="D92" s="88">
        <v>0.54725400000000002</v>
      </c>
      <c r="E92" s="88">
        <v>0.51411799999999996</v>
      </c>
      <c r="F92" s="88">
        <v>36.194431000000002</v>
      </c>
      <c r="G92" s="88">
        <v>226.27498600000001</v>
      </c>
      <c r="H92" s="88">
        <v>112.21863799999997</v>
      </c>
      <c r="I92" s="88">
        <v>7.3002800000000008</v>
      </c>
      <c r="J92" s="88">
        <v>24.174783999999999</v>
      </c>
      <c r="K92" s="88">
        <v>0.230823</v>
      </c>
      <c r="L92" s="88">
        <v>64.070386999999997</v>
      </c>
      <c r="M92" s="88">
        <v>79.558549999999997</v>
      </c>
      <c r="N92" s="88">
        <v>7.2332999999999995E-2</v>
      </c>
      <c r="O92" s="88">
        <v>67.563220000000001</v>
      </c>
      <c r="P92" s="88">
        <v>180.70679100000001</v>
      </c>
      <c r="Q92" s="88">
        <v>6.201727</v>
      </c>
      <c r="R92" s="88">
        <v>7.5345999999999996E-2</v>
      </c>
      <c r="S92" s="88">
        <v>4.2758979999999998</v>
      </c>
      <c r="U92" s="84" t="s">
        <v>549</v>
      </c>
    </row>
    <row r="93" spans="1:21" x14ac:dyDescent="0.15">
      <c r="C93" s="88"/>
      <c r="D93" s="88"/>
      <c r="E93" s="88"/>
      <c r="F93" s="88"/>
      <c r="G93" s="88"/>
      <c r="H93" s="88"/>
      <c r="I93" s="88"/>
      <c r="J93" s="88"/>
      <c r="K93" s="88"/>
      <c r="L93" s="88"/>
      <c r="M93" s="88"/>
      <c r="N93" s="88"/>
      <c r="O93" s="88"/>
    </row>
    <row r="94" spans="1:21" x14ac:dyDescent="0.15">
      <c r="C94" s="88"/>
      <c r="D94" s="88"/>
      <c r="E94" s="88"/>
      <c r="F94" s="88"/>
      <c r="G94" s="88"/>
      <c r="H94" s="88"/>
      <c r="I94" s="88"/>
      <c r="J94" s="88"/>
      <c r="K94" s="88"/>
      <c r="L94" s="88"/>
      <c r="M94" s="88"/>
      <c r="N94" s="88"/>
      <c r="O94" s="88"/>
    </row>
    <row r="95" spans="1:21" x14ac:dyDescent="0.15">
      <c r="C95" s="88"/>
      <c r="D95" s="88"/>
      <c r="E95" s="88"/>
      <c r="F95" s="88"/>
      <c r="G95" s="88"/>
      <c r="H95" s="88"/>
      <c r="I95" s="88"/>
      <c r="J95" s="88"/>
      <c r="K95" s="88"/>
      <c r="L95" s="88"/>
      <c r="M95" s="88"/>
      <c r="N95" s="88"/>
      <c r="O95" s="88"/>
    </row>
    <row r="96" spans="1:21" s="90" customFormat="1" ht="27" customHeight="1" thickBot="1" x14ac:dyDescent="0.25">
      <c r="A96" s="205" t="s">
        <v>681</v>
      </c>
      <c r="B96" s="205"/>
      <c r="C96" s="205"/>
      <c r="D96" s="205"/>
      <c r="E96" s="205"/>
      <c r="F96" s="205"/>
      <c r="G96" s="205"/>
      <c r="H96" s="205"/>
      <c r="I96" s="205"/>
      <c r="J96" s="205"/>
      <c r="K96" s="205"/>
      <c r="L96" s="205"/>
      <c r="M96" s="205"/>
      <c r="N96" s="205"/>
      <c r="O96" s="205"/>
      <c r="P96" s="205"/>
      <c r="Q96" s="205"/>
      <c r="R96" s="205"/>
      <c r="S96" s="205"/>
      <c r="T96" s="205"/>
      <c r="U96" s="205"/>
    </row>
    <row r="97" spans="1:21" s="85" customFormat="1" ht="11.25" customHeight="1" thickBot="1" x14ac:dyDescent="0.25">
      <c r="A97" s="199" t="s">
        <v>162</v>
      </c>
      <c r="B97" s="199" t="s">
        <v>163</v>
      </c>
      <c r="C97" s="235" t="s">
        <v>679</v>
      </c>
      <c r="D97" s="236"/>
      <c r="E97" s="236"/>
      <c r="F97" s="236"/>
      <c r="G97" s="236"/>
      <c r="H97" s="236"/>
      <c r="I97" s="236"/>
      <c r="J97" s="236"/>
      <c r="K97" s="236"/>
      <c r="L97" s="236"/>
      <c r="M97" s="236"/>
      <c r="N97" s="236"/>
      <c r="O97" s="236"/>
      <c r="P97" s="236"/>
      <c r="Q97" s="236"/>
      <c r="R97" s="236"/>
      <c r="S97" s="237"/>
      <c r="T97" s="199" t="s">
        <v>535</v>
      </c>
      <c r="U97" s="199" t="s">
        <v>522</v>
      </c>
    </row>
    <row r="98" spans="1:21" ht="20.25" customHeight="1" thickBot="1" x14ac:dyDescent="0.2">
      <c r="A98" s="200"/>
      <c r="B98" s="200"/>
      <c r="C98" s="138">
        <v>52</v>
      </c>
      <c r="D98" s="138">
        <v>53</v>
      </c>
      <c r="E98" s="138">
        <v>54</v>
      </c>
      <c r="F98" s="138">
        <v>55</v>
      </c>
      <c r="G98" s="138">
        <v>56</v>
      </c>
      <c r="H98" s="138">
        <v>57</v>
      </c>
      <c r="I98" s="138">
        <v>58</v>
      </c>
      <c r="J98" s="138">
        <v>59</v>
      </c>
      <c r="K98" s="138">
        <v>60</v>
      </c>
      <c r="L98" s="138">
        <v>61</v>
      </c>
      <c r="M98" s="138">
        <v>62</v>
      </c>
      <c r="N98" s="138">
        <v>63</v>
      </c>
      <c r="O98" s="138">
        <v>64</v>
      </c>
      <c r="P98" s="138">
        <v>65</v>
      </c>
      <c r="Q98" s="138">
        <v>66</v>
      </c>
      <c r="R98" s="138">
        <v>67</v>
      </c>
      <c r="S98" s="138">
        <v>68</v>
      </c>
      <c r="T98" s="200"/>
      <c r="U98" s="200"/>
    </row>
    <row r="99" spans="1:21" x14ac:dyDescent="0.15">
      <c r="A99" s="87">
        <v>2022</v>
      </c>
      <c r="B99" s="84" t="s">
        <v>338</v>
      </c>
      <c r="C99" s="88">
        <v>19.388496</v>
      </c>
      <c r="D99" s="88">
        <v>1.439208</v>
      </c>
      <c r="E99" s="88">
        <v>8.4462150000000005</v>
      </c>
      <c r="F99" s="88">
        <v>22.947874000000002</v>
      </c>
      <c r="G99" s="88">
        <v>37.276267000000004</v>
      </c>
      <c r="H99" s="88">
        <v>5.6435890000000004</v>
      </c>
      <c r="I99" s="88">
        <v>6.9259599999999999</v>
      </c>
      <c r="J99" s="88">
        <v>26.913843999999997</v>
      </c>
      <c r="K99" s="88">
        <v>14.742443</v>
      </c>
      <c r="L99" s="88">
        <v>209.12015099999996</v>
      </c>
      <c r="M99" s="88">
        <v>73.548779999999994</v>
      </c>
      <c r="N99" s="88">
        <v>67.322078000000005</v>
      </c>
      <c r="O99" s="88">
        <v>154.99160000000001</v>
      </c>
      <c r="P99" s="88">
        <v>6.1206779999999998</v>
      </c>
      <c r="Q99" s="88">
        <v>0.55905199999999999</v>
      </c>
      <c r="R99" s="88">
        <v>0.229902</v>
      </c>
      <c r="S99" s="88">
        <v>44.446446999999999</v>
      </c>
      <c r="T99" s="87">
        <v>2022</v>
      </c>
      <c r="U99" s="84" t="s">
        <v>538</v>
      </c>
    </row>
    <row r="100" spans="1:21" x14ac:dyDescent="0.15">
      <c r="B100" s="84" t="s">
        <v>339</v>
      </c>
      <c r="C100" s="88">
        <v>18.095768999999997</v>
      </c>
      <c r="D100" s="88">
        <v>1.6665829999999999</v>
      </c>
      <c r="E100" s="88">
        <v>10.206087</v>
      </c>
      <c r="F100" s="88">
        <v>25.419507000000003</v>
      </c>
      <c r="G100" s="88">
        <v>32.135294000000009</v>
      </c>
      <c r="H100" s="88">
        <v>5.7682970000000005</v>
      </c>
      <c r="I100" s="88">
        <v>9.5213580000000011</v>
      </c>
      <c r="J100" s="88">
        <v>26.817536000000004</v>
      </c>
      <c r="K100" s="88">
        <v>15.693519999999999</v>
      </c>
      <c r="L100" s="88">
        <v>207.62127000000001</v>
      </c>
      <c r="M100" s="88">
        <v>87.67142299999999</v>
      </c>
      <c r="N100" s="88">
        <v>72.828790999999995</v>
      </c>
      <c r="O100" s="88">
        <v>170.57337799999999</v>
      </c>
      <c r="P100" s="88">
        <v>7.1988430000000001</v>
      </c>
      <c r="Q100" s="88">
        <v>0.70953999999999995</v>
      </c>
      <c r="R100" s="88">
        <v>0.27646999999999999</v>
      </c>
      <c r="S100" s="88">
        <v>53.155637999999996</v>
      </c>
      <c r="U100" s="84" t="s">
        <v>539</v>
      </c>
    </row>
    <row r="101" spans="1:21" x14ac:dyDescent="0.15">
      <c r="B101" s="84" t="s">
        <v>340</v>
      </c>
      <c r="C101" s="88">
        <v>20.148367000000004</v>
      </c>
      <c r="D101" s="88">
        <v>1.6837500000000001</v>
      </c>
      <c r="E101" s="88">
        <v>10.803611000000002</v>
      </c>
      <c r="F101" s="88">
        <v>30.287049999999997</v>
      </c>
      <c r="G101" s="88">
        <v>36.658773000000004</v>
      </c>
      <c r="H101" s="88">
        <v>7.0488120000000007</v>
      </c>
      <c r="I101" s="88">
        <v>7.1887179999999988</v>
      </c>
      <c r="J101" s="88">
        <v>28.758856000000002</v>
      </c>
      <c r="K101" s="88">
        <v>19.666023999999997</v>
      </c>
      <c r="L101" s="88">
        <v>226.47866000000002</v>
      </c>
      <c r="M101" s="88">
        <v>91.128959999999978</v>
      </c>
      <c r="N101" s="88">
        <v>72.009782999999999</v>
      </c>
      <c r="O101" s="88">
        <v>181.57148899999999</v>
      </c>
      <c r="P101" s="88">
        <v>8.0570249999999994</v>
      </c>
      <c r="Q101" s="88">
        <v>1.253161</v>
      </c>
      <c r="R101" s="88">
        <v>0.33990999999999999</v>
      </c>
      <c r="S101" s="88">
        <v>58.116334000000009</v>
      </c>
      <c r="U101" s="84" t="s">
        <v>540</v>
      </c>
    </row>
    <row r="102" spans="1:21" x14ac:dyDescent="0.15">
      <c r="B102" s="84" t="s">
        <v>341</v>
      </c>
      <c r="C102" s="88">
        <v>19.939791999999997</v>
      </c>
      <c r="D102" s="88">
        <v>0.76534800000000003</v>
      </c>
      <c r="E102" s="88">
        <v>10.037096000000002</v>
      </c>
      <c r="F102" s="88">
        <v>28.595748999999998</v>
      </c>
      <c r="G102" s="88">
        <v>33.880338999999999</v>
      </c>
      <c r="H102" s="88">
        <v>5.8109599999999997</v>
      </c>
      <c r="I102" s="88">
        <v>7.5508519999999999</v>
      </c>
      <c r="J102" s="88">
        <v>27.049716000000004</v>
      </c>
      <c r="K102" s="88">
        <v>17.928840000000001</v>
      </c>
      <c r="L102" s="88">
        <v>215.32004000000001</v>
      </c>
      <c r="M102" s="88">
        <v>77.030275000000032</v>
      </c>
      <c r="N102" s="88">
        <v>62.044881999999994</v>
      </c>
      <c r="O102" s="88">
        <v>150.989317</v>
      </c>
      <c r="P102" s="88">
        <v>7.0524440000000004</v>
      </c>
      <c r="Q102" s="88">
        <v>0.95381299999999991</v>
      </c>
      <c r="R102" s="88">
        <v>0.31523800000000002</v>
      </c>
      <c r="S102" s="88">
        <v>53.09508799999999</v>
      </c>
      <c r="U102" s="84" t="s">
        <v>541</v>
      </c>
    </row>
    <row r="103" spans="1:21" x14ac:dyDescent="0.15">
      <c r="B103" s="84" t="s">
        <v>342</v>
      </c>
      <c r="C103" s="88">
        <v>20.157359</v>
      </c>
      <c r="D103" s="88">
        <v>1.0223409999999999</v>
      </c>
      <c r="E103" s="88">
        <v>10.311695</v>
      </c>
      <c r="F103" s="88">
        <v>31.522292</v>
      </c>
      <c r="G103" s="88">
        <v>32.866497000000003</v>
      </c>
      <c r="H103" s="88">
        <v>6.5441919999999989</v>
      </c>
      <c r="I103" s="88">
        <v>7.2621229999999999</v>
      </c>
      <c r="J103" s="88">
        <v>30.881239999999998</v>
      </c>
      <c r="K103" s="88">
        <v>17.48882</v>
      </c>
      <c r="L103" s="88">
        <v>212.55788699999999</v>
      </c>
      <c r="M103" s="88">
        <v>80.882543999999996</v>
      </c>
      <c r="N103" s="88">
        <v>77.499856999999992</v>
      </c>
      <c r="O103" s="88">
        <v>160.25600100000003</v>
      </c>
      <c r="P103" s="88">
        <v>8.1028149999999997</v>
      </c>
      <c r="Q103" s="88">
        <v>1.3797919999999999</v>
      </c>
      <c r="R103" s="88">
        <v>0.43424999999999997</v>
      </c>
      <c r="S103" s="88">
        <v>59.797707000000003</v>
      </c>
      <c r="U103" s="84" t="s">
        <v>542</v>
      </c>
    </row>
    <row r="104" spans="1:21" x14ac:dyDescent="0.15">
      <c r="B104" s="84" t="s">
        <v>343</v>
      </c>
      <c r="C104" s="88">
        <v>19.270427999999995</v>
      </c>
      <c r="D104" s="88">
        <v>0.61241100000000004</v>
      </c>
      <c r="E104" s="88">
        <v>10.256484</v>
      </c>
      <c r="F104" s="88">
        <v>26.263348000000001</v>
      </c>
      <c r="G104" s="88">
        <v>28.231352999999999</v>
      </c>
      <c r="H104" s="88">
        <v>6.1096810000000001</v>
      </c>
      <c r="I104" s="88">
        <v>6.1523260000000004</v>
      </c>
      <c r="J104" s="88">
        <v>29.456095000000012</v>
      </c>
      <c r="K104" s="88">
        <v>15.64622</v>
      </c>
      <c r="L104" s="88">
        <v>212.58801200000002</v>
      </c>
      <c r="M104" s="88">
        <v>76.944035999999997</v>
      </c>
      <c r="N104" s="88">
        <v>80.575754000000003</v>
      </c>
      <c r="O104" s="88">
        <v>168.70477000000002</v>
      </c>
      <c r="P104" s="88">
        <v>7.6630549999999999</v>
      </c>
      <c r="Q104" s="88">
        <v>1.2797479999999999</v>
      </c>
      <c r="R104" s="88">
        <v>0.42192200000000002</v>
      </c>
      <c r="S104" s="88">
        <v>55.69387600000001</v>
      </c>
      <c r="U104" s="84" t="s">
        <v>543</v>
      </c>
    </row>
    <row r="105" spans="1:21" x14ac:dyDescent="0.15">
      <c r="B105" s="84" t="s">
        <v>344</v>
      </c>
      <c r="C105" s="88">
        <v>18.019793999999997</v>
      </c>
      <c r="D105" s="88">
        <v>0.56710199999999999</v>
      </c>
      <c r="E105" s="88">
        <v>10.206627999999998</v>
      </c>
      <c r="F105" s="88">
        <v>30.585815000000011</v>
      </c>
      <c r="G105" s="88">
        <v>30.566488</v>
      </c>
      <c r="H105" s="88">
        <v>6.4382980000000005</v>
      </c>
      <c r="I105" s="88">
        <v>6.598179</v>
      </c>
      <c r="J105" s="88">
        <v>32.490822000000009</v>
      </c>
      <c r="K105" s="88">
        <v>16.011129000000004</v>
      </c>
      <c r="L105" s="88">
        <v>268.30757399999999</v>
      </c>
      <c r="M105" s="88">
        <v>98.394224999999992</v>
      </c>
      <c r="N105" s="88">
        <v>88.581510000000009</v>
      </c>
      <c r="O105" s="88">
        <v>234.81278899999998</v>
      </c>
      <c r="P105" s="88">
        <v>7.8124140000000004</v>
      </c>
      <c r="Q105" s="88">
        <v>0.96100399999999997</v>
      </c>
      <c r="R105" s="88">
        <v>0.55968799999999996</v>
      </c>
      <c r="S105" s="88">
        <v>59.631189000000006</v>
      </c>
      <c r="U105" s="84" t="s">
        <v>544</v>
      </c>
    </row>
    <row r="106" spans="1:21" x14ac:dyDescent="0.15">
      <c r="B106" s="84" t="s">
        <v>345</v>
      </c>
      <c r="C106" s="88">
        <v>10.917128999999999</v>
      </c>
      <c r="D106" s="88">
        <v>0.26651599999999998</v>
      </c>
      <c r="E106" s="88">
        <v>5.9093160000000005</v>
      </c>
      <c r="F106" s="88">
        <v>20.572596000000001</v>
      </c>
      <c r="G106" s="88">
        <v>15.218146999999998</v>
      </c>
      <c r="H106" s="88">
        <v>4.2668239999999997</v>
      </c>
      <c r="I106" s="88">
        <v>3.8934430000000004</v>
      </c>
      <c r="J106" s="88">
        <v>21.419394000000004</v>
      </c>
      <c r="K106" s="88">
        <v>10.227943</v>
      </c>
      <c r="L106" s="88">
        <v>189.217387</v>
      </c>
      <c r="M106" s="88">
        <v>80.904976999999988</v>
      </c>
      <c r="N106" s="88">
        <v>63.130774999999979</v>
      </c>
      <c r="O106" s="88">
        <v>180.89128700000003</v>
      </c>
      <c r="P106" s="88">
        <v>5.9827120000000011</v>
      </c>
      <c r="Q106" s="88">
        <v>0.49958999999999998</v>
      </c>
      <c r="R106" s="88">
        <v>0.73259799999999997</v>
      </c>
      <c r="S106" s="88">
        <v>42.959389000000002</v>
      </c>
      <c r="U106" s="84" t="s">
        <v>545</v>
      </c>
    </row>
    <row r="107" spans="1:21" x14ac:dyDescent="0.15">
      <c r="B107" s="84" t="s">
        <v>346</v>
      </c>
      <c r="C107" s="88">
        <v>17.994474</v>
      </c>
      <c r="D107" s="88">
        <v>1.3348640000000001</v>
      </c>
      <c r="E107" s="88">
        <v>9.764622000000001</v>
      </c>
      <c r="F107" s="88">
        <v>29.387650000000001</v>
      </c>
      <c r="G107" s="88">
        <v>18.392323999999995</v>
      </c>
      <c r="H107" s="88">
        <v>6.170774999999999</v>
      </c>
      <c r="I107" s="88">
        <v>6.2030409999999998</v>
      </c>
      <c r="J107" s="88">
        <v>33.045394999999999</v>
      </c>
      <c r="K107" s="88">
        <v>14.356697</v>
      </c>
      <c r="L107" s="88">
        <v>184.08173000000002</v>
      </c>
      <c r="M107" s="88">
        <v>87.441838999999987</v>
      </c>
      <c r="N107" s="88">
        <v>69.086641</v>
      </c>
      <c r="O107" s="88">
        <v>183.00344999999999</v>
      </c>
      <c r="P107" s="88">
        <v>6.6928540000000005</v>
      </c>
      <c r="Q107" s="88">
        <v>0.62253700000000001</v>
      </c>
      <c r="R107" s="88">
        <v>1.1082419999999999</v>
      </c>
      <c r="S107" s="88">
        <v>52.180278999999999</v>
      </c>
      <c r="U107" s="84" t="s">
        <v>546</v>
      </c>
    </row>
    <row r="108" spans="1:21" x14ac:dyDescent="0.15">
      <c r="B108" s="84" t="s">
        <v>347</v>
      </c>
      <c r="C108" s="88">
        <v>17.459049999999994</v>
      </c>
      <c r="D108" s="88">
        <v>1.8833500000000001</v>
      </c>
      <c r="E108" s="88">
        <v>9.4812919999999998</v>
      </c>
      <c r="F108" s="88">
        <v>25.804718000000001</v>
      </c>
      <c r="G108" s="88">
        <v>19.486018000000001</v>
      </c>
      <c r="H108" s="88">
        <v>5.9840879999999999</v>
      </c>
      <c r="I108" s="88">
        <v>5.1901969999999995</v>
      </c>
      <c r="J108" s="88">
        <v>28.805227000000002</v>
      </c>
      <c r="K108" s="88">
        <v>12.688226</v>
      </c>
      <c r="L108" s="88">
        <v>209.21566999999999</v>
      </c>
      <c r="M108" s="88">
        <v>85.286956000000004</v>
      </c>
      <c r="N108" s="88">
        <v>64.593163999999973</v>
      </c>
      <c r="O108" s="88">
        <v>175.440247</v>
      </c>
      <c r="P108" s="88">
        <v>6.587377</v>
      </c>
      <c r="Q108" s="88">
        <v>0.59797999999999996</v>
      </c>
      <c r="R108" s="88">
        <v>0.55133900000000002</v>
      </c>
      <c r="S108" s="88">
        <v>59.333199999999991</v>
      </c>
      <c r="U108" s="84" t="s">
        <v>547</v>
      </c>
    </row>
    <row r="109" spans="1:21" x14ac:dyDescent="0.15">
      <c r="B109" s="84" t="s">
        <v>348</v>
      </c>
      <c r="C109" s="88">
        <v>17.573543000000001</v>
      </c>
      <c r="D109" s="88">
        <v>2.0728089999999999</v>
      </c>
      <c r="E109" s="88">
        <v>8.9361319999999989</v>
      </c>
      <c r="F109" s="88">
        <v>26.395944</v>
      </c>
      <c r="G109" s="88">
        <v>29.327236999999997</v>
      </c>
      <c r="H109" s="88">
        <v>6.4248469999999998</v>
      </c>
      <c r="I109" s="88">
        <v>5.3717930000000003</v>
      </c>
      <c r="J109" s="88">
        <v>31.243249000000006</v>
      </c>
      <c r="K109" s="88">
        <v>16.608336999999999</v>
      </c>
      <c r="L109" s="88">
        <v>210.19162200000002</v>
      </c>
      <c r="M109" s="88">
        <v>85.043041000000017</v>
      </c>
      <c r="N109" s="88">
        <v>62.73736599999998</v>
      </c>
      <c r="O109" s="88">
        <v>164.341002</v>
      </c>
      <c r="P109" s="88">
        <v>7.7720090000000006</v>
      </c>
      <c r="Q109" s="88">
        <v>0.844557</v>
      </c>
      <c r="R109" s="88">
        <v>0.266237</v>
      </c>
      <c r="S109" s="88">
        <v>56.110923000000007</v>
      </c>
      <c r="U109" s="84" t="s">
        <v>548</v>
      </c>
    </row>
    <row r="110" spans="1:21" x14ac:dyDescent="0.15">
      <c r="B110" s="84" t="s">
        <v>349</v>
      </c>
      <c r="C110" s="88">
        <v>11.488394999999999</v>
      </c>
      <c r="D110" s="88">
        <v>1.8640970000000001</v>
      </c>
      <c r="E110" s="88">
        <v>6.3947609999999999</v>
      </c>
      <c r="F110" s="88">
        <v>17.614446000000001</v>
      </c>
      <c r="G110" s="88">
        <v>18.047666</v>
      </c>
      <c r="H110" s="88">
        <v>6.0782280000000011</v>
      </c>
      <c r="I110" s="88">
        <v>3.9951339999999997</v>
      </c>
      <c r="J110" s="88">
        <v>25.301230000000004</v>
      </c>
      <c r="K110" s="88">
        <v>11.489079</v>
      </c>
      <c r="L110" s="88">
        <v>182.33390900000001</v>
      </c>
      <c r="M110" s="88">
        <v>79.362899000000013</v>
      </c>
      <c r="N110" s="88">
        <v>53.70464800000002</v>
      </c>
      <c r="O110" s="88">
        <v>143.06113799999997</v>
      </c>
      <c r="P110" s="88">
        <v>7.9289079999999998</v>
      </c>
      <c r="Q110" s="88">
        <v>0.71486399999999994</v>
      </c>
      <c r="R110" s="88">
        <v>0.24243899999999999</v>
      </c>
      <c r="S110" s="88">
        <v>41.396469999999994</v>
      </c>
      <c r="U110" s="84" t="s">
        <v>549</v>
      </c>
    </row>
    <row r="111" spans="1:21" x14ac:dyDescent="0.15"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88"/>
      <c r="O111" s="88"/>
      <c r="P111" s="89"/>
      <c r="Q111" s="89"/>
      <c r="R111" s="89"/>
      <c r="S111" s="89"/>
    </row>
    <row r="112" spans="1:21" x14ac:dyDescent="0.15">
      <c r="A112" s="87">
        <v>2023</v>
      </c>
      <c r="B112" s="84" t="s">
        <v>338</v>
      </c>
      <c r="C112" s="88">
        <v>20.052351999999999</v>
      </c>
      <c r="D112" s="88">
        <v>2.3890229999999999</v>
      </c>
      <c r="E112" s="88">
        <v>8.9462580000000003</v>
      </c>
      <c r="F112" s="88">
        <v>24.004792000000002</v>
      </c>
      <c r="G112" s="88">
        <v>29.930016000000002</v>
      </c>
      <c r="H112" s="88">
        <v>5.6901949999999992</v>
      </c>
      <c r="I112" s="88">
        <v>5.798979000000001</v>
      </c>
      <c r="J112" s="88">
        <v>31.796641000000005</v>
      </c>
      <c r="K112" s="88">
        <v>15.833671000000002</v>
      </c>
      <c r="L112" s="88">
        <v>211.07643400000003</v>
      </c>
      <c r="M112" s="88">
        <v>94.550418000000008</v>
      </c>
      <c r="N112" s="88">
        <v>62.128338999999983</v>
      </c>
      <c r="O112" s="88">
        <v>179.82772199999999</v>
      </c>
      <c r="P112" s="88">
        <v>7.6525400000000001</v>
      </c>
      <c r="Q112" s="88">
        <v>1.129559</v>
      </c>
      <c r="R112" s="88">
        <v>0.28372999999999998</v>
      </c>
      <c r="S112" s="88">
        <v>50.045544000000007</v>
      </c>
      <c r="T112" s="87">
        <v>2023</v>
      </c>
      <c r="U112" s="84" t="s">
        <v>538</v>
      </c>
    </row>
    <row r="113" spans="1:21" x14ac:dyDescent="0.15">
      <c r="B113" s="84" t="s">
        <v>339</v>
      </c>
      <c r="C113" s="88">
        <v>15.063597999999999</v>
      </c>
      <c r="D113" s="88">
        <v>1.4694199999999999</v>
      </c>
      <c r="E113" s="88">
        <v>9.6229359999999993</v>
      </c>
      <c r="F113" s="88">
        <v>22.458753000000002</v>
      </c>
      <c r="G113" s="88">
        <v>31.396336999999995</v>
      </c>
      <c r="H113" s="88">
        <v>5.4363089999999996</v>
      </c>
      <c r="I113" s="88">
        <v>6.4229630000000002</v>
      </c>
      <c r="J113" s="88">
        <v>29.631909999999991</v>
      </c>
      <c r="K113" s="88">
        <v>17.969222000000002</v>
      </c>
      <c r="L113" s="88">
        <v>199.03087099999996</v>
      </c>
      <c r="M113" s="88">
        <v>95.392333999999977</v>
      </c>
      <c r="N113" s="88">
        <v>53.561353999999994</v>
      </c>
      <c r="O113" s="88">
        <v>175.12530100000004</v>
      </c>
      <c r="P113" s="88">
        <v>7.0234070000000006</v>
      </c>
      <c r="Q113" s="88">
        <v>0.98095600000000005</v>
      </c>
      <c r="R113" s="88">
        <v>0.29455900000000002</v>
      </c>
      <c r="S113" s="88">
        <v>51.798219000000017</v>
      </c>
      <c r="U113" s="84" t="s">
        <v>539</v>
      </c>
    </row>
    <row r="114" spans="1:21" x14ac:dyDescent="0.15">
      <c r="B114" s="84" t="s">
        <v>340</v>
      </c>
      <c r="C114" s="88">
        <v>19.014722000000006</v>
      </c>
      <c r="D114" s="88">
        <v>1.9654450000000001</v>
      </c>
      <c r="E114" s="88">
        <v>11.765018000000001</v>
      </c>
      <c r="F114" s="88">
        <v>28.834589000000001</v>
      </c>
      <c r="G114" s="88">
        <v>41.456000999999993</v>
      </c>
      <c r="H114" s="88">
        <v>7.5565809999999995</v>
      </c>
      <c r="I114" s="88">
        <v>7.4827340000000007</v>
      </c>
      <c r="J114" s="88">
        <v>34.697112000000004</v>
      </c>
      <c r="K114" s="88">
        <v>23.01793</v>
      </c>
      <c r="L114" s="88">
        <v>223.97432499999999</v>
      </c>
      <c r="M114" s="88">
        <v>114.97743599999998</v>
      </c>
      <c r="N114" s="88">
        <v>63.24816899999999</v>
      </c>
      <c r="O114" s="88">
        <v>186.05584399999998</v>
      </c>
      <c r="P114" s="88">
        <v>8.6954440000000002</v>
      </c>
      <c r="Q114" s="88">
        <v>1.2893060000000001</v>
      </c>
      <c r="R114" s="88">
        <v>0.467335</v>
      </c>
      <c r="S114" s="88">
        <v>67.101731000000001</v>
      </c>
      <c r="U114" s="84" t="s">
        <v>540</v>
      </c>
    </row>
    <row r="115" spans="1:21" x14ac:dyDescent="0.15">
      <c r="B115" s="84" t="s">
        <v>341</v>
      </c>
      <c r="C115" s="88">
        <v>14.163475000000002</v>
      </c>
      <c r="D115" s="88">
        <v>2.1582619999999997</v>
      </c>
      <c r="E115" s="88">
        <v>7.0800330000000002</v>
      </c>
      <c r="F115" s="88">
        <v>24.476901999999999</v>
      </c>
      <c r="G115" s="88">
        <v>26.704910999999996</v>
      </c>
      <c r="H115" s="88">
        <v>5.9517590000000009</v>
      </c>
      <c r="I115" s="88">
        <v>6.4019339999999998</v>
      </c>
      <c r="J115" s="88">
        <v>27.19069300000001</v>
      </c>
      <c r="K115" s="88">
        <v>17.428019999999997</v>
      </c>
      <c r="L115" s="88">
        <v>165.49201500000004</v>
      </c>
      <c r="M115" s="88">
        <v>74.178336999999985</v>
      </c>
      <c r="N115" s="88">
        <v>47.572974000000009</v>
      </c>
      <c r="O115" s="88">
        <v>117.46337299999999</v>
      </c>
      <c r="P115" s="88">
        <v>6.8023420000000003</v>
      </c>
      <c r="Q115" s="88">
        <v>1.6362340000000002</v>
      </c>
      <c r="R115" s="88">
        <v>0.20944199999999999</v>
      </c>
      <c r="S115" s="88">
        <v>50.740259999999992</v>
      </c>
      <c r="U115" s="84" t="s">
        <v>541</v>
      </c>
    </row>
    <row r="116" spans="1:21" x14ac:dyDescent="0.15">
      <c r="B116" s="84" t="s">
        <v>342</v>
      </c>
      <c r="C116" s="88">
        <v>16.518898999999998</v>
      </c>
      <c r="D116" s="88">
        <v>3.8186639999999983</v>
      </c>
      <c r="E116" s="88">
        <v>8.904541</v>
      </c>
      <c r="F116" s="88">
        <v>26.472140000000003</v>
      </c>
      <c r="G116" s="88">
        <v>30.730482000000002</v>
      </c>
      <c r="H116" s="88">
        <v>6.575867999999998</v>
      </c>
      <c r="I116" s="88">
        <v>6.9305979999999998</v>
      </c>
      <c r="J116" s="88">
        <v>31.986454999999999</v>
      </c>
      <c r="K116" s="88">
        <v>18.22653</v>
      </c>
      <c r="L116" s="88">
        <v>190.42004599999996</v>
      </c>
      <c r="M116" s="88">
        <v>88.703609000000014</v>
      </c>
      <c r="N116" s="88">
        <v>64.824280000000002</v>
      </c>
      <c r="O116" s="88">
        <v>155.67534999999998</v>
      </c>
      <c r="P116" s="88">
        <v>8.6666319999999999</v>
      </c>
      <c r="Q116" s="88">
        <v>1.667967</v>
      </c>
      <c r="R116" s="88">
        <v>0.34193499999999999</v>
      </c>
      <c r="S116" s="88">
        <v>59.564672999999999</v>
      </c>
      <c r="U116" s="84" t="s">
        <v>542</v>
      </c>
    </row>
    <row r="117" spans="1:21" x14ac:dyDescent="0.15">
      <c r="B117" s="84" t="s">
        <v>343</v>
      </c>
      <c r="C117" s="88">
        <v>15.416684</v>
      </c>
      <c r="D117" s="88">
        <v>2.5003359999999999</v>
      </c>
      <c r="E117" s="88">
        <v>9.1913540000000005</v>
      </c>
      <c r="F117" s="88">
        <v>23.369333000000001</v>
      </c>
      <c r="G117" s="88">
        <v>27.834244999999996</v>
      </c>
      <c r="H117" s="88">
        <v>6.2124690000000005</v>
      </c>
      <c r="I117" s="88">
        <v>6.5303979999999999</v>
      </c>
      <c r="J117" s="88">
        <v>30.618161999999998</v>
      </c>
      <c r="K117" s="88">
        <v>17.836131000000002</v>
      </c>
      <c r="L117" s="88">
        <v>216.464856</v>
      </c>
      <c r="M117" s="88">
        <v>95.822147000000015</v>
      </c>
      <c r="N117" s="88">
        <v>65.710409999999996</v>
      </c>
      <c r="O117" s="88">
        <v>191.23239599999999</v>
      </c>
      <c r="P117" s="88">
        <v>8.2403730000000017</v>
      </c>
      <c r="Q117" s="88">
        <v>1.2338439999999999</v>
      </c>
      <c r="R117" s="88">
        <v>0.404636</v>
      </c>
      <c r="S117" s="88">
        <v>57.367034000000004</v>
      </c>
      <c r="U117" s="84" t="s">
        <v>543</v>
      </c>
    </row>
    <row r="118" spans="1:21" x14ac:dyDescent="0.15">
      <c r="B118" s="84" t="s">
        <v>344</v>
      </c>
      <c r="C118" s="88">
        <v>13.579938</v>
      </c>
      <c r="D118" s="88">
        <v>1.571223</v>
      </c>
      <c r="E118" s="88">
        <v>8.3509789999999988</v>
      </c>
      <c r="F118" s="88">
        <v>22.195220000000006</v>
      </c>
      <c r="G118" s="88">
        <v>26.618544</v>
      </c>
      <c r="H118" s="88">
        <v>6.4847019999999995</v>
      </c>
      <c r="I118" s="88">
        <v>6.1296859999999995</v>
      </c>
      <c r="J118" s="88">
        <v>28.014977999999999</v>
      </c>
      <c r="K118" s="88">
        <v>14.531913000000001</v>
      </c>
      <c r="L118" s="88">
        <v>214.36488799999995</v>
      </c>
      <c r="M118" s="88">
        <v>97.336900999999997</v>
      </c>
      <c r="N118" s="88">
        <v>67.097861000000009</v>
      </c>
      <c r="O118" s="88">
        <v>218.99982399999999</v>
      </c>
      <c r="P118" s="88">
        <v>8.3400600000000011</v>
      </c>
      <c r="Q118" s="88">
        <v>1.202337</v>
      </c>
      <c r="R118" s="88">
        <v>0.35676800000000003</v>
      </c>
      <c r="S118" s="88">
        <v>55.755741</v>
      </c>
      <c r="U118" s="84" t="s">
        <v>544</v>
      </c>
    </row>
    <row r="119" spans="1:21" x14ac:dyDescent="0.15">
      <c r="B119" s="84" t="s">
        <v>345</v>
      </c>
      <c r="C119" s="88">
        <v>9.1567969999999992</v>
      </c>
      <c r="D119" s="88">
        <v>0.77971200000000007</v>
      </c>
      <c r="E119" s="88">
        <v>6.2492969999999985</v>
      </c>
      <c r="F119" s="88">
        <v>15.321778000000004</v>
      </c>
      <c r="G119" s="88">
        <v>12.043609999999999</v>
      </c>
      <c r="H119" s="88">
        <v>4.8376709999999994</v>
      </c>
      <c r="I119" s="88">
        <v>3.9601540000000002</v>
      </c>
      <c r="J119" s="88">
        <v>22.586860999999999</v>
      </c>
      <c r="K119" s="88">
        <v>8.8296129999999984</v>
      </c>
      <c r="L119" s="88">
        <v>166.88320100000004</v>
      </c>
      <c r="M119" s="88">
        <v>85.871771000000024</v>
      </c>
      <c r="N119" s="88">
        <v>58.798809999999989</v>
      </c>
      <c r="O119" s="88">
        <v>154.25326399999997</v>
      </c>
      <c r="P119" s="88">
        <v>6.5367350000000002</v>
      </c>
      <c r="Q119" s="88">
        <v>0.57396899999999995</v>
      </c>
      <c r="R119" s="88">
        <v>0.341279</v>
      </c>
      <c r="S119" s="88">
        <v>39.264928999999995</v>
      </c>
      <c r="U119" s="84" t="s">
        <v>545</v>
      </c>
    </row>
    <row r="120" spans="1:21" x14ac:dyDescent="0.15">
      <c r="B120" s="84" t="s">
        <v>346</v>
      </c>
      <c r="C120" s="88">
        <v>16.343586999999992</v>
      </c>
      <c r="D120" s="88">
        <v>1.9627400000000002</v>
      </c>
      <c r="E120" s="88">
        <v>8.3273450000000011</v>
      </c>
      <c r="F120" s="88">
        <v>22.987870000000001</v>
      </c>
      <c r="G120" s="88">
        <v>17.712069</v>
      </c>
      <c r="H120" s="88">
        <v>6.4122039999999991</v>
      </c>
      <c r="I120" s="88">
        <v>5.6991459999999998</v>
      </c>
      <c r="J120" s="88">
        <v>29.125687999999997</v>
      </c>
      <c r="K120" s="88">
        <v>11.567192</v>
      </c>
      <c r="L120" s="88">
        <v>179.41587999999999</v>
      </c>
      <c r="M120" s="88">
        <v>80.510838000000007</v>
      </c>
      <c r="N120" s="88">
        <v>61.053091999999971</v>
      </c>
      <c r="O120" s="88">
        <v>134.76319699999999</v>
      </c>
      <c r="P120" s="88">
        <v>8.9387779999999992</v>
      </c>
      <c r="Q120" s="88">
        <v>0.48383799999999999</v>
      </c>
      <c r="R120" s="88">
        <v>1.031501</v>
      </c>
      <c r="S120" s="88">
        <v>51.947657</v>
      </c>
      <c r="U120" s="84" t="s">
        <v>546</v>
      </c>
    </row>
    <row r="121" spans="1:21" x14ac:dyDescent="0.15">
      <c r="B121" s="84" t="s">
        <v>347</v>
      </c>
      <c r="C121" s="88">
        <v>15.622737999999996</v>
      </c>
      <c r="D121" s="88">
        <v>1.6513979999999999</v>
      </c>
      <c r="E121" s="88">
        <v>8.5736380000000008</v>
      </c>
      <c r="F121" s="88">
        <v>22.091908</v>
      </c>
      <c r="G121" s="88">
        <v>21.265464999999999</v>
      </c>
      <c r="H121" s="88">
        <v>7.8164409999999993</v>
      </c>
      <c r="I121" s="88">
        <v>6.2285649999999997</v>
      </c>
      <c r="J121" s="88">
        <v>28.44341</v>
      </c>
      <c r="K121" s="88">
        <v>12.445752000000001</v>
      </c>
      <c r="L121" s="88">
        <v>191.86503400000004</v>
      </c>
      <c r="M121" s="88">
        <v>81.827849000000015</v>
      </c>
      <c r="N121" s="88">
        <v>69.254350000000002</v>
      </c>
      <c r="O121" s="88">
        <v>132.21215600000002</v>
      </c>
      <c r="P121" s="88">
        <v>7.4328719999999997</v>
      </c>
      <c r="Q121" s="88">
        <v>0.65756300000000001</v>
      </c>
      <c r="R121" s="88">
        <v>0.44833500000000004</v>
      </c>
      <c r="S121" s="88">
        <v>55.843054000000009</v>
      </c>
      <c r="U121" s="84" t="s">
        <v>547</v>
      </c>
    </row>
    <row r="122" spans="1:21" x14ac:dyDescent="0.15">
      <c r="B122" s="84" t="s">
        <v>348</v>
      </c>
      <c r="C122" s="88">
        <v>16.190155000000004</v>
      </c>
      <c r="D122" s="88">
        <v>2.478262</v>
      </c>
      <c r="E122" s="88">
        <v>9.6648150000000008</v>
      </c>
      <c r="F122" s="88">
        <v>21.748175</v>
      </c>
      <c r="G122" s="88">
        <v>20.483810000000005</v>
      </c>
      <c r="H122" s="88">
        <v>7.6622970000000006</v>
      </c>
      <c r="I122" s="88">
        <v>5.9809639999999993</v>
      </c>
      <c r="J122" s="88">
        <v>29.190401999999999</v>
      </c>
      <c r="K122" s="88">
        <v>15.267994</v>
      </c>
      <c r="L122" s="88">
        <v>210.94680999999997</v>
      </c>
      <c r="M122" s="88">
        <v>80.210695000000001</v>
      </c>
      <c r="N122" s="88">
        <v>69.039014999999978</v>
      </c>
      <c r="O122" s="88">
        <v>148.29636399999998</v>
      </c>
      <c r="P122" s="88">
        <v>9.0539660000000026</v>
      </c>
      <c r="Q122" s="88">
        <v>0.81518700000000011</v>
      </c>
      <c r="R122" s="88">
        <v>0.45632900000000004</v>
      </c>
      <c r="S122" s="88">
        <v>53.229365999999999</v>
      </c>
      <c r="U122" s="84" t="s">
        <v>548</v>
      </c>
    </row>
    <row r="123" spans="1:21" x14ac:dyDescent="0.15">
      <c r="B123" s="84" t="s">
        <v>349</v>
      </c>
      <c r="C123" s="88">
        <v>10.702007999999999</v>
      </c>
      <c r="D123" s="88">
        <v>3.7938809999999998</v>
      </c>
      <c r="E123" s="88">
        <v>6.1125619999999987</v>
      </c>
      <c r="F123" s="88">
        <v>16.003640000000004</v>
      </c>
      <c r="G123" s="88">
        <v>14.640776000000001</v>
      </c>
      <c r="H123" s="88">
        <v>5.278065999999999</v>
      </c>
      <c r="I123" s="88">
        <v>3.9821499999999999</v>
      </c>
      <c r="J123" s="88">
        <v>19.440193000000004</v>
      </c>
      <c r="K123" s="88">
        <v>12.298802</v>
      </c>
      <c r="L123" s="88">
        <v>158.65861899999999</v>
      </c>
      <c r="M123" s="88">
        <v>67.513193999999984</v>
      </c>
      <c r="N123" s="88">
        <v>49.608619999999995</v>
      </c>
      <c r="O123" s="88">
        <v>118.485445</v>
      </c>
      <c r="P123" s="88">
        <v>8.6941489999999977</v>
      </c>
      <c r="Q123" s="88">
        <v>0.607931</v>
      </c>
      <c r="R123" s="88">
        <v>0.124835</v>
      </c>
      <c r="S123" s="88">
        <v>37.649230000000003</v>
      </c>
      <c r="U123" s="84" t="s">
        <v>549</v>
      </c>
    </row>
    <row r="124" spans="1:21" x14ac:dyDescent="0.15">
      <c r="C124" s="88"/>
      <c r="D124" s="88"/>
      <c r="E124" s="88"/>
      <c r="F124" s="88"/>
      <c r="G124" s="88"/>
      <c r="H124" s="88"/>
      <c r="I124" s="88"/>
      <c r="J124" s="88"/>
      <c r="K124" s="88"/>
      <c r="L124" s="88"/>
      <c r="M124" s="88"/>
      <c r="N124" s="88"/>
      <c r="O124" s="88"/>
    </row>
    <row r="125" spans="1:21" x14ac:dyDescent="0.15">
      <c r="C125" s="88"/>
      <c r="D125" s="88"/>
      <c r="E125" s="88"/>
      <c r="F125" s="88"/>
      <c r="G125" s="88"/>
      <c r="H125" s="88"/>
      <c r="I125" s="88"/>
      <c r="J125" s="88"/>
      <c r="K125" s="88"/>
      <c r="L125" s="88"/>
      <c r="M125" s="88"/>
      <c r="N125" s="88"/>
      <c r="O125" s="88"/>
    </row>
    <row r="126" spans="1:21" x14ac:dyDescent="0.15">
      <c r="C126" s="88"/>
      <c r="D126" s="88"/>
      <c r="E126" s="88"/>
      <c r="F126" s="88"/>
      <c r="G126" s="88"/>
      <c r="H126" s="88"/>
      <c r="I126" s="88"/>
      <c r="J126" s="88"/>
      <c r="K126" s="88"/>
      <c r="L126" s="88"/>
      <c r="M126" s="88"/>
      <c r="N126" s="88"/>
      <c r="O126" s="88"/>
    </row>
    <row r="127" spans="1:21" s="90" customFormat="1" ht="27" customHeight="1" thickBot="1" x14ac:dyDescent="0.25">
      <c r="A127" s="205" t="s">
        <v>681</v>
      </c>
      <c r="B127" s="205"/>
      <c r="C127" s="205"/>
      <c r="D127" s="205"/>
      <c r="E127" s="205"/>
      <c r="F127" s="205"/>
      <c r="G127" s="205"/>
      <c r="H127" s="205"/>
      <c r="I127" s="205"/>
      <c r="J127" s="205"/>
      <c r="K127" s="205"/>
      <c r="L127" s="205"/>
      <c r="M127" s="205"/>
      <c r="N127" s="205"/>
      <c r="O127" s="205"/>
      <c r="P127" s="205"/>
      <c r="Q127" s="205"/>
      <c r="R127" s="205"/>
      <c r="S127" s="205"/>
      <c r="T127" s="205"/>
      <c r="U127" s="205"/>
    </row>
    <row r="128" spans="1:21" s="85" customFormat="1" ht="11.25" customHeight="1" thickBot="1" x14ac:dyDescent="0.25">
      <c r="A128" s="199" t="s">
        <v>162</v>
      </c>
      <c r="B128" s="199" t="s">
        <v>163</v>
      </c>
      <c r="C128" s="235" t="s">
        <v>679</v>
      </c>
      <c r="D128" s="236"/>
      <c r="E128" s="236"/>
      <c r="F128" s="236"/>
      <c r="G128" s="236"/>
      <c r="H128" s="236"/>
      <c r="I128" s="236"/>
      <c r="J128" s="236"/>
      <c r="K128" s="236"/>
      <c r="L128" s="236"/>
      <c r="M128" s="236"/>
      <c r="N128" s="236"/>
      <c r="O128" s="236"/>
      <c r="P128" s="236"/>
      <c r="Q128" s="236"/>
      <c r="R128" s="236"/>
      <c r="S128" s="237"/>
      <c r="T128" s="199" t="s">
        <v>535</v>
      </c>
      <c r="U128" s="199" t="s">
        <v>522</v>
      </c>
    </row>
    <row r="129" spans="1:21" ht="20.25" customHeight="1" thickBot="1" x14ac:dyDescent="0.2">
      <c r="A129" s="200"/>
      <c r="B129" s="200"/>
      <c r="C129" s="138">
        <v>69</v>
      </c>
      <c r="D129" s="138">
        <v>70</v>
      </c>
      <c r="E129" s="138">
        <v>71</v>
      </c>
      <c r="F129" s="138">
        <v>72</v>
      </c>
      <c r="G129" s="138">
        <v>73</v>
      </c>
      <c r="H129" s="138">
        <v>74</v>
      </c>
      <c r="I129" s="138">
        <v>75</v>
      </c>
      <c r="J129" s="138">
        <v>76</v>
      </c>
      <c r="K129" s="138">
        <v>78</v>
      </c>
      <c r="L129" s="138">
        <v>79</v>
      </c>
      <c r="M129" s="138">
        <v>80</v>
      </c>
      <c r="N129" s="138">
        <v>81</v>
      </c>
      <c r="O129" s="138">
        <v>82</v>
      </c>
      <c r="P129" s="138">
        <v>83</v>
      </c>
      <c r="Q129" s="138">
        <v>84</v>
      </c>
      <c r="R129" s="138">
        <v>85</v>
      </c>
      <c r="S129" s="138">
        <v>86</v>
      </c>
      <c r="T129" s="200"/>
      <c r="U129" s="200"/>
    </row>
    <row r="130" spans="1:21" x14ac:dyDescent="0.15">
      <c r="A130" s="87">
        <v>2022</v>
      </c>
      <c r="B130" s="84" t="s">
        <v>338</v>
      </c>
      <c r="C130" s="88">
        <v>73.873967000000007</v>
      </c>
      <c r="D130" s="88">
        <v>49.843696000000001</v>
      </c>
      <c r="E130" s="88">
        <v>16.580255000000001</v>
      </c>
      <c r="F130" s="88">
        <v>158.15524499999998</v>
      </c>
      <c r="G130" s="88">
        <v>186.11528999999999</v>
      </c>
      <c r="H130" s="88">
        <v>32.893100000000004</v>
      </c>
      <c r="I130" s="88">
        <v>6.9291999999999992E-2</v>
      </c>
      <c r="J130" s="88">
        <v>72.908103999999994</v>
      </c>
      <c r="K130" s="88">
        <v>1.7556959999999999</v>
      </c>
      <c r="L130" s="88">
        <v>1.5420199999999999</v>
      </c>
      <c r="M130" s="88">
        <v>3.5237970000000001</v>
      </c>
      <c r="N130" s="88">
        <v>0.46620300000000003</v>
      </c>
      <c r="O130" s="88">
        <v>17.657405000000004</v>
      </c>
      <c r="P130" s="88">
        <v>37.928243000000002</v>
      </c>
      <c r="Q130" s="88">
        <v>307.32068100000009</v>
      </c>
      <c r="R130" s="88">
        <v>455.51265899999999</v>
      </c>
      <c r="S130" s="88">
        <v>0.315776</v>
      </c>
      <c r="T130" s="87">
        <v>2022</v>
      </c>
      <c r="U130" s="84" t="s">
        <v>538</v>
      </c>
    </row>
    <row r="131" spans="1:21" x14ac:dyDescent="0.15">
      <c r="B131" s="84" t="s">
        <v>339</v>
      </c>
      <c r="C131" s="88">
        <v>77.274241000000018</v>
      </c>
      <c r="D131" s="88">
        <v>49.622038999999994</v>
      </c>
      <c r="E131" s="88">
        <v>25.056159000000001</v>
      </c>
      <c r="F131" s="88">
        <v>169.23833200000001</v>
      </c>
      <c r="G131" s="88">
        <v>190.57244399999993</v>
      </c>
      <c r="H131" s="88">
        <v>41.608113000000003</v>
      </c>
      <c r="I131" s="88">
        <v>0.199183</v>
      </c>
      <c r="J131" s="88">
        <v>92.793295000000001</v>
      </c>
      <c r="K131" s="88">
        <v>3.075933</v>
      </c>
      <c r="L131" s="88">
        <v>2.2228870000000001</v>
      </c>
      <c r="M131" s="88">
        <v>3.2928389999999998</v>
      </c>
      <c r="N131" s="88">
        <v>0.26027400000000001</v>
      </c>
      <c r="O131" s="88">
        <v>19.481292</v>
      </c>
      <c r="P131" s="88">
        <v>39.315158000000004</v>
      </c>
      <c r="Q131" s="88">
        <v>313.65799500000008</v>
      </c>
      <c r="R131" s="88">
        <v>467.25058800000005</v>
      </c>
      <c r="S131" s="88">
        <v>0.76628199999999991</v>
      </c>
      <c r="U131" s="84" t="s">
        <v>539</v>
      </c>
    </row>
    <row r="132" spans="1:21" x14ac:dyDescent="0.15">
      <c r="B132" s="84" t="s">
        <v>340</v>
      </c>
      <c r="C132" s="88">
        <v>86.034755000000004</v>
      </c>
      <c r="D132" s="88">
        <v>48.954668000000005</v>
      </c>
      <c r="E132" s="88">
        <v>40.768062999999998</v>
      </c>
      <c r="F132" s="88">
        <v>170.13429699999998</v>
      </c>
      <c r="G132" s="88">
        <v>233.15625099999991</v>
      </c>
      <c r="H132" s="88">
        <v>40.297671000000008</v>
      </c>
      <c r="I132" s="88">
        <v>2.6607000000000002E-2</v>
      </c>
      <c r="J132" s="88">
        <v>100.932697</v>
      </c>
      <c r="K132" s="88">
        <v>2.7837150000000004</v>
      </c>
      <c r="L132" s="88">
        <v>2.6021640000000001</v>
      </c>
      <c r="M132" s="88">
        <v>2.3271989999999998</v>
      </c>
      <c r="N132" s="88">
        <v>0.57352400000000003</v>
      </c>
      <c r="O132" s="88">
        <v>21.360205999999998</v>
      </c>
      <c r="P132" s="88">
        <v>42.127295000000004</v>
      </c>
      <c r="Q132" s="88">
        <v>387.83011900000008</v>
      </c>
      <c r="R132" s="88">
        <v>543.44674000000009</v>
      </c>
      <c r="S132" s="88">
        <v>0.187612</v>
      </c>
      <c r="U132" s="84" t="s">
        <v>540</v>
      </c>
    </row>
    <row r="133" spans="1:21" x14ac:dyDescent="0.15">
      <c r="B133" s="84" t="s">
        <v>341</v>
      </c>
      <c r="C133" s="88">
        <v>86.504201000000009</v>
      </c>
      <c r="D133" s="88">
        <v>58.617028999999995</v>
      </c>
      <c r="E133" s="88">
        <v>25.958679</v>
      </c>
      <c r="F133" s="88">
        <v>194.36181999999997</v>
      </c>
      <c r="G133" s="88">
        <v>218.90019600000005</v>
      </c>
      <c r="H133" s="88">
        <v>38.158288000000006</v>
      </c>
      <c r="I133" s="88">
        <v>0.56173200000000001</v>
      </c>
      <c r="J133" s="88">
        <v>99.486828000000003</v>
      </c>
      <c r="K133" s="88">
        <v>2.5192679999999998</v>
      </c>
      <c r="L133" s="88">
        <v>2.272961</v>
      </c>
      <c r="M133" s="88">
        <v>3.7048380000000001</v>
      </c>
      <c r="N133" s="88">
        <v>0.33534200000000003</v>
      </c>
      <c r="O133" s="88">
        <v>18.547891</v>
      </c>
      <c r="P133" s="88">
        <v>38.812676000000003</v>
      </c>
      <c r="Q133" s="88">
        <v>353.58803899999975</v>
      </c>
      <c r="R133" s="88">
        <v>447.48341400000021</v>
      </c>
      <c r="S133" s="88">
        <v>0.23885400000000001</v>
      </c>
      <c r="U133" s="84" t="s">
        <v>541</v>
      </c>
    </row>
    <row r="134" spans="1:21" x14ac:dyDescent="0.15">
      <c r="B134" s="84" t="s">
        <v>342</v>
      </c>
      <c r="C134" s="88">
        <v>93.868521000000001</v>
      </c>
      <c r="D134" s="88">
        <v>66.120963000000003</v>
      </c>
      <c r="E134" s="88">
        <v>31.902961999999999</v>
      </c>
      <c r="F134" s="88">
        <v>235.88849699999997</v>
      </c>
      <c r="G134" s="88">
        <v>249.79791099999991</v>
      </c>
      <c r="H134" s="88">
        <v>44.950302000000008</v>
      </c>
      <c r="I134" s="88">
        <v>0.24871300000000002</v>
      </c>
      <c r="J134" s="88">
        <v>107.35637800000001</v>
      </c>
      <c r="K134" s="88">
        <v>3.525652</v>
      </c>
      <c r="L134" s="88">
        <v>2.2812289999999997</v>
      </c>
      <c r="M134" s="88">
        <v>2.4205210000000004</v>
      </c>
      <c r="N134" s="88">
        <v>0.342198</v>
      </c>
      <c r="O134" s="88">
        <v>23.33678900000001</v>
      </c>
      <c r="P134" s="88">
        <v>43.679210999999995</v>
      </c>
      <c r="Q134" s="88">
        <v>419.36495000000031</v>
      </c>
      <c r="R134" s="88">
        <v>505.95928800000002</v>
      </c>
      <c r="S134" s="88">
        <v>0.77318199999999992</v>
      </c>
      <c r="U134" s="84" t="s">
        <v>542</v>
      </c>
    </row>
    <row r="135" spans="1:21" x14ac:dyDescent="0.15">
      <c r="B135" s="84" t="s">
        <v>343</v>
      </c>
      <c r="C135" s="88">
        <v>88.909626000000003</v>
      </c>
      <c r="D135" s="88">
        <v>63.090211999999994</v>
      </c>
      <c r="E135" s="88">
        <v>21.670074</v>
      </c>
      <c r="F135" s="88">
        <v>161.92655000000002</v>
      </c>
      <c r="G135" s="88">
        <v>233.997274</v>
      </c>
      <c r="H135" s="88">
        <v>32.932898000000002</v>
      </c>
      <c r="I135" s="88">
        <v>0.122514</v>
      </c>
      <c r="J135" s="88">
        <v>97.573961999999995</v>
      </c>
      <c r="K135" s="88">
        <v>2.923108</v>
      </c>
      <c r="L135" s="88">
        <v>1.9247129999999999</v>
      </c>
      <c r="M135" s="88">
        <v>5.0478770000000006</v>
      </c>
      <c r="N135" s="88">
        <v>0.34992999999999996</v>
      </c>
      <c r="O135" s="88">
        <v>21.516952000000003</v>
      </c>
      <c r="P135" s="88">
        <v>46.42248</v>
      </c>
      <c r="Q135" s="88">
        <v>420.69442100000009</v>
      </c>
      <c r="R135" s="88">
        <v>506.31656100000004</v>
      </c>
      <c r="S135" s="88">
        <v>0.28680000000000005</v>
      </c>
      <c r="U135" s="84" t="s">
        <v>543</v>
      </c>
    </row>
    <row r="136" spans="1:21" x14ac:dyDescent="0.15">
      <c r="B136" s="84" t="s">
        <v>344</v>
      </c>
      <c r="C136" s="88">
        <v>88.929186999999999</v>
      </c>
      <c r="D136" s="88">
        <v>65.862548000000004</v>
      </c>
      <c r="E136" s="88">
        <v>26.601773999999999</v>
      </c>
      <c r="F136" s="88">
        <v>175.05183599999998</v>
      </c>
      <c r="G136" s="88">
        <v>219.23571499999997</v>
      </c>
      <c r="H136" s="88">
        <v>35.285436000000004</v>
      </c>
      <c r="I136" s="88">
        <v>0.43096099999999998</v>
      </c>
      <c r="J136" s="88">
        <v>100.618752</v>
      </c>
      <c r="K136" s="88">
        <v>2.239554</v>
      </c>
      <c r="L136" s="88">
        <v>1.8934389999999999</v>
      </c>
      <c r="M136" s="88">
        <v>5.6035469999999998</v>
      </c>
      <c r="N136" s="88">
        <v>0.25677099999999997</v>
      </c>
      <c r="O136" s="88">
        <v>23.036394000000001</v>
      </c>
      <c r="P136" s="88">
        <v>42.407108999999998</v>
      </c>
      <c r="Q136" s="88">
        <v>392.81716100000034</v>
      </c>
      <c r="R136" s="88">
        <v>572.40505999999993</v>
      </c>
      <c r="S136" s="88">
        <v>0.59233199999999997</v>
      </c>
      <c r="U136" s="84" t="s">
        <v>544</v>
      </c>
    </row>
    <row r="137" spans="1:21" x14ac:dyDescent="0.15">
      <c r="B137" s="84" t="s">
        <v>345</v>
      </c>
      <c r="C137" s="88">
        <v>59.813435000000013</v>
      </c>
      <c r="D137" s="88">
        <v>66.09872</v>
      </c>
      <c r="E137" s="88">
        <v>21.129075999999998</v>
      </c>
      <c r="F137" s="88">
        <v>134.34639200000001</v>
      </c>
      <c r="G137" s="88">
        <v>163.26614600000008</v>
      </c>
      <c r="H137" s="88">
        <v>23.308658000000001</v>
      </c>
      <c r="I137" s="88">
        <v>6.9263999999999992E-2</v>
      </c>
      <c r="J137" s="88">
        <v>57.233918000000003</v>
      </c>
      <c r="K137" s="88">
        <v>1.2843830000000001</v>
      </c>
      <c r="L137" s="88">
        <v>0.78199599999999991</v>
      </c>
      <c r="M137" s="88">
        <v>1.78779</v>
      </c>
      <c r="N137" s="88">
        <v>9.9418000000000006E-2</v>
      </c>
      <c r="O137" s="88">
        <v>17.092382000000001</v>
      </c>
      <c r="P137" s="88">
        <v>29.756152000000007</v>
      </c>
      <c r="Q137" s="88">
        <v>288.74558899999988</v>
      </c>
      <c r="R137" s="88">
        <v>520.841857</v>
      </c>
      <c r="S137" s="88">
        <v>0.17279800000000001</v>
      </c>
      <c r="U137" s="84" t="s">
        <v>545</v>
      </c>
    </row>
    <row r="138" spans="1:21" x14ac:dyDescent="0.15">
      <c r="B138" s="84" t="s">
        <v>346</v>
      </c>
      <c r="C138" s="88">
        <v>78.551526999999979</v>
      </c>
      <c r="D138" s="88">
        <v>60.955735000000004</v>
      </c>
      <c r="E138" s="88">
        <v>22.802629999999997</v>
      </c>
      <c r="F138" s="88">
        <v>170.799395</v>
      </c>
      <c r="G138" s="88">
        <v>221.11104799999998</v>
      </c>
      <c r="H138" s="88">
        <v>34.344804000000003</v>
      </c>
      <c r="I138" s="88">
        <v>0.182065</v>
      </c>
      <c r="J138" s="88">
        <v>92.206691000000006</v>
      </c>
      <c r="K138" s="88">
        <v>1.986267</v>
      </c>
      <c r="L138" s="88">
        <v>1.395086</v>
      </c>
      <c r="M138" s="88">
        <v>3.5509059999999999</v>
      </c>
      <c r="N138" s="88">
        <v>0.30770900000000001</v>
      </c>
      <c r="O138" s="88">
        <v>20.721578000000001</v>
      </c>
      <c r="P138" s="88">
        <v>43.352384000000001</v>
      </c>
      <c r="Q138" s="88">
        <v>442.64688399999994</v>
      </c>
      <c r="R138" s="88">
        <v>707.41336799999976</v>
      </c>
      <c r="S138" s="88">
        <v>0.37670500000000001</v>
      </c>
      <c r="U138" s="84" t="s">
        <v>546</v>
      </c>
    </row>
    <row r="139" spans="1:21" x14ac:dyDescent="0.15">
      <c r="B139" s="84" t="s">
        <v>347</v>
      </c>
      <c r="C139" s="88">
        <v>82.380927999999997</v>
      </c>
      <c r="D139" s="88">
        <v>57.059126000000006</v>
      </c>
      <c r="E139" s="88">
        <v>22.856166000000002</v>
      </c>
      <c r="F139" s="88">
        <v>164.63969100000003</v>
      </c>
      <c r="G139" s="88">
        <v>209.13383999999999</v>
      </c>
      <c r="H139" s="88">
        <v>37.205972000000003</v>
      </c>
      <c r="I139" s="88">
        <v>7.8183000000000002E-2</v>
      </c>
      <c r="J139" s="88">
        <v>83.429459000000008</v>
      </c>
      <c r="K139" s="88">
        <v>1.7124079999999999</v>
      </c>
      <c r="L139" s="88">
        <v>1.3964209999999999</v>
      </c>
      <c r="M139" s="88">
        <v>2.2209460000000001</v>
      </c>
      <c r="N139" s="88">
        <v>0.16372799999999998</v>
      </c>
      <c r="O139" s="88">
        <v>22.894996000000003</v>
      </c>
      <c r="P139" s="88">
        <v>40.100884000000001</v>
      </c>
      <c r="Q139" s="88">
        <v>428.09126999999984</v>
      </c>
      <c r="R139" s="88">
        <v>643.61907199999973</v>
      </c>
      <c r="S139" s="88">
        <v>0.32768799999999998</v>
      </c>
      <c r="U139" s="84" t="s">
        <v>547</v>
      </c>
    </row>
    <row r="140" spans="1:21" x14ac:dyDescent="0.15">
      <c r="B140" s="84" t="s">
        <v>348</v>
      </c>
      <c r="C140" s="88">
        <v>84.311470999999983</v>
      </c>
      <c r="D140" s="88">
        <v>64.888717</v>
      </c>
      <c r="E140" s="88">
        <v>32.530538</v>
      </c>
      <c r="F140" s="88">
        <v>166.563322</v>
      </c>
      <c r="G140" s="88">
        <v>216.75874499999992</v>
      </c>
      <c r="H140" s="88">
        <v>38.403528999999999</v>
      </c>
      <c r="I140" s="88">
        <v>6.2532000000000004E-2</v>
      </c>
      <c r="J140" s="88">
        <v>81.708110000000005</v>
      </c>
      <c r="K140" s="88">
        <v>3.1838880000000001</v>
      </c>
      <c r="L140" s="88">
        <v>1.410339</v>
      </c>
      <c r="M140" s="88">
        <v>3.3717290000000002</v>
      </c>
      <c r="N140" s="88">
        <v>0.336007</v>
      </c>
      <c r="O140" s="88">
        <v>23.876346000000002</v>
      </c>
      <c r="P140" s="88">
        <v>41.431619999999995</v>
      </c>
      <c r="Q140" s="88">
        <v>471.85024899999991</v>
      </c>
      <c r="R140" s="88">
        <v>664.62547500000005</v>
      </c>
      <c r="S140" s="88">
        <v>1.396798</v>
      </c>
      <c r="U140" s="84" t="s">
        <v>548</v>
      </c>
    </row>
    <row r="141" spans="1:21" x14ac:dyDescent="0.15">
      <c r="B141" s="84" t="s">
        <v>349</v>
      </c>
      <c r="C141" s="88">
        <v>63.671359000000017</v>
      </c>
      <c r="D141" s="88">
        <v>47.448339000000004</v>
      </c>
      <c r="E141" s="88">
        <v>25.119121</v>
      </c>
      <c r="F141" s="88">
        <v>107.76998400000001</v>
      </c>
      <c r="G141" s="88">
        <v>158.51693399999999</v>
      </c>
      <c r="H141" s="88">
        <v>22.287296999999999</v>
      </c>
      <c r="I141" s="88">
        <v>1.3790999999999999E-2</v>
      </c>
      <c r="J141" s="88">
        <v>61.105050000000006</v>
      </c>
      <c r="K141" s="88">
        <v>1.4147620000000001</v>
      </c>
      <c r="L141" s="88">
        <v>0.92223199999999994</v>
      </c>
      <c r="M141" s="88">
        <v>1.943306</v>
      </c>
      <c r="N141" s="88">
        <v>0.11493700000000001</v>
      </c>
      <c r="O141" s="88">
        <v>19.825946999999996</v>
      </c>
      <c r="P141" s="88">
        <v>25.513342999999999</v>
      </c>
      <c r="Q141" s="88">
        <v>388.1311980000001</v>
      </c>
      <c r="R141" s="88">
        <v>506.61316200000022</v>
      </c>
      <c r="S141" s="88">
        <v>0.525698</v>
      </c>
      <c r="U141" s="84" t="s">
        <v>549</v>
      </c>
    </row>
    <row r="142" spans="1:21" x14ac:dyDescent="0.15">
      <c r="C142" s="88"/>
      <c r="D142" s="88"/>
      <c r="E142" s="88"/>
      <c r="F142" s="88"/>
      <c r="G142" s="88"/>
      <c r="H142" s="88"/>
      <c r="I142" s="88"/>
      <c r="J142" s="88"/>
      <c r="K142" s="88"/>
      <c r="L142" s="88"/>
      <c r="M142" s="88"/>
      <c r="N142" s="88"/>
      <c r="O142" s="88"/>
      <c r="P142" s="89"/>
      <c r="Q142" s="89"/>
      <c r="R142" s="89"/>
      <c r="S142" s="89"/>
    </row>
    <row r="143" spans="1:21" x14ac:dyDescent="0.15">
      <c r="A143" s="87">
        <v>2023</v>
      </c>
      <c r="B143" s="84" t="s">
        <v>338</v>
      </c>
      <c r="C143" s="88">
        <v>80.883677000000006</v>
      </c>
      <c r="D143" s="88">
        <v>63.855415999999998</v>
      </c>
      <c r="E143" s="88">
        <v>21.557244000000001</v>
      </c>
      <c r="F143" s="88">
        <v>159.01153299999999</v>
      </c>
      <c r="G143" s="88">
        <v>194.36612500000004</v>
      </c>
      <c r="H143" s="88">
        <v>44.81528800000001</v>
      </c>
      <c r="I143" s="88">
        <v>0.23009599999999999</v>
      </c>
      <c r="J143" s="88">
        <v>78.301672999999994</v>
      </c>
      <c r="K143" s="88">
        <v>4.8768270000000005</v>
      </c>
      <c r="L143" s="88">
        <v>1.7508239999999999</v>
      </c>
      <c r="M143" s="88">
        <v>7.3533139999999992</v>
      </c>
      <c r="N143" s="88">
        <v>1.097324</v>
      </c>
      <c r="O143" s="88">
        <v>22.317847000000004</v>
      </c>
      <c r="P143" s="88">
        <v>40.543566000000006</v>
      </c>
      <c r="Q143" s="88">
        <v>414.31745699999993</v>
      </c>
      <c r="R143" s="88">
        <v>541.13397799999984</v>
      </c>
      <c r="S143" s="88">
        <v>2.0373030000000001</v>
      </c>
      <c r="T143" s="87">
        <v>2023</v>
      </c>
      <c r="U143" s="84" t="s">
        <v>538</v>
      </c>
    </row>
    <row r="144" spans="1:21" x14ac:dyDescent="0.15">
      <c r="B144" s="84" t="s">
        <v>339</v>
      </c>
      <c r="C144" s="88">
        <v>76.117817000000016</v>
      </c>
      <c r="D144" s="88">
        <v>66.970202999999998</v>
      </c>
      <c r="E144" s="88">
        <v>18.018394000000001</v>
      </c>
      <c r="F144" s="88">
        <v>149.962029</v>
      </c>
      <c r="G144" s="88">
        <v>191.79489899999999</v>
      </c>
      <c r="H144" s="88">
        <v>38.038533999999999</v>
      </c>
      <c r="I144" s="88">
        <v>0.84246700000000008</v>
      </c>
      <c r="J144" s="88">
        <v>82.592805999999996</v>
      </c>
      <c r="K144" s="88">
        <v>3.4750900000000002</v>
      </c>
      <c r="L144" s="88">
        <v>1.5933900000000001</v>
      </c>
      <c r="M144" s="88">
        <v>3.6389420000000001</v>
      </c>
      <c r="N144" s="88">
        <v>1.0441310000000001</v>
      </c>
      <c r="O144" s="88">
        <v>19.780339000000009</v>
      </c>
      <c r="P144" s="88">
        <v>39.936621999999993</v>
      </c>
      <c r="Q144" s="88">
        <v>413.16999500000009</v>
      </c>
      <c r="R144" s="88">
        <v>501.50528900000006</v>
      </c>
      <c r="S144" s="88">
        <v>0.377525</v>
      </c>
      <c r="U144" s="84" t="s">
        <v>539</v>
      </c>
    </row>
    <row r="145" spans="1:21" x14ac:dyDescent="0.15">
      <c r="B145" s="84" t="s">
        <v>340</v>
      </c>
      <c r="C145" s="88">
        <v>90.581008999999995</v>
      </c>
      <c r="D145" s="88">
        <v>81.709584000000007</v>
      </c>
      <c r="E145" s="88">
        <v>26.678473999999998</v>
      </c>
      <c r="F145" s="88">
        <v>207.09835299999997</v>
      </c>
      <c r="G145" s="88">
        <v>231.051817</v>
      </c>
      <c r="H145" s="88">
        <v>43.011601999999996</v>
      </c>
      <c r="I145" s="88">
        <v>0.31217299999999998</v>
      </c>
      <c r="J145" s="88">
        <v>103.63402300000001</v>
      </c>
      <c r="K145" s="88">
        <v>3.8111199999999998</v>
      </c>
      <c r="L145" s="88">
        <v>2.4637410000000002</v>
      </c>
      <c r="M145" s="88">
        <v>3.038462</v>
      </c>
      <c r="N145" s="88">
        <v>1.06636</v>
      </c>
      <c r="O145" s="88">
        <v>24.756482999999999</v>
      </c>
      <c r="P145" s="88">
        <v>50.724545000000006</v>
      </c>
      <c r="Q145" s="88">
        <v>535.19881800000019</v>
      </c>
      <c r="R145" s="88">
        <v>633.57590099999993</v>
      </c>
      <c r="S145" s="88">
        <v>0.59460599999999997</v>
      </c>
      <c r="U145" s="84" t="s">
        <v>540</v>
      </c>
    </row>
    <row r="146" spans="1:21" x14ac:dyDescent="0.15">
      <c r="B146" s="84" t="s">
        <v>341</v>
      </c>
      <c r="C146" s="88">
        <v>69.429600000000008</v>
      </c>
      <c r="D146" s="88">
        <v>72.754915999999994</v>
      </c>
      <c r="E146" s="88">
        <v>24.45665</v>
      </c>
      <c r="F146" s="88">
        <v>168.88596699999999</v>
      </c>
      <c r="G146" s="88">
        <v>178.39226100000002</v>
      </c>
      <c r="H146" s="88">
        <v>34.862553000000005</v>
      </c>
      <c r="I146" s="88">
        <v>0.21133200000000002</v>
      </c>
      <c r="J146" s="88">
        <v>79.449453000000005</v>
      </c>
      <c r="K146" s="88">
        <v>3.8474249999999999</v>
      </c>
      <c r="L146" s="88">
        <v>1.27443</v>
      </c>
      <c r="M146" s="88">
        <v>2.9149949999999998</v>
      </c>
      <c r="N146" s="88">
        <v>0.98449300000000006</v>
      </c>
      <c r="O146" s="88">
        <v>18.185823999999997</v>
      </c>
      <c r="P146" s="88">
        <v>37.151161000000002</v>
      </c>
      <c r="Q146" s="88">
        <v>424.07028500000007</v>
      </c>
      <c r="R146" s="88">
        <v>492.68604100000005</v>
      </c>
      <c r="S146" s="88">
        <v>0.21678900000000001</v>
      </c>
      <c r="U146" s="84" t="s">
        <v>541</v>
      </c>
    </row>
    <row r="147" spans="1:21" x14ac:dyDescent="0.15">
      <c r="B147" s="84" t="s">
        <v>342</v>
      </c>
      <c r="C147" s="88">
        <v>82.345303999999999</v>
      </c>
      <c r="D147" s="88">
        <v>75.033192999999983</v>
      </c>
      <c r="E147" s="88">
        <v>34.998322999999999</v>
      </c>
      <c r="F147" s="88">
        <v>182.14203900000001</v>
      </c>
      <c r="G147" s="88">
        <v>223.40171099999992</v>
      </c>
      <c r="H147" s="88">
        <v>36.151298000000011</v>
      </c>
      <c r="I147" s="88">
        <v>0.34100600000000003</v>
      </c>
      <c r="J147" s="88">
        <v>95.702027999999999</v>
      </c>
      <c r="K147" s="88">
        <v>4.4264220000000005</v>
      </c>
      <c r="L147" s="88">
        <v>2.094814</v>
      </c>
      <c r="M147" s="88">
        <v>2.5866280000000001</v>
      </c>
      <c r="N147" s="88">
        <v>1.325088</v>
      </c>
      <c r="O147" s="88">
        <v>26.054517999999995</v>
      </c>
      <c r="P147" s="88">
        <v>47.308516999999995</v>
      </c>
      <c r="Q147" s="88">
        <v>501.26512799999966</v>
      </c>
      <c r="R147" s="88">
        <v>550.14925199999993</v>
      </c>
      <c r="S147" s="88">
        <v>0.26268400000000003</v>
      </c>
      <c r="U147" s="84" t="s">
        <v>542</v>
      </c>
    </row>
    <row r="148" spans="1:21" x14ac:dyDescent="0.15">
      <c r="B148" s="84" t="s">
        <v>343</v>
      </c>
      <c r="C148" s="88">
        <v>80.133007000000006</v>
      </c>
      <c r="D148" s="88">
        <v>62.898678000000004</v>
      </c>
      <c r="E148" s="88">
        <v>20.439889000000001</v>
      </c>
      <c r="F148" s="88">
        <v>161.72229999999999</v>
      </c>
      <c r="G148" s="88">
        <v>219.556918</v>
      </c>
      <c r="H148" s="88">
        <v>33.384624999999986</v>
      </c>
      <c r="I148" s="88">
        <v>0.11608400000000001</v>
      </c>
      <c r="J148" s="88">
        <v>92.626870999999994</v>
      </c>
      <c r="K148" s="88">
        <v>3.3958970000000002</v>
      </c>
      <c r="L148" s="88">
        <v>1.5344340000000001</v>
      </c>
      <c r="M148" s="88">
        <v>2.653035</v>
      </c>
      <c r="N148" s="88">
        <v>1.2698240000000001</v>
      </c>
      <c r="O148" s="88">
        <v>21.85324700000001</v>
      </c>
      <c r="P148" s="88">
        <v>45.346906000000004</v>
      </c>
      <c r="Q148" s="88">
        <v>465.59918799999991</v>
      </c>
      <c r="R148" s="88">
        <v>614.54450800000018</v>
      </c>
      <c r="S148" s="88">
        <v>0.27643499999999999</v>
      </c>
      <c r="U148" s="84" t="s">
        <v>543</v>
      </c>
    </row>
    <row r="149" spans="1:21" x14ac:dyDescent="0.15">
      <c r="B149" s="84" t="s">
        <v>344</v>
      </c>
      <c r="C149" s="88">
        <v>77.34574400000001</v>
      </c>
      <c r="D149" s="88">
        <v>78.113087000000007</v>
      </c>
      <c r="E149" s="88">
        <v>21.114029000000002</v>
      </c>
      <c r="F149" s="88">
        <v>132.75687099999999</v>
      </c>
      <c r="G149" s="88">
        <v>218.494697</v>
      </c>
      <c r="H149" s="88">
        <v>32.457661000000002</v>
      </c>
      <c r="I149" s="88">
        <v>9.4456000000000012E-2</v>
      </c>
      <c r="J149" s="88">
        <v>87.872740000000007</v>
      </c>
      <c r="K149" s="88">
        <v>3.9552700000000001</v>
      </c>
      <c r="L149" s="88">
        <v>1.8757729999999999</v>
      </c>
      <c r="M149" s="88">
        <v>2.7630250000000003</v>
      </c>
      <c r="N149" s="88">
        <v>0.885127</v>
      </c>
      <c r="O149" s="88">
        <v>21.077685999999993</v>
      </c>
      <c r="P149" s="88">
        <v>44.896157000000002</v>
      </c>
      <c r="Q149" s="88">
        <v>458.39253299999984</v>
      </c>
      <c r="R149" s="88">
        <v>562.90017000000023</v>
      </c>
      <c r="S149" s="88">
        <v>0.226908</v>
      </c>
      <c r="U149" s="84" t="s">
        <v>544</v>
      </c>
    </row>
    <row r="150" spans="1:21" x14ac:dyDescent="0.15">
      <c r="B150" s="84" t="s">
        <v>345</v>
      </c>
      <c r="C150" s="88">
        <v>52.033146000000002</v>
      </c>
      <c r="D150" s="88">
        <v>59.437378000000002</v>
      </c>
      <c r="E150" s="88">
        <v>20.241604000000002</v>
      </c>
      <c r="F150" s="88">
        <v>109.48225000000002</v>
      </c>
      <c r="G150" s="88">
        <v>166.648538</v>
      </c>
      <c r="H150" s="88">
        <v>26.497466999999997</v>
      </c>
      <c r="I150" s="88">
        <v>5.8493999999999997E-2</v>
      </c>
      <c r="J150" s="88">
        <v>50.648985999999994</v>
      </c>
      <c r="K150" s="88">
        <v>3.821323</v>
      </c>
      <c r="L150" s="88">
        <v>0.76288600000000006</v>
      </c>
      <c r="M150" s="88">
        <v>2.6994760000000002</v>
      </c>
      <c r="N150" s="88">
        <v>1.0662129999999999</v>
      </c>
      <c r="O150" s="88">
        <v>16.780976000000006</v>
      </c>
      <c r="P150" s="88">
        <v>31.886490000000002</v>
      </c>
      <c r="Q150" s="88">
        <v>325.93953699999986</v>
      </c>
      <c r="R150" s="88">
        <v>495.2542380000001</v>
      </c>
      <c r="S150" s="88">
        <v>0.24714199999999997</v>
      </c>
      <c r="U150" s="84" t="s">
        <v>545</v>
      </c>
    </row>
    <row r="151" spans="1:21" x14ac:dyDescent="0.15">
      <c r="B151" s="84" t="s">
        <v>346</v>
      </c>
      <c r="C151" s="88">
        <v>67.954568999999992</v>
      </c>
      <c r="D151" s="88">
        <v>62.146161000000006</v>
      </c>
      <c r="E151" s="88">
        <v>26.163974</v>
      </c>
      <c r="F151" s="88">
        <v>147.98885299999998</v>
      </c>
      <c r="G151" s="88">
        <v>193.53795500000001</v>
      </c>
      <c r="H151" s="88">
        <v>35.823811999999997</v>
      </c>
      <c r="I151" s="88">
        <v>9.4105999999999995E-2</v>
      </c>
      <c r="J151" s="88">
        <v>80.972949</v>
      </c>
      <c r="K151" s="88">
        <v>4.4182799999999993</v>
      </c>
      <c r="L151" s="88">
        <v>1.713328</v>
      </c>
      <c r="M151" s="88">
        <v>3.6063190000000001</v>
      </c>
      <c r="N151" s="88">
        <v>1.404968</v>
      </c>
      <c r="O151" s="88">
        <v>18.837598</v>
      </c>
      <c r="P151" s="88">
        <v>47.537709999999997</v>
      </c>
      <c r="Q151" s="88">
        <v>436.71347299999991</v>
      </c>
      <c r="R151" s="88">
        <v>577.20446599999968</v>
      </c>
      <c r="S151" s="88">
        <v>0.118326</v>
      </c>
      <c r="U151" s="84" t="s">
        <v>546</v>
      </c>
    </row>
    <row r="152" spans="1:21" x14ac:dyDescent="0.15">
      <c r="B152" s="84" t="s">
        <v>347</v>
      </c>
      <c r="C152" s="88">
        <v>76.333328000000009</v>
      </c>
      <c r="D152" s="88">
        <v>56.904662999999999</v>
      </c>
      <c r="E152" s="88">
        <v>26.314347999999999</v>
      </c>
      <c r="F152" s="88">
        <v>148.029853</v>
      </c>
      <c r="G152" s="88">
        <v>218.94534899999994</v>
      </c>
      <c r="H152" s="88">
        <v>31.861920999999995</v>
      </c>
      <c r="I152" s="88">
        <v>0.17943499999999998</v>
      </c>
      <c r="J152" s="88">
        <v>82.137923999999998</v>
      </c>
      <c r="K152" s="88">
        <v>4.338025</v>
      </c>
      <c r="L152" s="88">
        <v>1.789226</v>
      </c>
      <c r="M152" s="88">
        <v>2.6493920000000002</v>
      </c>
      <c r="N152" s="88">
        <v>1.395289</v>
      </c>
      <c r="O152" s="88">
        <v>21.361192000000003</v>
      </c>
      <c r="P152" s="88">
        <v>48.656292000000001</v>
      </c>
      <c r="Q152" s="88">
        <v>443.37988900000011</v>
      </c>
      <c r="R152" s="88">
        <v>595.68171900000016</v>
      </c>
      <c r="S152" s="88">
        <v>0.16905000000000003</v>
      </c>
      <c r="U152" s="84" t="s">
        <v>547</v>
      </c>
    </row>
    <row r="153" spans="1:21" x14ac:dyDescent="0.15">
      <c r="B153" s="84" t="s">
        <v>348</v>
      </c>
      <c r="C153" s="88">
        <v>76.546101999999991</v>
      </c>
      <c r="D153" s="88">
        <v>63.691182999999995</v>
      </c>
      <c r="E153" s="88">
        <v>33.354950000000002</v>
      </c>
      <c r="F153" s="88">
        <v>143.51772399999999</v>
      </c>
      <c r="G153" s="88">
        <v>221.96859500000005</v>
      </c>
      <c r="H153" s="88">
        <v>41.534202999999998</v>
      </c>
      <c r="I153" s="88">
        <v>0.15987499999999999</v>
      </c>
      <c r="J153" s="88">
        <v>87.200148999999996</v>
      </c>
      <c r="K153" s="88">
        <v>4.4205040000000002</v>
      </c>
      <c r="L153" s="88">
        <v>1.8528420000000001</v>
      </c>
      <c r="M153" s="88">
        <v>3.6834790000000002</v>
      </c>
      <c r="N153" s="88">
        <v>1.10673</v>
      </c>
      <c r="O153" s="88">
        <v>23.362137000000004</v>
      </c>
      <c r="P153" s="88">
        <v>52.697392000000001</v>
      </c>
      <c r="Q153" s="88">
        <v>482.48672100000005</v>
      </c>
      <c r="R153" s="88">
        <v>630.16103399999997</v>
      </c>
      <c r="S153" s="88">
        <v>2.0732999999999997</v>
      </c>
      <c r="U153" s="84" t="s">
        <v>548</v>
      </c>
    </row>
    <row r="154" spans="1:21" x14ac:dyDescent="0.15">
      <c r="B154" s="84" t="s">
        <v>349</v>
      </c>
      <c r="C154" s="88">
        <v>57.691614000000015</v>
      </c>
      <c r="D154" s="88">
        <v>46.477071999999993</v>
      </c>
      <c r="E154" s="88">
        <v>27.300796000000005</v>
      </c>
      <c r="F154" s="88">
        <v>110.97603599999999</v>
      </c>
      <c r="G154" s="88">
        <v>166.36152199999995</v>
      </c>
      <c r="H154" s="88">
        <v>27.720526</v>
      </c>
      <c r="I154" s="88">
        <v>4.9155000000000004E-2</v>
      </c>
      <c r="J154" s="88">
        <v>61.639231000000002</v>
      </c>
      <c r="K154" s="88">
        <v>2.7210939999999999</v>
      </c>
      <c r="L154" s="88">
        <v>1.067812</v>
      </c>
      <c r="M154" s="88">
        <v>1.1688769999999999</v>
      </c>
      <c r="N154" s="88">
        <v>3.7114369999999997</v>
      </c>
      <c r="O154" s="88">
        <v>21.574523000000006</v>
      </c>
      <c r="P154" s="88">
        <v>31.197509000000004</v>
      </c>
      <c r="Q154" s="88">
        <v>409.80018600000005</v>
      </c>
      <c r="R154" s="88">
        <v>452.36519199999998</v>
      </c>
      <c r="S154" s="88">
        <v>0.73390200000000005</v>
      </c>
      <c r="U154" s="84" t="s">
        <v>549</v>
      </c>
    </row>
    <row r="155" spans="1:21" x14ac:dyDescent="0.15">
      <c r="C155" s="88"/>
      <c r="D155" s="88"/>
      <c r="E155" s="88"/>
      <c r="F155" s="88"/>
      <c r="G155" s="88"/>
      <c r="H155" s="88"/>
      <c r="I155" s="88"/>
      <c r="J155" s="88"/>
      <c r="K155" s="88"/>
      <c r="L155" s="88"/>
      <c r="M155" s="88"/>
      <c r="N155" s="88"/>
      <c r="O155" s="88"/>
      <c r="P155" s="89"/>
      <c r="Q155" s="89"/>
      <c r="R155" s="89"/>
      <c r="S155" s="89"/>
    </row>
    <row r="156" spans="1:21" x14ac:dyDescent="0.15">
      <c r="C156" s="88"/>
      <c r="D156" s="88"/>
      <c r="E156" s="88"/>
      <c r="F156" s="88"/>
      <c r="G156" s="88"/>
      <c r="H156" s="88"/>
      <c r="I156" s="88"/>
      <c r="J156" s="88"/>
      <c r="K156" s="88"/>
      <c r="L156" s="88"/>
      <c r="M156" s="88"/>
      <c r="N156" s="88"/>
      <c r="O156" s="88"/>
    </row>
    <row r="157" spans="1:21" x14ac:dyDescent="0.15">
      <c r="C157" s="88"/>
      <c r="D157" s="88"/>
      <c r="E157" s="88"/>
      <c r="F157" s="88"/>
      <c r="G157" s="88"/>
      <c r="H157" s="88"/>
      <c r="I157" s="88"/>
      <c r="J157" s="88"/>
      <c r="K157" s="88"/>
      <c r="L157" s="88"/>
      <c r="M157" s="88"/>
      <c r="N157" s="88"/>
      <c r="O157" s="88"/>
    </row>
    <row r="158" spans="1:21" s="90" customFormat="1" ht="27" customHeight="1" thickBot="1" x14ac:dyDescent="0.25">
      <c r="A158" s="205" t="s">
        <v>681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140"/>
      <c r="S158" s="140"/>
      <c r="T158" s="140"/>
      <c r="U158" s="140"/>
    </row>
    <row r="159" spans="1:21" s="85" customFormat="1" ht="11.25" customHeight="1" thickBot="1" x14ac:dyDescent="0.25">
      <c r="A159" s="199" t="s">
        <v>162</v>
      </c>
      <c r="B159" s="199" t="s">
        <v>163</v>
      </c>
      <c r="C159" s="235" t="s">
        <v>679</v>
      </c>
      <c r="D159" s="236"/>
      <c r="E159" s="236"/>
      <c r="F159" s="236"/>
      <c r="G159" s="236"/>
      <c r="H159" s="236"/>
      <c r="I159" s="236"/>
      <c r="J159" s="236"/>
      <c r="K159" s="236"/>
      <c r="L159" s="236"/>
      <c r="M159" s="236"/>
      <c r="N159" s="236"/>
      <c r="O159" s="237"/>
      <c r="P159" s="199" t="s">
        <v>535</v>
      </c>
      <c r="Q159" s="199" t="s">
        <v>522</v>
      </c>
    </row>
    <row r="160" spans="1:21" ht="20.25" customHeight="1" thickBot="1" x14ac:dyDescent="0.2">
      <c r="A160" s="200"/>
      <c r="B160" s="200"/>
      <c r="C160" s="138">
        <v>87</v>
      </c>
      <c r="D160" s="138">
        <v>88</v>
      </c>
      <c r="E160" s="138">
        <v>89</v>
      </c>
      <c r="F160" s="138">
        <v>90</v>
      </c>
      <c r="G160" s="138">
        <v>91</v>
      </c>
      <c r="H160" s="138">
        <v>92</v>
      </c>
      <c r="I160" s="138">
        <v>93</v>
      </c>
      <c r="J160" s="138">
        <v>94</v>
      </c>
      <c r="K160" s="138">
        <v>95</v>
      </c>
      <c r="L160" s="138">
        <v>96</v>
      </c>
      <c r="M160" s="138">
        <v>97</v>
      </c>
      <c r="N160" s="138">
        <v>98</v>
      </c>
      <c r="O160" s="138">
        <v>99</v>
      </c>
      <c r="P160" s="200"/>
      <c r="Q160" s="200"/>
      <c r="T160" s="84"/>
    </row>
    <row r="161" spans="1:17" x14ac:dyDescent="0.15">
      <c r="A161" s="87">
        <v>2022</v>
      </c>
      <c r="B161" s="84" t="s">
        <v>338</v>
      </c>
      <c r="C161" s="88">
        <v>647.5513279999999</v>
      </c>
      <c r="D161" s="88">
        <v>25.648937999999998</v>
      </c>
      <c r="E161" s="88">
        <v>7.9158290000000004</v>
      </c>
      <c r="F161" s="88">
        <v>154.33673200000001</v>
      </c>
      <c r="G161" s="88">
        <v>10.023816999999998</v>
      </c>
      <c r="H161" s="88">
        <v>0.75813799999999998</v>
      </c>
      <c r="I161" s="88">
        <v>4.3635989999999998</v>
      </c>
      <c r="J161" s="88">
        <v>166.125663</v>
      </c>
      <c r="K161" s="88">
        <v>6.8048320000000011</v>
      </c>
      <c r="L161" s="88">
        <v>9.4638629999999999</v>
      </c>
      <c r="M161" s="88">
        <v>0.52621499999999999</v>
      </c>
      <c r="N161" s="88">
        <v>0</v>
      </c>
      <c r="O161" s="88">
        <v>6.57951</v>
      </c>
      <c r="P161" s="87">
        <v>2022</v>
      </c>
      <c r="Q161" s="84" t="s">
        <v>538</v>
      </c>
    </row>
    <row r="162" spans="1:17" x14ac:dyDescent="0.15">
      <c r="B162" s="84" t="s">
        <v>339</v>
      </c>
      <c r="C162" s="88">
        <v>718.95351699999992</v>
      </c>
      <c r="D162" s="88">
        <v>21.457983000000006</v>
      </c>
      <c r="E162" s="88">
        <v>8.439096000000001</v>
      </c>
      <c r="F162" s="88">
        <v>157.51976300000001</v>
      </c>
      <c r="G162" s="88">
        <v>11.776676999999994</v>
      </c>
      <c r="H162" s="88">
        <v>0.76448899999999997</v>
      </c>
      <c r="I162" s="88">
        <v>6.6171609999999994</v>
      </c>
      <c r="J162" s="88">
        <v>170.177955</v>
      </c>
      <c r="K162" s="88">
        <v>7.7171669999999981</v>
      </c>
      <c r="L162" s="88">
        <v>9.6757729999999977</v>
      </c>
      <c r="M162" s="88">
        <v>0.69962500000000005</v>
      </c>
      <c r="N162" s="88">
        <v>0</v>
      </c>
      <c r="O162" s="88">
        <v>6.6144470000000002</v>
      </c>
      <c r="P162" s="83"/>
      <c r="Q162" s="84" t="s">
        <v>539</v>
      </c>
    </row>
    <row r="163" spans="1:17" x14ac:dyDescent="0.15">
      <c r="B163" s="84" t="s">
        <v>340</v>
      </c>
      <c r="C163" s="88">
        <v>749.98909500000002</v>
      </c>
      <c r="D163" s="88">
        <v>43.973782</v>
      </c>
      <c r="E163" s="88">
        <v>12.653226999999998</v>
      </c>
      <c r="F163" s="88">
        <v>174.88916500000005</v>
      </c>
      <c r="G163" s="88">
        <v>15.362024000000002</v>
      </c>
      <c r="H163" s="88">
        <v>1.0757479999999999</v>
      </c>
      <c r="I163" s="88">
        <v>6.2338260000000005</v>
      </c>
      <c r="J163" s="88">
        <v>183.90724399999996</v>
      </c>
      <c r="K163" s="88">
        <v>9.2916650000000001</v>
      </c>
      <c r="L163" s="88">
        <v>11.197790999999999</v>
      </c>
      <c r="M163" s="88">
        <v>7.1710279999999997</v>
      </c>
      <c r="N163" s="88">
        <v>0</v>
      </c>
      <c r="O163" s="88">
        <v>9.541724999999996</v>
      </c>
      <c r="P163" s="83"/>
      <c r="Q163" s="84" t="s">
        <v>540</v>
      </c>
    </row>
    <row r="164" spans="1:17" x14ac:dyDescent="0.15">
      <c r="B164" s="84" t="s">
        <v>341</v>
      </c>
      <c r="C164" s="88">
        <v>660.53886200000011</v>
      </c>
      <c r="D164" s="88">
        <v>31.978920000000002</v>
      </c>
      <c r="E164" s="88">
        <v>8.8381489999999996</v>
      </c>
      <c r="F164" s="88">
        <v>150.139712</v>
      </c>
      <c r="G164" s="88">
        <v>12.300273999999996</v>
      </c>
      <c r="H164" s="88">
        <v>0.77113299999999996</v>
      </c>
      <c r="I164" s="88">
        <v>5.7859039999999986</v>
      </c>
      <c r="J164" s="88">
        <v>162.88970999999998</v>
      </c>
      <c r="K164" s="88">
        <v>9.8359380000000005</v>
      </c>
      <c r="L164" s="88">
        <v>10.640332000000001</v>
      </c>
      <c r="M164" s="88">
        <v>0.64319499999999996</v>
      </c>
      <c r="N164" s="88">
        <v>0</v>
      </c>
      <c r="O164" s="88">
        <v>17.645541999999999</v>
      </c>
      <c r="P164" s="83"/>
      <c r="Q164" s="84" t="s">
        <v>541</v>
      </c>
    </row>
    <row r="165" spans="1:17" x14ac:dyDescent="0.15">
      <c r="B165" s="84" t="s">
        <v>342</v>
      </c>
      <c r="C165" s="88">
        <v>772.70460900000012</v>
      </c>
      <c r="D165" s="88">
        <v>39.436576000000002</v>
      </c>
      <c r="E165" s="88">
        <v>10.889073</v>
      </c>
      <c r="F165" s="88">
        <v>161.76853200000002</v>
      </c>
      <c r="G165" s="88">
        <v>13.492362000000002</v>
      </c>
      <c r="H165" s="88">
        <v>0.80969700000000011</v>
      </c>
      <c r="I165" s="88">
        <v>7.3756620000000002</v>
      </c>
      <c r="J165" s="88">
        <v>195.38055100000003</v>
      </c>
      <c r="K165" s="88">
        <v>13.576595999999999</v>
      </c>
      <c r="L165" s="88">
        <v>11.332462999999999</v>
      </c>
      <c r="M165" s="88">
        <v>1.4750510000000001</v>
      </c>
      <c r="N165" s="88">
        <v>0</v>
      </c>
      <c r="O165" s="88">
        <v>12.595192999999998</v>
      </c>
      <c r="P165" s="83"/>
      <c r="Q165" s="84" t="s">
        <v>542</v>
      </c>
    </row>
    <row r="166" spans="1:17" x14ac:dyDescent="0.15">
      <c r="B166" s="84" t="s">
        <v>343</v>
      </c>
      <c r="C166" s="88">
        <v>921.78425799999991</v>
      </c>
      <c r="D166" s="88">
        <v>37.587105999999999</v>
      </c>
      <c r="E166" s="88">
        <v>12.777080999999999</v>
      </c>
      <c r="F166" s="88">
        <v>152.62774900000002</v>
      </c>
      <c r="G166" s="88">
        <v>12.943989999999999</v>
      </c>
      <c r="H166" s="88">
        <v>0.75631400000000004</v>
      </c>
      <c r="I166" s="88">
        <v>5.914561</v>
      </c>
      <c r="J166" s="88">
        <v>186.02118899999999</v>
      </c>
      <c r="K166" s="88">
        <v>9.901173</v>
      </c>
      <c r="L166" s="88">
        <v>10.776749999999998</v>
      </c>
      <c r="M166" s="88">
        <v>0.87879499999999999</v>
      </c>
      <c r="N166" s="88">
        <v>0</v>
      </c>
      <c r="O166" s="88">
        <v>14.260161999999998</v>
      </c>
      <c r="P166" s="83"/>
      <c r="Q166" s="84" t="s">
        <v>543</v>
      </c>
    </row>
    <row r="167" spans="1:17" x14ac:dyDescent="0.15">
      <c r="B167" s="84" t="s">
        <v>344</v>
      </c>
      <c r="C167" s="88">
        <v>848.19037900000012</v>
      </c>
      <c r="D167" s="88">
        <v>20.416367000000005</v>
      </c>
      <c r="E167" s="88">
        <v>14.881443999999998</v>
      </c>
      <c r="F167" s="88">
        <v>165.56826000000001</v>
      </c>
      <c r="G167" s="88">
        <v>10.136707999999999</v>
      </c>
      <c r="H167" s="88">
        <v>0.77062799999999998</v>
      </c>
      <c r="I167" s="88">
        <v>6.8479320000000001</v>
      </c>
      <c r="J167" s="88">
        <v>189.34414299999997</v>
      </c>
      <c r="K167" s="88">
        <v>11.009924999999999</v>
      </c>
      <c r="L167" s="88">
        <v>11.058515999999997</v>
      </c>
      <c r="M167" s="88">
        <v>3.5335759999999992</v>
      </c>
      <c r="N167" s="88">
        <v>0</v>
      </c>
      <c r="O167" s="88">
        <v>13.03073</v>
      </c>
      <c r="P167" s="83"/>
      <c r="Q167" s="84" t="s">
        <v>544</v>
      </c>
    </row>
    <row r="168" spans="1:17" x14ac:dyDescent="0.15">
      <c r="B168" s="84" t="s">
        <v>345</v>
      </c>
      <c r="C168" s="88">
        <v>493.558336</v>
      </c>
      <c r="D168" s="88">
        <v>21.878167999999988</v>
      </c>
      <c r="E168" s="88">
        <v>6.6217480000000002</v>
      </c>
      <c r="F168" s="88">
        <v>141.356673</v>
      </c>
      <c r="G168" s="88">
        <v>10.278177000000003</v>
      </c>
      <c r="H168" s="88">
        <v>0.46740000000000004</v>
      </c>
      <c r="I168" s="88">
        <v>5.2154540000000003</v>
      </c>
      <c r="J168" s="88">
        <v>142.86591500000003</v>
      </c>
      <c r="K168" s="88">
        <v>8.7770630000000018</v>
      </c>
      <c r="L168" s="88">
        <v>8.5407799999999998</v>
      </c>
      <c r="M168" s="88">
        <v>0.37240000000000001</v>
      </c>
      <c r="N168" s="88">
        <v>0</v>
      </c>
      <c r="O168" s="88">
        <v>14.195789000000001</v>
      </c>
      <c r="P168" s="83"/>
      <c r="Q168" s="84" t="s">
        <v>545</v>
      </c>
    </row>
    <row r="169" spans="1:17" x14ac:dyDescent="0.15">
      <c r="B169" s="84" t="s">
        <v>346</v>
      </c>
      <c r="C169" s="88">
        <v>745.49587299999996</v>
      </c>
      <c r="D169" s="88">
        <v>38.698483000000003</v>
      </c>
      <c r="E169" s="88">
        <v>12.047294000000001</v>
      </c>
      <c r="F169" s="88">
        <v>206.70236900000006</v>
      </c>
      <c r="G169" s="88">
        <v>14.851863999999999</v>
      </c>
      <c r="H169" s="88">
        <v>0.87772700000000003</v>
      </c>
      <c r="I169" s="88">
        <v>4.3102380000000009</v>
      </c>
      <c r="J169" s="88">
        <v>191.67562400000008</v>
      </c>
      <c r="K169" s="88">
        <v>10.983428</v>
      </c>
      <c r="L169" s="88">
        <v>10.390787</v>
      </c>
      <c r="M169" s="88">
        <v>1.5611650000000001</v>
      </c>
      <c r="N169" s="88">
        <v>0</v>
      </c>
      <c r="O169" s="88">
        <v>13.695418999999999</v>
      </c>
      <c r="P169" s="83"/>
      <c r="Q169" s="84" t="s">
        <v>546</v>
      </c>
    </row>
    <row r="170" spans="1:17" x14ac:dyDescent="0.15">
      <c r="B170" s="84" t="s">
        <v>347</v>
      </c>
      <c r="C170" s="88">
        <v>864.10648000000003</v>
      </c>
      <c r="D170" s="88">
        <v>22.213943999999998</v>
      </c>
      <c r="E170" s="88">
        <v>9.5816949999999999</v>
      </c>
      <c r="F170" s="88">
        <v>180.34144199999997</v>
      </c>
      <c r="G170" s="88">
        <v>12.065758000000002</v>
      </c>
      <c r="H170" s="88">
        <v>0.85237300000000005</v>
      </c>
      <c r="I170" s="88">
        <v>5.3669890000000002</v>
      </c>
      <c r="J170" s="88">
        <v>198.57572299999995</v>
      </c>
      <c r="K170" s="88">
        <v>10.892989999999999</v>
      </c>
      <c r="L170" s="88">
        <v>10.687105999999998</v>
      </c>
      <c r="M170" s="88">
        <v>0.70851999999999993</v>
      </c>
      <c r="N170" s="88">
        <v>0</v>
      </c>
      <c r="O170" s="88">
        <v>11.863159</v>
      </c>
      <c r="P170" s="83"/>
      <c r="Q170" s="84" t="s">
        <v>547</v>
      </c>
    </row>
    <row r="171" spans="1:17" x14ac:dyDescent="0.15">
      <c r="B171" s="84" t="s">
        <v>348</v>
      </c>
      <c r="C171" s="88">
        <v>1049.020935</v>
      </c>
      <c r="D171" s="88">
        <v>33.339783000000011</v>
      </c>
      <c r="E171" s="88">
        <v>13.781469999999999</v>
      </c>
      <c r="F171" s="88">
        <v>209.26054299999998</v>
      </c>
      <c r="G171" s="88">
        <v>13.700172999999999</v>
      </c>
      <c r="H171" s="88">
        <v>1.2147199999999998</v>
      </c>
      <c r="I171" s="88">
        <v>6.8636660000000003</v>
      </c>
      <c r="J171" s="88">
        <v>221.80540500000001</v>
      </c>
      <c r="K171" s="88">
        <v>10.73569</v>
      </c>
      <c r="L171" s="88">
        <v>10.622890000000002</v>
      </c>
      <c r="M171" s="88">
        <v>0.65746899999999997</v>
      </c>
      <c r="N171" s="88">
        <v>0</v>
      </c>
      <c r="O171" s="88">
        <v>11.123932000000003</v>
      </c>
      <c r="P171" s="83"/>
      <c r="Q171" s="84" t="s">
        <v>548</v>
      </c>
    </row>
    <row r="172" spans="1:17" x14ac:dyDescent="0.15">
      <c r="B172" s="84" t="s">
        <v>349</v>
      </c>
      <c r="C172" s="88">
        <v>692.17083400000001</v>
      </c>
      <c r="D172" s="88">
        <v>17.709523999999998</v>
      </c>
      <c r="E172" s="88">
        <v>11.030889</v>
      </c>
      <c r="F172" s="88">
        <v>164.22903600000001</v>
      </c>
      <c r="G172" s="88">
        <v>14.908598999999995</v>
      </c>
      <c r="H172" s="88">
        <v>0.6796859999999999</v>
      </c>
      <c r="I172" s="88">
        <v>5.8711020000000005</v>
      </c>
      <c r="J172" s="88">
        <v>170.06773500000003</v>
      </c>
      <c r="K172" s="88">
        <v>7.4210799999999999</v>
      </c>
      <c r="L172" s="88">
        <v>9.112502000000001</v>
      </c>
      <c r="M172" s="88">
        <v>0.76876999999999995</v>
      </c>
      <c r="N172" s="88">
        <v>0</v>
      </c>
      <c r="O172" s="88">
        <v>8.5006109999999993</v>
      </c>
      <c r="P172" s="83"/>
      <c r="Q172" s="84" t="s">
        <v>549</v>
      </c>
    </row>
    <row r="173" spans="1:17" x14ac:dyDescent="0.15">
      <c r="C173" s="88"/>
      <c r="D173" s="88"/>
      <c r="E173" s="88"/>
      <c r="F173" s="88"/>
      <c r="G173" s="88"/>
      <c r="H173" s="88"/>
      <c r="I173" s="88"/>
      <c r="J173" s="88"/>
      <c r="K173" s="88"/>
      <c r="L173" s="88"/>
      <c r="M173" s="88"/>
      <c r="N173" s="88"/>
      <c r="O173" s="88"/>
      <c r="P173" s="83"/>
    </row>
    <row r="174" spans="1:17" x14ac:dyDescent="0.15">
      <c r="A174" s="87">
        <v>2023</v>
      </c>
      <c r="B174" s="84" t="s">
        <v>338</v>
      </c>
      <c r="C174" s="88">
        <v>696.03198800000018</v>
      </c>
      <c r="D174" s="88">
        <v>20.704222999999995</v>
      </c>
      <c r="E174" s="88">
        <v>14.106948000000001</v>
      </c>
      <c r="F174" s="88">
        <v>182.63231799999997</v>
      </c>
      <c r="G174" s="88">
        <v>9.2100539999999995</v>
      </c>
      <c r="H174" s="88">
        <v>0.79078199999999998</v>
      </c>
      <c r="I174" s="88">
        <v>4.44292</v>
      </c>
      <c r="J174" s="88">
        <v>199.36340800000002</v>
      </c>
      <c r="K174" s="88">
        <v>8.5764220000000009</v>
      </c>
      <c r="L174" s="88">
        <v>9.6452829999999992</v>
      </c>
      <c r="M174" s="88">
        <v>0.43169699999999994</v>
      </c>
      <c r="N174" s="88">
        <v>0</v>
      </c>
      <c r="O174" s="88">
        <v>9.853076999999999</v>
      </c>
      <c r="P174" s="87">
        <v>2023</v>
      </c>
      <c r="Q174" s="84" t="s">
        <v>538</v>
      </c>
    </row>
    <row r="175" spans="1:17" x14ac:dyDescent="0.15">
      <c r="B175" s="84" t="s">
        <v>339</v>
      </c>
      <c r="C175" s="88">
        <v>920.8262850000001</v>
      </c>
      <c r="D175" s="88">
        <v>22.376728999999994</v>
      </c>
      <c r="E175" s="88">
        <v>12.409635000000002</v>
      </c>
      <c r="F175" s="88">
        <v>177.06465700000001</v>
      </c>
      <c r="G175" s="88">
        <v>10.960763000000004</v>
      </c>
      <c r="H175" s="88">
        <v>0.89355999999999991</v>
      </c>
      <c r="I175" s="88">
        <v>6.3083110000000007</v>
      </c>
      <c r="J175" s="88">
        <v>190.85373900000002</v>
      </c>
      <c r="K175" s="88">
        <v>6.9259539999999999</v>
      </c>
      <c r="L175" s="88">
        <v>9.6905859999999997</v>
      </c>
      <c r="M175" s="88">
        <v>1.0994230000000003</v>
      </c>
      <c r="N175" s="88">
        <v>0</v>
      </c>
      <c r="O175" s="88">
        <v>8.6106490000000004</v>
      </c>
      <c r="P175" s="83"/>
      <c r="Q175" s="84" t="s">
        <v>539</v>
      </c>
    </row>
    <row r="176" spans="1:17" x14ac:dyDescent="0.15">
      <c r="B176" s="84" t="s">
        <v>340</v>
      </c>
      <c r="C176" s="88">
        <v>1067.1849009999999</v>
      </c>
      <c r="D176" s="88">
        <v>32.726996000000007</v>
      </c>
      <c r="E176" s="88">
        <v>18.099692000000001</v>
      </c>
      <c r="F176" s="88">
        <v>212.61727300000001</v>
      </c>
      <c r="G176" s="88">
        <v>11.502272999999999</v>
      </c>
      <c r="H176" s="88">
        <v>1.1008659999999999</v>
      </c>
      <c r="I176" s="88">
        <v>13.020256</v>
      </c>
      <c r="J176" s="88">
        <v>225.88428300000004</v>
      </c>
      <c r="K176" s="88">
        <v>8.357266000000001</v>
      </c>
      <c r="L176" s="88">
        <v>13.024685999999999</v>
      </c>
      <c r="M176" s="88">
        <v>1.213076</v>
      </c>
      <c r="N176" s="88">
        <v>0</v>
      </c>
      <c r="O176" s="88">
        <v>9.1675540000000009</v>
      </c>
      <c r="P176" s="83"/>
      <c r="Q176" s="84" t="s">
        <v>540</v>
      </c>
    </row>
    <row r="177" spans="2:19" x14ac:dyDescent="0.15">
      <c r="B177" s="84" t="s">
        <v>341</v>
      </c>
      <c r="C177" s="88">
        <v>732.49119399999995</v>
      </c>
      <c r="D177" s="88">
        <v>22.340318999999994</v>
      </c>
      <c r="E177" s="88">
        <v>15.277555</v>
      </c>
      <c r="F177" s="88">
        <v>178.52309099999997</v>
      </c>
      <c r="G177" s="88">
        <v>8.2564749999999982</v>
      </c>
      <c r="H177" s="88">
        <v>0.69742099999999996</v>
      </c>
      <c r="I177" s="88">
        <v>5.1052900000000001</v>
      </c>
      <c r="J177" s="88">
        <v>181.32351699999998</v>
      </c>
      <c r="K177" s="88">
        <v>9.9419550000000001</v>
      </c>
      <c r="L177" s="88">
        <v>10.910367000000001</v>
      </c>
      <c r="M177" s="88">
        <v>0.53817300000000012</v>
      </c>
      <c r="N177" s="88">
        <v>0</v>
      </c>
      <c r="O177" s="88">
        <v>10.535289000000001</v>
      </c>
      <c r="P177" s="83"/>
      <c r="Q177" s="84" t="s">
        <v>541</v>
      </c>
    </row>
    <row r="178" spans="2:19" x14ac:dyDescent="0.15">
      <c r="B178" s="84" t="s">
        <v>342</v>
      </c>
      <c r="C178" s="88">
        <v>1010.1505300000001</v>
      </c>
      <c r="D178" s="88">
        <v>23.233455000000003</v>
      </c>
      <c r="E178" s="88">
        <v>13.587813000000001</v>
      </c>
      <c r="F178" s="88">
        <v>194.90597300000005</v>
      </c>
      <c r="G178" s="88">
        <v>12.461390999999995</v>
      </c>
      <c r="H178" s="88">
        <v>0.67010599999999998</v>
      </c>
      <c r="I178" s="88">
        <v>7.6025870000000015</v>
      </c>
      <c r="J178" s="88">
        <v>220.97766000000001</v>
      </c>
      <c r="K178" s="88">
        <v>12.613972</v>
      </c>
      <c r="L178" s="88">
        <v>10.688689999999998</v>
      </c>
      <c r="M178" s="88">
        <v>2.5022220000000002</v>
      </c>
      <c r="N178" s="88">
        <v>0</v>
      </c>
      <c r="O178" s="88">
        <v>10.593654000000001</v>
      </c>
      <c r="P178" s="83"/>
      <c r="Q178" s="84" t="s">
        <v>542</v>
      </c>
    </row>
    <row r="179" spans="2:19" x14ac:dyDescent="0.15">
      <c r="B179" s="84" t="s">
        <v>343</v>
      </c>
      <c r="C179" s="88">
        <v>916.04616599999997</v>
      </c>
      <c r="D179" s="88">
        <v>30.923309</v>
      </c>
      <c r="E179" s="88">
        <v>14.177933999999999</v>
      </c>
      <c r="F179" s="88">
        <v>190.39851899999999</v>
      </c>
      <c r="G179" s="88">
        <v>10.326722000000002</v>
      </c>
      <c r="H179" s="88">
        <v>0.57170499999999991</v>
      </c>
      <c r="I179" s="88">
        <v>12.247034000000001</v>
      </c>
      <c r="J179" s="88">
        <v>212.365916</v>
      </c>
      <c r="K179" s="88">
        <v>12.253652999999998</v>
      </c>
      <c r="L179" s="88">
        <v>9.4323659999999983</v>
      </c>
      <c r="M179" s="88">
        <v>1.2038819999999999</v>
      </c>
      <c r="N179" s="88">
        <v>0</v>
      </c>
      <c r="O179" s="88">
        <v>10.422003999999999</v>
      </c>
      <c r="P179" s="83"/>
      <c r="Q179" s="84" t="s">
        <v>543</v>
      </c>
      <c r="R179" s="89"/>
      <c r="S179" s="89"/>
    </row>
    <row r="180" spans="2:19" x14ac:dyDescent="0.15">
      <c r="B180" s="84" t="s">
        <v>344</v>
      </c>
      <c r="C180" s="88">
        <v>848.88495199999988</v>
      </c>
      <c r="D180" s="88">
        <v>25.408553000000019</v>
      </c>
      <c r="E180" s="88">
        <v>9.6891679999999987</v>
      </c>
      <c r="F180" s="88">
        <v>165.09159599999998</v>
      </c>
      <c r="G180" s="88">
        <v>9.7826590000000007</v>
      </c>
      <c r="H180" s="88">
        <v>0.96622199999999991</v>
      </c>
      <c r="I180" s="88">
        <v>9.0115049999999997</v>
      </c>
      <c r="J180" s="88">
        <v>208.87774500000003</v>
      </c>
      <c r="K180" s="88">
        <v>11.857235000000001</v>
      </c>
      <c r="L180" s="88">
        <v>10.867069000000001</v>
      </c>
      <c r="M180" s="88">
        <v>0.37963799999999998</v>
      </c>
      <c r="N180" s="88">
        <v>0</v>
      </c>
      <c r="O180" s="88">
        <v>10.696987</v>
      </c>
      <c r="P180" s="83"/>
      <c r="Q180" s="84" t="s">
        <v>544</v>
      </c>
      <c r="R180" s="89"/>
      <c r="S180" s="89"/>
    </row>
    <row r="181" spans="2:19" x14ac:dyDescent="0.15">
      <c r="B181" s="84" t="s">
        <v>345</v>
      </c>
      <c r="C181" s="88">
        <v>464.08610399999998</v>
      </c>
      <c r="D181" s="88">
        <v>20.265297</v>
      </c>
      <c r="E181" s="88">
        <v>8.8258500000000009</v>
      </c>
      <c r="F181" s="88">
        <v>171.60572699999997</v>
      </c>
      <c r="G181" s="88">
        <v>12.760838999999997</v>
      </c>
      <c r="H181" s="88">
        <v>0.45508400000000004</v>
      </c>
      <c r="I181" s="88">
        <v>6.9850440000000003</v>
      </c>
      <c r="J181" s="88">
        <v>145.58867800000002</v>
      </c>
      <c r="K181" s="88">
        <v>9.5291669999999993</v>
      </c>
      <c r="L181" s="88">
        <v>7.6748779999999996</v>
      </c>
      <c r="M181" s="88">
        <v>0.89849299999999999</v>
      </c>
      <c r="N181" s="88">
        <v>0</v>
      </c>
      <c r="O181" s="88">
        <v>13.541104999999998</v>
      </c>
      <c r="P181" s="83"/>
      <c r="Q181" s="84" t="s">
        <v>545</v>
      </c>
      <c r="R181" s="89"/>
      <c r="S181" s="89"/>
    </row>
    <row r="182" spans="2:19" x14ac:dyDescent="0.15">
      <c r="B182" s="84" t="s">
        <v>346</v>
      </c>
      <c r="C182" s="88">
        <v>660.35532999999987</v>
      </c>
      <c r="D182" s="88">
        <v>29.347874999999988</v>
      </c>
      <c r="E182" s="88">
        <v>12.595621000000001</v>
      </c>
      <c r="F182" s="88">
        <v>207.04062699999997</v>
      </c>
      <c r="G182" s="88">
        <v>10.099205999999999</v>
      </c>
      <c r="H182" s="88">
        <v>0.82501200000000008</v>
      </c>
      <c r="I182" s="88">
        <v>4.6426999999999996</v>
      </c>
      <c r="J182" s="88">
        <v>200.65036200000003</v>
      </c>
      <c r="K182" s="88">
        <v>13.113034000000003</v>
      </c>
      <c r="L182" s="88">
        <v>10.289775000000001</v>
      </c>
      <c r="M182" s="88">
        <v>1.1044669999999999</v>
      </c>
      <c r="N182" s="88">
        <v>0</v>
      </c>
      <c r="O182" s="88">
        <v>13.123048999999998</v>
      </c>
      <c r="P182" s="83"/>
      <c r="Q182" s="84" t="s">
        <v>546</v>
      </c>
      <c r="R182" s="89"/>
      <c r="S182" s="89"/>
    </row>
    <row r="183" spans="2:19" x14ac:dyDescent="0.15">
      <c r="B183" s="84" t="s">
        <v>347</v>
      </c>
      <c r="C183" s="88">
        <v>735.98112200000003</v>
      </c>
      <c r="D183" s="88">
        <v>24.757696000000003</v>
      </c>
      <c r="E183" s="88">
        <v>14.688679</v>
      </c>
      <c r="F183" s="88">
        <v>216.601405</v>
      </c>
      <c r="G183" s="88">
        <v>10.815843000000001</v>
      </c>
      <c r="H183" s="88">
        <v>0.86574100000000009</v>
      </c>
      <c r="I183" s="88">
        <v>7.6403160000000003</v>
      </c>
      <c r="J183" s="88">
        <v>214.45219999999995</v>
      </c>
      <c r="K183" s="88">
        <v>12.785005</v>
      </c>
      <c r="L183" s="88">
        <v>10.007945999999997</v>
      </c>
      <c r="M183" s="88">
        <v>1.2432509999999999</v>
      </c>
      <c r="N183" s="88">
        <v>0</v>
      </c>
      <c r="O183" s="88">
        <v>15.140127000000003</v>
      </c>
      <c r="P183" s="83"/>
      <c r="Q183" s="84" t="s">
        <v>547</v>
      </c>
      <c r="R183" s="89"/>
      <c r="S183" s="89"/>
    </row>
    <row r="184" spans="2:19" x14ac:dyDescent="0.15">
      <c r="B184" s="84" t="s">
        <v>348</v>
      </c>
      <c r="C184" s="88">
        <v>970.08368300000006</v>
      </c>
      <c r="D184" s="88">
        <v>41.822834000000007</v>
      </c>
      <c r="E184" s="88">
        <v>13.04496</v>
      </c>
      <c r="F184" s="88">
        <v>223.07595700000002</v>
      </c>
      <c r="G184" s="88">
        <v>13.434996999999999</v>
      </c>
      <c r="H184" s="88">
        <v>0.74733899999999998</v>
      </c>
      <c r="I184" s="88">
        <v>8.0368520000000014</v>
      </c>
      <c r="J184" s="88">
        <v>228.54444100000001</v>
      </c>
      <c r="K184" s="88">
        <v>13.15343</v>
      </c>
      <c r="L184" s="88">
        <v>9.9041299999999985</v>
      </c>
      <c r="M184" s="88">
        <v>1.111378</v>
      </c>
      <c r="N184" s="88">
        <v>0</v>
      </c>
      <c r="O184" s="88">
        <v>10.522606</v>
      </c>
      <c r="P184" s="83"/>
      <c r="Q184" s="84" t="s">
        <v>548</v>
      </c>
      <c r="R184" s="89"/>
      <c r="S184" s="89"/>
    </row>
    <row r="185" spans="2:19" x14ac:dyDescent="0.15">
      <c r="B185" s="84" t="s">
        <v>349</v>
      </c>
      <c r="C185" s="88">
        <v>642.46425199999987</v>
      </c>
      <c r="D185" s="88">
        <v>23.047885000000001</v>
      </c>
      <c r="E185" s="88">
        <v>11.292678</v>
      </c>
      <c r="F185" s="88">
        <v>143.88729899999998</v>
      </c>
      <c r="G185" s="88">
        <v>11.023860999999998</v>
      </c>
      <c r="H185" s="88">
        <v>0.493973</v>
      </c>
      <c r="I185" s="88">
        <v>6.6599660000000007</v>
      </c>
      <c r="J185" s="88">
        <v>168.387944</v>
      </c>
      <c r="K185" s="88">
        <v>9.4815830000000005</v>
      </c>
      <c r="L185" s="88">
        <v>8.4122269999999997</v>
      </c>
      <c r="M185" s="88">
        <v>0.67197899999999999</v>
      </c>
      <c r="N185" s="88">
        <v>0</v>
      </c>
      <c r="O185" s="88">
        <v>8.7815199999999987</v>
      </c>
      <c r="P185" s="83"/>
      <c r="Q185" s="84" t="s">
        <v>549</v>
      </c>
      <c r="R185" s="89"/>
      <c r="S185" s="89"/>
    </row>
    <row r="186" spans="2:19" x14ac:dyDescent="0.15">
      <c r="C186" s="88"/>
      <c r="D186" s="88"/>
      <c r="E186" s="88"/>
      <c r="F186" s="88"/>
      <c r="G186" s="88"/>
      <c r="H186" s="88"/>
      <c r="I186" s="88"/>
      <c r="J186" s="88"/>
      <c r="K186" s="88"/>
      <c r="L186" s="88"/>
      <c r="M186" s="88"/>
      <c r="N186" s="88"/>
      <c r="O186" s="88"/>
    </row>
    <row r="187" spans="2:19" x14ac:dyDescent="0.15">
      <c r="C187" s="88"/>
      <c r="D187" s="88"/>
      <c r="E187" s="88"/>
      <c r="F187" s="88"/>
      <c r="G187" s="88"/>
      <c r="H187" s="88"/>
      <c r="I187" s="88"/>
      <c r="J187" s="88"/>
      <c r="K187" s="88"/>
      <c r="L187" s="88"/>
      <c r="M187" s="88"/>
      <c r="N187" s="88"/>
      <c r="O187" s="88"/>
    </row>
    <row r="188" spans="2:19" x14ac:dyDescent="0.15">
      <c r="C188" s="88"/>
      <c r="D188" s="88"/>
      <c r="E188" s="88"/>
      <c r="F188" s="88"/>
      <c r="G188" s="88"/>
      <c r="H188" s="88"/>
      <c r="I188" s="88"/>
      <c r="J188" s="88"/>
      <c r="K188" s="88"/>
      <c r="L188" s="88"/>
      <c r="M188" s="88"/>
      <c r="N188" s="88"/>
      <c r="O188" s="88"/>
    </row>
  </sheetData>
  <mergeCells count="37">
    <mergeCell ref="A158:Q158"/>
    <mergeCell ref="A159:A160"/>
    <mergeCell ref="B159:B160"/>
    <mergeCell ref="C159:O159"/>
    <mergeCell ref="P159:P160"/>
    <mergeCell ref="Q159:Q160"/>
    <mergeCell ref="A127:U127"/>
    <mergeCell ref="A128:A129"/>
    <mergeCell ref="B128:B129"/>
    <mergeCell ref="C128:S128"/>
    <mergeCell ref="T128:T129"/>
    <mergeCell ref="U128:U129"/>
    <mergeCell ref="A96:U96"/>
    <mergeCell ref="A97:A98"/>
    <mergeCell ref="B97:B98"/>
    <mergeCell ref="C97:S97"/>
    <mergeCell ref="T97:T98"/>
    <mergeCell ref="U97:U98"/>
    <mergeCell ref="A65:U65"/>
    <mergeCell ref="A66:A67"/>
    <mergeCell ref="B66:B67"/>
    <mergeCell ref="C66:S66"/>
    <mergeCell ref="T66:T67"/>
    <mergeCell ref="U66:U67"/>
    <mergeCell ref="A34:U34"/>
    <mergeCell ref="A35:A36"/>
    <mergeCell ref="B35:B36"/>
    <mergeCell ref="C35:S35"/>
    <mergeCell ref="T35:T36"/>
    <mergeCell ref="U35:U36"/>
    <mergeCell ref="A2:U2"/>
    <mergeCell ref="A3:U3"/>
    <mergeCell ref="A4:A5"/>
    <mergeCell ref="B4:B5"/>
    <mergeCell ref="C4:S4"/>
    <mergeCell ref="T4:T5"/>
    <mergeCell ref="U4:U5"/>
  </mergeCells>
  <phoneticPr fontId="1" type="noConversion"/>
  <pageMargins left="0.75" right="0.75" top="1" bottom="1" header="0.5" footer="0.5"/>
  <headerFooter alignWithMargins="0"/>
  <ignoredErrors>
    <ignoredError sqref="C5:K5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34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42.5703125" style="7" customWidth="1"/>
    <col min="2" max="2" width="12.28515625" style="7" customWidth="1"/>
    <col min="3" max="3" width="9.28515625" style="7" customWidth="1"/>
    <col min="4" max="4" width="12.28515625" style="7" customWidth="1"/>
    <col min="5" max="5" width="9.28515625" style="7" customWidth="1"/>
    <col min="6" max="6" width="11.7109375" style="7" customWidth="1"/>
    <col min="7" max="7" width="12.28515625" style="7" customWidth="1"/>
    <col min="8" max="8" width="9.28515625" style="7" customWidth="1"/>
    <col min="9" max="9" width="12.28515625" style="7" customWidth="1"/>
    <col min="10" max="10" width="9.28515625" style="7" customWidth="1"/>
    <col min="11" max="11" width="11.7109375" style="7" customWidth="1"/>
    <col min="12" max="12" width="2" style="7" customWidth="1"/>
    <col min="13" max="13" width="40.42578125" style="7" customWidth="1"/>
    <col min="14" max="16384" width="9.140625" style="7"/>
  </cols>
  <sheetData>
    <row r="1" spans="1:13" hidden="1" x14ac:dyDescent="0.2"/>
    <row r="2" spans="1:13" ht="25.5" customHeight="1" x14ac:dyDescent="0.2">
      <c r="A2" s="241" t="s">
        <v>682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3" x14ac:dyDescent="0.2">
      <c r="A3" s="141" t="s">
        <v>715</v>
      </c>
      <c r="B3" s="142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3" t="s">
        <v>935</v>
      </c>
    </row>
    <row r="4" spans="1:13" ht="26.25" customHeight="1" x14ac:dyDescent="0.2">
      <c r="A4" s="242" t="s">
        <v>307</v>
      </c>
      <c r="B4" s="245" t="s">
        <v>683</v>
      </c>
      <c r="C4" s="246"/>
      <c r="D4" s="246"/>
      <c r="E4" s="246"/>
      <c r="F4" s="247"/>
      <c r="G4" s="245" t="s">
        <v>684</v>
      </c>
      <c r="H4" s="246"/>
      <c r="I4" s="246"/>
      <c r="J4" s="246"/>
      <c r="K4" s="247"/>
      <c r="L4" s="144"/>
      <c r="M4" s="238" t="s">
        <v>597</v>
      </c>
    </row>
    <row r="5" spans="1:13" ht="56.25" customHeight="1" x14ac:dyDescent="0.2">
      <c r="A5" s="243"/>
      <c r="B5" s="248">
        <v>2022</v>
      </c>
      <c r="C5" s="249"/>
      <c r="D5" s="248">
        <v>2023</v>
      </c>
      <c r="E5" s="249"/>
      <c r="F5" s="145" t="s">
        <v>685</v>
      </c>
      <c r="G5" s="248">
        <v>2022</v>
      </c>
      <c r="H5" s="249"/>
      <c r="I5" s="248">
        <v>2023</v>
      </c>
      <c r="J5" s="249"/>
      <c r="K5" s="145" t="s">
        <v>685</v>
      </c>
      <c r="L5" s="146"/>
      <c r="M5" s="239"/>
    </row>
    <row r="6" spans="1:13" ht="24" customHeight="1" x14ac:dyDescent="0.2">
      <c r="A6" s="244"/>
      <c r="B6" s="145" t="s">
        <v>686</v>
      </c>
      <c r="C6" s="147" t="s">
        <v>295</v>
      </c>
      <c r="D6" s="145" t="s">
        <v>686</v>
      </c>
      <c r="E6" s="148" t="s">
        <v>295</v>
      </c>
      <c r="F6" s="149"/>
      <c r="G6" s="145" t="s">
        <v>686</v>
      </c>
      <c r="H6" s="147" t="s">
        <v>295</v>
      </c>
      <c r="I6" s="145" t="s">
        <v>686</v>
      </c>
      <c r="J6" s="250" t="s">
        <v>295</v>
      </c>
      <c r="K6" s="251"/>
      <c r="L6" s="150"/>
      <c r="M6" s="240"/>
    </row>
    <row r="7" spans="1:13" x14ac:dyDescent="0.2">
      <c r="A7" s="151" t="s">
        <v>296</v>
      </c>
      <c r="B7" s="152">
        <f>SUM(B9:B25)</f>
        <v>109485.80144199998</v>
      </c>
      <c r="C7" s="152">
        <f>SUM(C9:C25)</f>
        <v>100.00000000000001</v>
      </c>
      <c r="D7" s="152">
        <f>SUM(D9:D25)</f>
        <v>104959.21235700003</v>
      </c>
      <c r="E7" s="152">
        <f>SUM(E9:E25)</f>
        <v>99.999999999999986</v>
      </c>
      <c r="F7" s="152">
        <f>D7/B7*100-100</f>
        <v>-4.1344074075193333</v>
      </c>
      <c r="G7" s="152">
        <f>SUM(G9:G25)</f>
        <v>78402.738370999999</v>
      </c>
      <c r="H7" s="152">
        <f>SUM(H9:H25)</f>
        <v>100</v>
      </c>
      <c r="I7" s="152">
        <f>SUM(I9:I25)</f>
        <v>77602.848500000007</v>
      </c>
      <c r="J7" s="152">
        <f>SUM(J9:J25)</f>
        <v>100</v>
      </c>
      <c r="K7" s="152">
        <f>I7/G7*100-100</f>
        <v>-1.020232057731107</v>
      </c>
      <c r="L7" s="152"/>
      <c r="M7" s="151" t="s">
        <v>296</v>
      </c>
    </row>
    <row r="8" spans="1:13" x14ac:dyDescent="0.2">
      <c r="M8" s="153"/>
    </row>
    <row r="9" spans="1:13" x14ac:dyDescent="0.2">
      <c r="A9" s="154" t="s">
        <v>297</v>
      </c>
      <c r="B9" s="42">
        <v>10925.241292999995</v>
      </c>
      <c r="C9" s="42">
        <f t="shared" ref="C9:C25" si="0">B9/$B$7*100</f>
        <v>9.9786832165517225</v>
      </c>
      <c r="D9" s="42">
        <v>11110.054279</v>
      </c>
      <c r="E9" s="42">
        <f>D9/$D$7*100</f>
        <v>10.585115903129241</v>
      </c>
      <c r="F9" s="42">
        <f>D9/B9*100-100</f>
        <v>1.6916146842305153</v>
      </c>
      <c r="G9" s="42">
        <v>5688.6651640000009</v>
      </c>
      <c r="H9" s="42">
        <f>G9/$G$7*100</f>
        <v>7.255697035837402</v>
      </c>
      <c r="I9" s="42">
        <v>5940.7191729999995</v>
      </c>
      <c r="J9" s="42">
        <f>I9/$I$7*100</f>
        <v>7.6552849384130521</v>
      </c>
      <c r="K9" s="42">
        <f>I9/G9*100-100</f>
        <v>4.4308111258699228</v>
      </c>
      <c r="L9" s="42"/>
      <c r="M9" s="154" t="s">
        <v>598</v>
      </c>
    </row>
    <row r="10" spans="1:13" x14ac:dyDescent="0.2">
      <c r="A10" s="154" t="s">
        <v>298</v>
      </c>
      <c r="B10" s="42">
        <v>4245.8086890000004</v>
      </c>
      <c r="C10" s="42">
        <f t="shared" si="0"/>
        <v>3.8779537009182095</v>
      </c>
      <c r="D10" s="42">
        <v>4938.4935910000004</v>
      </c>
      <c r="E10" s="42">
        <f t="shared" ref="E10:E25" si="1">D10/$D$7*100</f>
        <v>4.7051549645805224</v>
      </c>
      <c r="F10" s="42">
        <f t="shared" ref="F10:F25" si="2">D10/B10*100-100</f>
        <v>16.314557549298002</v>
      </c>
      <c r="G10" s="42">
        <v>3657.0028000000007</v>
      </c>
      <c r="H10" s="42">
        <f t="shared" ref="H10:H25" si="3">G10/$G$7*100</f>
        <v>4.6643814692991272</v>
      </c>
      <c r="I10" s="42">
        <v>4008.7130470000006</v>
      </c>
      <c r="J10" s="42">
        <f t="shared" ref="J10:J25" si="4">I10/$I$7*100</f>
        <v>5.1656777096268574</v>
      </c>
      <c r="K10" s="42">
        <f t="shared" ref="K10:K25" si="5">I10/G10*100-100</f>
        <v>9.6174453845099492</v>
      </c>
      <c r="L10" s="42"/>
      <c r="M10" s="154" t="s">
        <v>599</v>
      </c>
    </row>
    <row r="11" spans="1:13" x14ac:dyDescent="0.2">
      <c r="A11" s="154" t="s">
        <v>299</v>
      </c>
      <c r="B11" s="42">
        <v>18243.82402</v>
      </c>
      <c r="C11" s="42">
        <f t="shared" si="0"/>
        <v>16.663187171045781</v>
      </c>
      <c r="D11" s="42">
        <v>12225.239301999998</v>
      </c>
      <c r="E11" s="42">
        <f t="shared" si="1"/>
        <v>11.647609607071011</v>
      </c>
      <c r="F11" s="42">
        <f t="shared" si="2"/>
        <v>-32.989710443392013</v>
      </c>
      <c r="G11" s="42">
        <v>6604.9333139999999</v>
      </c>
      <c r="H11" s="42">
        <f t="shared" si="3"/>
        <v>8.4243655913465716</v>
      </c>
      <c r="I11" s="42">
        <v>5130.1250810000001</v>
      </c>
      <c r="J11" s="42">
        <f t="shared" si="4"/>
        <v>6.6107432654356746</v>
      </c>
      <c r="K11" s="42">
        <f t="shared" si="5"/>
        <v>-22.328889072565744</v>
      </c>
      <c r="L11" s="42"/>
      <c r="M11" s="154" t="s">
        <v>600</v>
      </c>
    </row>
    <row r="12" spans="1:13" x14ac:dyDescent="0.2">
      <c r="A12" s="154" t="s">
        <v>300</v>
      </c>
      <c r="B12" s="42">
        <v>12110.41224</v>
      </c>
      <c r="C12" s="42">
        <f t="shared" si="0"/>
        <v>11.061171476573135</v>
      </c>
      <c r="D12" s="42">
        <v>12063.830279</v>
      </c>
      <c r="E12" s="42">
        <f t="shared" si="1"/>
        <v>11.493826990590435</v>
      </c>
      <c r="F12" s="42">
        <f t="shared" si="2"/>
        <v>-0.38464389218843564</v>
      </c>
      <c r="G12" s="42">
        <v>5176.6798870000002</v>
      </c>
      <c r="H12" s="42">
        <f t="shared" si="3"/>
        <v>6.6026773994858026</v>
      </c>
      <c r="I12" s="42">
        <v>5194.4218550000014</v>
      </c>
      <c r="J12" s="42">
        <f t="shared" si="4"/>
        <v>6.693596891614102</v>
      </c>
      <c r="K12" s="42">
        <f t="shared" si="5"/>
        <v>0.34272870618397633</v>
      </c>
      <c r="L12" s="42"/>
      <c r="M12" s="154" t="s">
        <v>601</v>
      </c>
    </row>
    <row r="13" spans="1:13" x14ac:dyDescent="0.2">
      <c r="A13" s="154" t="s">
        <v>357</v>
      </c>
      <c r="B13" s="42">
        <v>6534.7487870000004</v>
      </c>
      <c r="C13" s="42">
        <f t="shared" si="0"/>
        <v>5.9685810405852298</v>
      </c>
      <c r="D13" s="42">
        <v>5956.8219790000003</v>
      </c>
      <c r="E13" s="42">
        <f t="shared" si="1"/>
        <v>5.6753684076238429</v>
      </c>
      <c r="F13" s="42">
        <f t="shared" si="2"/>
        <v>-8.8439024488547631</v>
      </c>
      <c r="G13" s="42">
        <v>5646.9177589999999</v>
      </c>
      <c r="H13" s="42">
        <f t="shared" si="3"/>
        <v>7.2024496546012351</v>
      </c>
      <c r="I13" s="42">
        <v>5433.676719</v>
      </c>
      <c r="J13" s="42">
        <f t="shared" si="4"/>
        <v>7.0019036981612857</v>
      </c>
      <c r="K13" s="42">
        <f t="shared" si="5"/>
        <v>-3.7762377477543083</v>
      </c>
      <c r="L13" s="42"/>
      <c r="M13" s="154" t="s">
        <v>602</v>
      </c>
    </row>
    <row r="14" spans="1:13" x14ac:dyDescent="0.2">
      <c r="A14" s="154" t="s">
        <v>358</v>
      </c>
      <c r="B14" s="42">
        <v>900.86097200000017</v>
      </c>
      <c r="C14" s="42">
        <f t="shared" si="0"/>
        <v>0.82281077558465943</v>
      </c>
      <c r="D14" s="42">
        <v>879.11872700000004</v>
      </c>
      <c r="E14" s="42">
        <f t="shared" si="1"/>
        <v>0.83758129206403975</v>
      </c>
      <c r="F14" s="42">
        <f t="shared" si="2"/>
        <v>-2.4134961637565624</v>
      </c>
      <c r="G14" s="42">
        <v>411.33727900000002</v>
      </c>
      <c r="H14" s="42">
        <f t="shared" si="3"/>
        <v>0.52464657172248408</v>
      </c>
      <c r="I14" s="42">
        <v>445.20437099999998</v>
      </c>
      <c r="J14" s="42">
        <f t="shared" si="4"/>
        <v>0.57369591401016673</v>
      </c>
      <c r="K14" s="42">
        <f t="shared" si="5"/>
        <v>8.2334117837153258</v>
      </c>
      <c r="L14" s="42"/>
      <c r="M14" s="154" t="s">
        <v>603</v>
      </c>
    </row>
    <row r="15" spans="1:13" x14ac:dyDescent="0.2">
      <c r="A15" s="154" t="s">
        <v>359</v>
      </c>
      <c r="B15" s="42">
        <v>1604.1802419999999</v>
      </c>
      <c r="C15" s="42">
        <f t="shared" si="0"/>
        <v>1.4651947749131775</v>
      </c>
      <c r="D15" s="42">
        <v>1484.2331510000001</v>
      </c>
      <c r="E15" s="42">
        <f t="shared" si="1"/>
        <v>1.4141046961667796</v>
      </c>
      <c r="F15" s="42">
        <f t="shared" si="2"/>
        <v>-7.4771579813535567</v>
      </c>
      <c r="G15" s="42">
        <v>2197.2006940000001</v>
      </c>
      <c r="H15" s="42">
        <f t="shared" si="3"/>
        <v>2.8024540209334217</v>
      </c>
      <c r="I15" s="42">
        <v>2147.6097610000006</v>
      </c>
      <c r="J15" s="42">
        <f t="shared" si="4"/>
        <v>2.7674367661903552</v>
      </c>
      <c r="K15" s="42">
        <f t="shared" si="5"/>
        <v>-2.2570051582188029</v>
      </c>
      <c r="L15" s="42"/>
      <c r="M15" s="154" t="s">
        <v>604</v>
      </c>
    </row>
    <row r="16" spans="1:13" x14ac:dyDescent="0.2">
      <c r="A16" s="154" t="s">
        <v>360</v>
      </c>
      <c r="B16" s="42">
        <v>1921.4008110000002</v>
      </c>
      <c r="C16" s="42">
        <f t="shared" si="0"/>
        <v>1.7549314940329142</v>
      </c>
      <c r="D16" s="42">
        <v>1651.5447999999999</v>
      </c>
      <c r="E16" s="42">
        <f t="shared" si="1"/>
        <v>1.5735110457789687</v>
      </c>
      <c r="F16" s="42">
        <f t="shared" si="2"/>
        <v>-14.044753674250444</v>
      </c>
      <c r="G16" s="42">
        <v>3903.1328309999999</v>
      </c>
      <c r="H16" s="42">
        <f t="shared" si="3"/>
        <v>4.978311870346241</v>
      </c>
      <c r="I16" s="42">
        <v>3170.4460300000005</v>
      </c>
      <c r="J16" s="42">
        <f t="shared" si="4"/>
        <v>4.0854763598014063</v>
      </c>
      <c r="K16" s="42">
        <f t="shared" si="5"/>
        <v>-18.7717618826793</v>
      </c>
      <c r="L16" s="42"/>
      <c r="M16" s="154" t="s">
        <v>605</v>
      </c>
    </row>
    <row r="17" spans="1:13" x14ac:dyDescent="0.2">
      <c r="A17" s="154" t="s">
        <v>301</v>
      </c>
      <c r="B17" s="42">
        <v>2647.829560000001</v>
      </c>
      <c r="C17" s="42">
        <f t="shared" si="0"/>
        <v>2.4184227773157296</v>
      </c>
      <c r="D17" s="42">
        <v>2208.0617040000002</v>
      </c>
      <c r="E17" s="42">
        <f t="shared" si="1"/>
        <v>2.1037331115725912</v>
      </c>
      <c r="F17" s="42">
        <f t="shared" si="2"/>
        <v>-16.608616454905075</v>
      </c>
      <c r="G17" s="42">
        <v>2561.205825</v>
      </c>
      <c r="H17" s="42">
        <f t="shared" si="3"/>
        <v>3.2667300635348111</v>
      </c>
      <c r="I17" s="42">
        <v>2367.5396640000004</v>
      </c>
      <c r="J17" s="42">
        <f t="shared" si="4"/>
        <v>3.0508411865835057</v>
      </c>
      <c r="K17" s="42">
        <f t="shared" si="5"/>
        <v>-7.5615227448578679</v>
      </c>
      <c r="L17" s="42"/>
      <c r="M17" s="154" t="s">
        <v>606</v>
      </c>
    </row>
    <row r="18" spans="1:13" x14ac:dyDescent="0.2">
      <c r="A18" s="154" t="s">
        <v>302</v>
      </c>
      <c r="B18" s="42">
        <v>2800.7423879999997</v>
      </c>
      <c r="C18" s="42">
        <f t="shared" si="0"/>
        <v>2.5580873054883657</v>
      </c>
      <c r="D18" s="42">
        <v>2954.2453949999999</v>
      </c>
      <c r="E18" s="42">
        <f t="shared" si="1"/>
        <v>2.8146604082275899</v>
      </c>
      <c r="F18" s="42">
        <f t="shared" si="2"/>
        <v>5.4807970792921168</v>
      </c>
      <c r="G18" s="42">
        <v>3530.6738669999995</v>
      </c>
      <c r="H18" s="42">
        <f t="shared" si="3"/>
        <v>4.5032532541056538</v>
      </c>
      <c r="I18" s="42">
        <v>3385.4885079999999</v>
      </c>
      <c r="J18" s="42">
        <f t="shared" si="4"/>
        <v>4.3625827832853323</v>
      </c>
      <c r="K18" s="42">
        <f t="shared" si="5"/>
        <v>-4.1121146973385834</v>
      </c>
      <c r="L18" s="42"/>
      <c r="M18" s="154" t="s">
        <v>607</v>
      </c>
    </row>
    <row r="19" spans="1:13" x14ac:dyDescent="0.2">
      <c r="A19" s="154" t="s">
        <v>303</v>
      </c>
      <c r="B19" s="42">
        <v>969.68391599999995</v>
      </c>
      <c r="C19" s="42">
        <f t="shared" si="0"/>
        <v>0.88567093013762999</v>
      </c>
      <c r="D19" s="42">
        <v>944.75022000000001</v>
      </c>
      <c r="E19" s="42">
        <f t="shared" si="1"/>
        <v>0.9001117660702338</v>
      </c>
      <c r="F19" s="42">
        <f t="shared" si="2"/>
        <v>-2.5713220141727078</v>
      </c>
      <c r="G19" s="42">
        <v>2068.6364680000001</v>
      </c>
      <c r="H19" s="42">
        <f t="shared" si="3"/>
        <v>2.6384747662910173</v>
      </c>
      <c r="I19" s="42">
        <v>1912.390236</v>
      </c>
      <c r="J19" s="42">
        <f t="shared" si="4"/>
        <v>2.4643299478884462</v>
      </c>
      <c r="K19" s="42">
        <f t="shared" si="5"/>
        <v>-7.5531024622737135</v>
      </c>
      <c r="L19" s="42"/>
      <c r="M19" s="154" t="s">
        <v>608</v>
      </c>
    </row>
    <row r="20" spans="1:13" x14ac:dyDescent="0.2">
      <c r="A20" s="154" t="s">
        <v>361</v>
      </c>
      <c r="B20" s="42">
        <v>1619.3159409999998</v>
      </c>
      <c r="C20" s="42">
        <f t="shared" si="0"/>
        <v>1.479019123642102</v>
      </c>
      <c r="D20" s="42">
        <v>1639.4685859999997</v>
      </c>
      <c r="E20" s="42">
        <f t="shared" si="1"/>
        <v>1.5620054201851667</v>
      </c>
      <c r="F20" s="42">
        <f t="shared" si="2"/>
        <v>1.2445159397093732</v>
      </c>
      <c r="G20" s="42">
        <v>3367.1089899999997</v>
      </c>
      <c r="H20" s="42">
        <f t="shared" si="3"/>
        <v>4.294631871232502</v>
      </c>
      <c r="I20" s="42">
        <v>3296.3110089999996</v>
      </c>
      <c r="J20" s="42">
        <f t="shared" si="4"/>
        <v>4.2476675440592873</v>
      </c>
      <c r="K20" s="42">
        <f t="shared" si="5"/>
        <v>-2.1026340760059554</v>
      </c>
      <c r="L20" s="42"/>
      <c r="M20" s="154" t="s">
        <v>609</v>
      </c>
    </row>
    <row r="21" spans="1:13" x14ac:dyDescent="0.2">
      <c r="A21" s="154" t="s">
        <v>304</v>
      </c>
      <c r="B21" s="42">
        <v>9430.3775579999983</v>
      </c>
      <c r="C21" s="42">
        <f t="shared" si="0"/>
        <v>8.6133338147921705</v>
      </c>
      <c r="D21" s="42">
        <v>8719.0491149999998</v>
      </c>
      <c r="E21" s="42">
        <f t="shared" si="1"/>
        <v>8.3070832175680884</v>
      </c>
      <c r="F21" s="42">
        <f t="shared" si="2"/>
        <v>-7.5429476563911493</v>
      </c>
      <c r="G21" s="42">
        <v>6792.1774940000014</v>
      </c>
      <c r="H21" s="42">
        <f t="shared" si="3"/>
        <v>8.6631891119154147</v>
      </c>
      <c r="I21" s="42">
        <v>6553.9401390000012</v>
      </c>
      <c r="J21" s="42">
        <f t="shared" si="4"/>
        <v>8.4454891356210986</v>
      </c>
      <c r="K21" s="42">
        <f t="shared" si="5"/>
        <v>-3.5075254616130422</v>
      </c>
      <c r="L21" s="42"/>
      <c r="M21" s="154" t="s">
        <v>610</v>
      </c>
    </row>
    <row r="22" spans="1:13" x14ac:dyDescent="0.2">
      <c r="A22" s="154" t="s">
        <v>362</v>
      </c>
      <c r="B22" s="42">
        <v>18587.882819999999</v>
      </c>
      <c r="C22" s="42">
        <f t="shared" si="0"/>
        <v>16.977436868694717</v>
      </c>
      <c r="D22" s="42">
        <v>18902.572640000002</v>
      </c>
      <c r="E22" s="42">
        <f t="shared" si="1"/>
        <v>18.009445970027173</v>
      </c>
      <c r="F22" s="42">
        <f t="shared" si="2"/>
        <v>1.6929836660117417</v>
      </c>
      <c r="G22" s="42">
        <v>11156.2258</v>
      </c>
      <c r="H22" s="42">
        <f t="shared" si="3"/>
        <v>14.229382840187277</v>
      </c>
      <c r="I22" s="42">
        <v>11957.494998</v>
      </c>
      <c r="J22" s="42">
        <f t="shared" si="4"/>
        <v>15.408577428700957</v>
      </c>
      <c r="K22" s="42">
        <f t="shared" si="5"/>
        <v>7.182260491715752</v>
      </c>
      <c r="L22" s="42"/>
      <c r="M22" s="154" t="s">
        <v>611</v>
      </c>
    </row>
    <row r="23" spans="1:13" x14ac:dyDescent="0.2">
      <c r="A23" s="154" t="s">
        <v>363</v>
      </c>
      <c r="B23" s="42">
        <v>11260.0103</v>
      </c>
      <c r="C23" s="42">
        <f t="shared" si="0"/>
        <v>10.284447984759906</v>
      </c>
      <c r="D23" s="42">
        <v>13450.320541000003</v>
      </c>
      <c r="E23" s="42">
        <f t="shared" si="1"/>
        <v>12.814807046427843</v>
      </c>
      <c r="F23" s="42">
        <f t="shared" si="2"/>
        <v>19.452115785364811</v>
      </c>
      <c r="G23" s="42">
        <v>9653.8215999999993</v>
      </c>
      <c r="H23" s="42">
        <f t="shared" si="3"/>
        <v>12.313117884120746</v>
      </c>
      <c r="I23" s="42">
        <v>10146.672181000002</v>
      </c>
      <c r="J23" s="42">
        <f t="shared" si="4"/>
        <v>13.075128525726734</v>
      </c>
      <c r="K23" s="42">
        <f t="shared" si="5"/>
        <v>5.105238126629601</v>
      </c>
      <c r="L23" s="42"/>
      <c r="M23" s="154" t="s">
        <v>612</v>
      </c>
    </row>
    <row r="24" spans="1:13" x14ac:dyDescent="0.2">
      <c r="A24" s="154" t="s">
        <v>325</v>
      </c>
      <c r="B24" s="42">
        <v>2313.2861039999993</v>
      </c>
      <c r="C24" s="42">
        <f t="shared" si="0"/>
        <v>2.1128640184686054</v>
      </c>
      <c r="D24" s="42">
        <v>2472.2510710000001</v>
      </c>
      <c r="E24" s="42">
        <f t="shared" si="1"/>
        <v>2.3554398089336641</v>
      </c>
      <c r="F24" s="42">
        <f t="shared" si="2"/>
        <v>6.871824748574241</v>
      </c>
      <c r="G24" s="42">
        <v>2180.3784519999999</v>
      </c>
      <c r="H24" s="42">
        <f t="shared" si="3"/>
        <v>2.7809978290330855</v>
      </c>
      <c r="I24" s="42">
        <v>2403.1573359999998</v>
      </c>
      <c r="J24" s="42">
        <f t="shared" si="4"/>
        <v>3.0967385636623885</v>
      </c>
      <c r="K24" s="42">
        <f t="shared" si="5"/>
        <v>10.217441095863464</v>
      </c>
      <c r="L24" s="42"/>
      <c r="M24" s="154" t="s">
        <v>613</v>
      </c>
    </row>
    <row r="25" spans="1:13" x14ac:dyDescent="0.2">
      <c r="A25" s="154" t="s">
        <v>305</v>
      </c>
      <c r="B25" s="42">
        <v>3370.1958009999998</v>
      </c>
      <c r="C25" s="42">
        <f t="shared" si="0"/>
        <v>3.0782035264959524</v>
      </c>
      <c r="D25" s="42">
        <v>3359.1569769999996</v>
      </c>
      <c r="E25" s="42">
        <f t="shared" si="1"/>
        <v>3.2004403439827911</v>
      </c>
      <c r="F25" s="42">
        <f t="shared" si="2"/>
        <v>-0.32754251241796339</v>
      </c>
      <c r="G25" s="42">
        <v>3806.6401470000005</v>
      </c>
      <c r="H25" s="42">
        <f t="shared" si="3"/>
        <v>4.8552387660072078</v>
      </c>
      <c r="I25" s="42">
        <v>4108.938392</v>
      </c>
      <c r="J25" s="42">
        <f t="shared" si="4"/>
        <v>5.2948293412193497</v>
      </c>
      <c r="K25" s="42">
        <f t="shared" si="5"/>
        <v>7.9413402193595743</v>
      </c>
      <c r="L25" s="42"/>
      <c r="M25" s="154" t="s">
        <v>614</v>
      </c>
    </row>
    <row r="27" spans="1:13" x14ac:dyDescent="0.2">
      <c r="A27" s="155"/>
    </row>
    <row r="28" spans="1:13" x14ac:dyDescent="0.2">
      <c r="A28" s="155" t="s">
        <v>364</v>
      </c>
    </row>
    <row r="32" spans="1:13" x14ac:dyDescent="0.2">
      <c r="A32" s="190"/>
      <c r="B32" s="190"/>
    </row>
    <row r="34" spans="1:3" x14ac:dyDescent="0.2">
      <c r="A34" s="190"/>
      <c r="B34" s="190"/>
      <c r="C34" s="28"/>
    </row>
  </sheetData>
  <mergeCells count="12">
    <mergeCell ref="M4:M6"/>
    <mergeCell ref="A2:M2"/>
    <mergeCell ref="A34:B34"/>
    <mergeCell ref="A32:B32"/>
    <mergeCell ref="A4:A6"/>
    <mergeCell ref="B4:F4"/>
    <mergeCell ref="G4:K4"/>
    <mergeCell ref="B5:C5"/>
    <mergeCell ref="D5:E5"/>
    <mergeCell ref="G5:H5"/>
    <mergeCell ref="I5:J5"/>
    <mergeCell ref="J6:K6"/>
  </mergeCells>
  <phoneticPr fontId="1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R252"/>
  <sheetViews>
    <sheetView showGridLines="0" topLeftCell="A2" zoomScale="90" zoomScaleNormal="90" workbookViewId="0">
      <selection activeCell="A2" sqref="A2:M2"/>
    </sheetView>
  </sheetViews>
  <sheetFormatPr defaultColWidth="9.140625" defaultRowHeight="12.75" x14ac:dyDescent="0.2"/>
  <cols>
    <col min="1" max="1" width="37.85546875" style="7" customWidth="1"/>
    <col min="2" max="2" width="12.85546875" style="180" customWidth="1"/>
    <col min="3" max="3" width="6.85546875" style="42" customWidth="1"/>
    <col min="4" max="4" width="12.85546875" style="7" customWidth="1"/>
    <col min="5" max="5" width="6.85546875" style="42" customWidth="1"/>
    <col min="6" max="6" width="12.85546875" style="7" customWidth="1"/>
    <col min="7" max="7" width="6.85546875" style="42" customWidth="1"/>
    <col min="8" max="8" width="12.85546875" style="7" customWidth="1"/>
    <col min="9" max="9" width="6.85546875" style="42" customWidth="1"/>
    <col min="10" max="11" width="10.7109375" style="7" customWidth="1"/>
    <col min="12" max="12" width="2.5703125" style="7" customWidth="1"/>
    <col min="13" max="13" width="37.85546875" style="155" customWidth="1"/>
    <col min="14" max="14" width="3.7109375" style="7" customWidth="1"/>
    <col min="15" max="16384" width="9.140625" style="7"/>
  </cols>
  <sheetData>
    <row r="1" spans="1:15" s="156" customFormat="1" ht="11.25" hidden="1" x14ac:dyDescent="0.2">
      <c r="B1" s="143"/>
      <c r="C1" s="157"/>
      <c r="E1" s="157"/>
      <c r="G1" s="157"/>
      <c r="I1" s="157"/>
    </row>
    <row r="2" spans="1:15" s="156" customFormat="1" ht="30" customHeight="1" x14ac:dyDescent="0.2">
      <c r="A2" s="241" t="s">
        <v>687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</row>
    <row r="3" spans="1:15" s="156" customFormat="1" ht="15" customHeight="1" x14ac:dyDescent="0.2">
      <c r="A3" s="141" t="s">
        <v>715</v>
      </c>
      <c r="B3" s="143"/>
      <c r="C3" s="157"/>
      <c r="D3" s="158"/>
      <c r="E3" s="159"/>
      <c r="F3" s="158"/>
      <c r="G3" s="159"/>
      <c r="H3" s="158"/>
      <c r="I3" s="159"/>
      <c r="J3" s="158"/>
      <c r="K3" s="160"/>
      <c r="L3" s="160"/>
      <c r="M3" s="143" t="s">
        <v>935</v>
      </c>
    </row>
    <row r="4" spans="1:15" s="162" customFormat="1" ht="33.75" customHeight="1" x14ac:dyDescent="0.2">
      <c r="A4" s="254" t="s">
        <v>306</v>
      </c>
      <c r="B4" s="245" t="s">
        <v>683</v>
      </c>
      <c r="C4" s="246"/>
      <c r="D4" s="246"/>
      <c r="E4" s="247"/>
      <c r="F4" s="245" t="s">
        <v>688</v>
      </c>
      <c r="G4" s="246"/>
      <c r="H4" s="246"/>
      <c r="I4" s="247"/>
      <c r="J4" s="245" t="s">
        <v>689</v>
      </c>
      <c r="K4" s="247"/>
      <c r="L4" s="161"/>
      <c r="M4" s="253" t="s">
        <v>615</v>
      </c>
    </row>
    <row r="5" spans="1:15" s="162" customFormat="1" ht="11.25" x14ac:dyDescent="0.2">
      <c r="A5" s="254"/>
      <c r="B5" s="250">
        <v>2022</v>
      </c>
      <c r="C5" s="251"/>
      <c r="D5" s="250">
        <v>2023</v>
      </c>
      <c r="E5" s="251"/>
      <c r="F5" s="250">
        <v>2022</v>
      </c>
      <c r="G5" s="251"/>
      <c r="H5" s="250">
        <v>2023</v>
      </c>
      <c r="I5" s="251"/>
      <c r="J5" s="149">
        <v>2022</v>
      </c>
      <c r="K5" s="163">
        <v>2023</v>
      </c>
      <c r="L5" s="164"/>
      <c r="M5" s="253"/>
    </row>
    <row r="6" spans="1:15" s="162" customFormat="1" ht="21" customHeight="1" x14ac:dyDescent="0.2">
      <c r="A6" s="254"/>
      <c r="B6" s="145" t="s">
        <v>690</v>
      </c>
      <c r="C6" s="165" t="s">
        <v>295</v>
      </c>
      <c r="D6" s="145" t="s">
        <v>690</v>
      </c>
      <c r="E6" s="165" t="s">
        <v>295</v>
      </c>
      <c r="F6" s="145" t="s">
        <v>690</v>
      </c>
      <c r="G6" s="165" t="s">
        <v>295</v>
      </c>
      <c r="H6" s="145" t="s">
        <v>690</v>
      </c>
      <c r="I6" s="165" t="s">
        <v>295</v>
      </c>
      <c r="J6" s="252" t="s">
        <v>690</v>
      </c>
      <c r="K6" s="247"/>
      <c r="L6" s="166"/>
      <c r="M6" s="253"/>
      <c r="N6" s="167"/>
    </row>
    <row r="7" spans="1:15" s="162" customFormat="1" ht="12.75" customHeight="1" x14ac:dyDescent="0.2">
      <c r="A7" s="168"/>
      <c r="B7" s="168"/>
      <c r="C7" s="169"/>
      <c r="D7" s="168"/>
      <c r="E7" s="169"/>
      <c r="F7" s="168"/>
      <c r="G7" s="169"/>
      <c r="H7" s="168"/>
      <c r="I7" s="169"/>
      <c r="J7" s="170"/>
      <c r="K7" s="170"/>
      <c r="L7" s="170"/>
      <c r="M7" s="168"/>
      <c r="N7" s="139"/>
    </row>
    <row r="8" spans="1:15" s="162" customFormat="1" ht="12.75" customHeight="1" x14ac:dyDescent="0.2">
      <c r="A8" s="171" t="s">
        <v>691</v>
      </c>
      <c r="B8" s="172">
        <v>77254682.540000007</v>
      </c>
      <c r="C8" s="173"/>
      <c r="D8" s="172">
        <v>79379919.077000007</v>
      </c>
      <c r="E8" s="173"/>
      <c r="F8" s="172">
        <v>59131614.544000015</v>
      </c>
      <c r="G8" s="173"/>
      <c r="H8" s="172">
        <v>58138334.292999998</v>
      </c>
      <c r="I8" s="173"/>
      <c r="J8" s="174">
        <f>F8-B8</f>
        <v>-18123067.995999992</v>
      </c>
      <c r="K8" s="174">
        <f>H8-D8</f>
        <v>-21241584.784000009</v>
      </c>
      <c r="L8" s="170"/>
      <c r="M8" s="171" t="s">
        <v>692</v>
      </c>
      <c r="N8" s="139"/>
      <c r="O8" s="175" t="str">
        <f>"(1) - UE28/EU28 (inclui GB REINO UNIDO) / (includes GB UNITED KINGDOM)"</f>
        <v>(1) - UE28/EU28 (inclui GB REINO UNIDO) / (includes GB UNITED KINGDOM)</v>
      </c>
    </row>
    <row r="9" spans="1:15" s="162" customFormat="1" ht="12.75" customHeight="1" x14ac:dyDescent="0.2">
      <c r="A9" s="171" t="s">
        <v>693</v>
      </c>
      <c r="B9" s="172">
        <v>76090754.415000007</v>
      </c>
      <c r="C9" s="173"/>
      <c r="D9" s="172">
        <v>78229173.383000016</v>
      </c>
      <c r="E9" s="173"/>
      <c r="F9" s="172">
        <v>55290955.906000003</v>
      </c>
      <c r="G9" s="173"/>
      <c r="H9" s="172">
        <v>54491559.099000014</v>
      </c>
      <c r="I9" s="173"/>
      <c r="J9" s="174">
        <f>F9-B9</f>
        <v>-20799798.509000003</v>
      </c>
      <c r="K9" s="174">
        <f>H9-D9</f>
        <v>-23737614.284000002</v>
      </c>
      <c r="L9" s="170"/>
      <c r="M9" s="171" t="s">
        <v>694</v>
      </c>
      <c r="N9" s="139"/>
      <c r="O9" s="175" t="str">
        <f>"(2) - UE27/EU27 (exclui GB REINO UNIDO) / (excludes GB UNITED KINGDOM)"</f>
        <v>(2) - UE27/EU27 (exclui GB REINO UNIDO) / (excludes GB UNITED KINGDOM)</v>
      </c>
    </row>
    <row r="10" spans="1:15" s="162" customFormat="1" ht="12.75" customHeight="1" x14ac:dyDescent="0.2">
      <c r="A10" s="168"/>
      <c r="B10" s="172"/>
      <c r="C10" s="173"/>
      <c r="D10" s="176"/>
      <c r="E10" s="173"/>
      <c r="F10" s="172"/>
      <c r="G10" s="173"/>
      <c r="H10" s="176"/>
      <c r="I10" s="173"/>
      <c r="J10" s="125"/>
      <c r="K10" s="125"/>
      <c r="L10" s="170"/>
      <c r="M10" s="168"/>
      <c r="N10" s="139"/>
      <c r="O10" s="175"/>
    </row>
    <row r="11" spans="1:15" s="162" customFormat="1" ht="12.75" customHeight="1" x14ac:dyDescent="0.2">
      <c r="A11" s="171" t="s">
        <v>695</v>
      </c>
      <c r="B11" s="172">
        <v>32231118.901999995</v>
      </c>
      <c r="C11" s="177"/>
      <c r="D11" s="172">
        <v>25579293.279999997</v>
      </c>
      <c r="E11" s="173"/>
      <c r="F11" s="172">
        <v>19271123.826999992</v>
      </c>
      <c r="G11" s="177"/>
      <c r="H11" s="172">
        <v>19464514.206999991</v>
      </c>
      <c r="I11" s="173"/>
      <c r="J11" s="174">
        <f>F11-B11</f>
        <v>-12959995.075000003</v>
      </c>
      <c r="K11" s="174">
        <f>H11-D11</f>
        <v>-6114779.0730000064</v>
      </c>
      <c r="L11" s="170"/>
      <c r="M11" s="171" t="s">
        <v>696</v>
      </c>
      <c r="N11" s="139"/>
      <c r="O11" s="175"/>
    </row>
    <row r="12" spans="1:15" x14ac:dyDescent="0.2">
      <c r="A12" s="171" t="s">
        <v>697</v>
      </c>
      <c r="B12" s="172">
        <v>33395047.026999995</v>
      </c>
      <c r="C12" s="177"/>
      <c r="D12" s="172">
        <v>26730038.973999992</v>
      </c>
      <c r="E12" s="177"/>
      <c r="F12" s="172">
        <v>23111782.464999992</v>
      </c>
      <c r="G12" s="177"/>
      <c r="H12" s="172">
        <v>23111289.400999989</v>
      </c>
      <c r="I12" s="177"/>
      <c r="J12" s="174">
        <f>F12-B12</f>
        <v>-10283264.562000003</v>
      </c>
      <c r="K12" s="174">
        <f>H12-D12</f>
        <v>-3618749.5730000027</v>
      </c>
      <c r="L12" s="174"/>
      <c r="M12" s="171" t="s">
        <v>698</v>
      </c>
      <c r="O12" s="84"/>
    </row>
    <row r="13" spans="1:15" x14ac:dyDescent="0.2">
      <c r="A13" s="155" t="s">
        <v>716</v>
      </c>
      <c r="B13" s="178">
        <v>596194.21900000004</v>
      </c>
      <c r="C13" s="179">
        <f>IF(B13=0,0,IF(OR(B13="x",B13="Ə"),"x",B13/$B$12*100))</f>
        <v>1.7852773751687645</v>
      </c>
      <c r="D13" s="178">
        <v>802945.10700000008</v>
      </c>
      <c r="E13" s="179">
        <f>IF(D13=0,0,IF(OR(D13="x",D13="Ə"),"x",D13/$D$12*100))</f>
        <v>3.0039054854391187</v>
      </c>
      <c r="F13" s="178">
        <v>1062825.1660000002</v>
      </c>
      <c r="G13" s="179">
        <f>IF(F13=0,0,IF(OR(F13="x",F13="Ə"),"x",F13/$F$12*100))</f>
        <v>4.5986291520765255</v>
      </c>
      <c r="H13" s="178">
        <v>1022277.012</v>
      </c>
      <c r="I13" s="179">
        <f>IF(H13=0,0,IF(OR(H13="x",H13="Ə"),"x",H13/$H$12*100))</f>
        <v>4.4232798709870664</v>
      </c>
      <c r="J13" s="178">
        <v>466630.94700000016</v>
      </c>
      <c r="K13" s="178">
        <v>219331.90499999991</v>
      </c>
      <c r="L13" s="178"/>
      <c r="M13" s="155" t="s">
        <v>716</v>
      </c>
      <c r="O13" s="175" t="str">
        <f>"(3) - UE28/EU28 (exclui GB REINO UNIDO) / (excludes GB UNITED KINGDOM)"</f>
        <v>(3) - UE28/EU28 (exclui GB REINO UNIDO) / (excludes GB UNITED KINGDOM)</v>
      </c>
    </row>
    <row r="14" spans="1:15" x14ac:dyDescent="0.2">
      <c r="A14" s="155" t="s">
        <v>717</v>
      </c>
      <c r="B14" s="178">
        <v>448432.28700000001</v>
      </c>
      <c r="C14" s="179">
        <f t="shared" ref="C14:C77" si="0">IF(B14=0,0,IF(OR(B14="x",B14="Ə"),"x",B14/$B$12*100))</f>
        <v>1.3428107666308755</v>
      </c>
      <c r="D14" s="178">
        <v>540762.35600000003</v>
      </c>
      <c r="E14" s="179">
        <f t="shared" ref="E14:E77" si="1">IF(D14=0,0,IF(OR(D14="x",D14="Ə"),"x",D14/$D$12*100))</f>
        <v>2.0230511318221178</v>
      </c>
      <c r="F14" s="178">
        <v>734436.13899999997</v>
      </c>
      <c r="G14" s="179">
        <f t="shared" ref="G14:G77" si="2">IF(F14=0,0,IF(OR(F14="x",F14="Ə"),"x",F14/$F$12*100))</f>
        <v>3.1777563678276</v>
      </c>
      <c r="H14" s="178">
        <v>775518.11499999999</v>
      </c>
      <c r="I14" s="179">
        <f t="shared" ref="I14:I77" si="3">IF(H14=0,0,IF(OR(H14="x",H14="Ə"),"x",H14/$H$12*100))</f>
        <v>3.3555813418460527</v>
      </c>
      <c r="J14" s="178">
        <v>286003.85199999996</v>
      </c>
      <c r="K14" s="178">
        <v>234755.75899999996</v>
      </c>
      <c r="L14" s="178"/>
      <c r="M14" s="155" t="s">
        <v>936</v>
      </c>
      <c r="N14" s="139"/>
      <c r="O14" s="175" t="str">
        <f>"(4) - UE27/EU27 (inclui GB REINO UNIDO) / (includes GB UNITED KINGDOM)"</f>
        <v>(4) - UE27/EU27 (inclui GB REINO UNIDO) / (includes GB UNITED KINGDOM)</v>
      </c>
    </row>
    <row r="15" spans="1:15" x14ac:dyDescent="0.2">
      <c r="A15" s="155" t="s">
        <v>718</v>
      </c>
      <c r="B15" s="178">
        <v>16131.251</v>
      </c>
      <c r="C15" s="179">
        <f t="shared" si="0"/>
        <v>4.830432185634545E-2</v>
      </c>
      <c r="D15" s="178">
        <v>15169.477000000001</v>
      </c>
      <c r="E15" s="179">
        <f t="shared" si="1"/>
        <v>5.6750672959194635E-2</v>
      </c>
      <c r="F15" s="178">
        <v>17081.103999999999</v>
      </c>
      <c r="G15" s="179">
        <f t="shared" si="2"/>
        <v>7.3906476170184074E-2</v>
      </c>
      <c r="H15" s="178">
        <v>15958.450999999999</v>
      </c>
      <c r="I15" s="179">
        <f t="shared" si="3"/>
        <v>6.9050457216417796E-2</v>
      </c>
      <c r="J15" s="178">
        <v>949.85299999999916</v>
      </c>
      <c r="K15" s="178">
        <v>788.97399999999834</v>
      </c>
      <c r="L15" s="178"/>
      <c r="M15" s="155" t="s">
        <v>937</v>
      </c>
    </row>
    <row r="16" spans="1:15" x14ac:dyDescent="0.2">
      <c r="A16" s="155" t="s">
        <v>719</v>
      </c>
      <c r="B16" s="178">
        <v>133.864</v>
      </c>
      <c r="C16" s="179">
        <f t="shared" si="0"/>
        <v>4.0084986223187699E-4</v>
      </c>
      <c r="D16" s="178">
        <v>103.101</v>
      </c>
      <c r="E16" s="179">
        <f t="shared" si="1"/>
        <v>3.8571211998712459E-4</v>
      </c>
      <c r="F16" s="178">
        <v>473.71199999999999</v>
      </c>
      <c r="G16" s="179">
        <f t="shared" si="2"/>
        <v>2.0496558442317449E-3</v>
      </c>
      <c r="H16" s="178">
        <v>474.005</v>
      </c>
      <c r="I16" s="179">
        <f t="shared" si="3"/>
        <v>2.0509673509583179E-3</v>
      </c>
      <c r="J16" s="178">
        <v>339.84799999999996</v>
      </c>
      <c r="K16" s="178">
        <v>370.904</v>
      </c>
      <c r="L16" s="178"/>
      <c r="M16" s="155" t="s">
        <v>938</v>
      </c>
    </row>
    <row r="17" spans="1:18" x14ac:dyDescent="0.2">
      <c r="A17" s="155" t="s">
        <v>720</v>
      </c>
      <c r="B17" s="178">
        <v>131496.81700000001</v>
      </c>
      <c r="C17" s="179">
        <f t="shared" si="0"/>
        <v>0.39376143681931164</v>
      </c>
      <c r="D17" s="178">
        <v>246910.17300000001</v>
      </c>
      <c r="E17" s="179">
        <f t="shared" si="1"/>
        <v>0.92371796853781896</v>
      </c>
      <c r="F17" s="178">
        <v>310834.21100000001</v>
      </c>
      <c r="G17" s="179">
        <f t="shared" si="2"/>
        <v>1.3449166522345082</v>
      </c>
      <c r="H17" s="178">
        <v>230326.44099999999</v>
      </c>
      <c r="I17" s="179">
        <f t="shared" si="3"/>
        <v>0.99659710457363804</v>
      </c>
      <c r="J17" s="178">
        <v>179337.394</v>
      </c>
      <c r="K17" s="178">
        <v>-16583.732000000018</v>
      </c>
      <c r="L17" s="178"/>
      <c r="M17" s="155" t="s">
        <v>939</v>
      </c>
    </row>
    <row r="18" spans="1:18" x14ac:dyDescent="0.2">
      <c r="A18" s="155" t="s">
        <v>721</v>
      </c>
      <c r="B18" s="178">
        <v>4914689.3049999997</v>
      </c>
      <c r="C18" s="179">
        <f t="shared" si="0"/>
        <v>14.716821033449836</v>
      </c>
      <c r="D18" s="178">
        <v>3484325.017</v>
      </c>
      <c r="E18" s="179">
        <f t="shared" si="1"/>
        <v>13.035241064890194</v>
      </c>
      <c r="F18" s="178">
        <v>2251494.2120000003</v>
      </c>
      <c r="G18" s="179">
        <f t="shared" si="2"/>
        <v>9.7417592754241991</v>
      </c>
      <c r="H18" s="178">
        <v>2436453.4709999999</v>
      </c>
      <c r="I18" s="179">
        <f t="shared" si="3"/>
        <v>10.542265421567429</v>
      </c>
      <c r="J18" s="178">
        <v>-2663195.0929999994</v>
      </c>
      <c r="K18" s="178">
        <v>-1047871.5460000001</v>
      </c>
      <c r="L18" s="178"/>
      <c r="M18" s="155" t="s">
        <v>940</v>
      </c>
    </row>
    <row r="19" spans="1:18" x14ac:dyDescent="0.2">
      <c r="A19" s="155" t="s">
        <v>722</v>
      </c>
      <c r="B19" s="178">
        <v>32541.97</v>
      </c>
      <c r="C19" s="179">
        <f t="shared" si="0"/>
        <v>9.7445498350967191E-2</v>
      </c>
      <c r="D19" s="178">
        <v>129177.64200000001</v>
      </c>
      <c r="E19" s="179">
        <f t="shared" si="1"/>
        <v>0.48326769042742379</v>
      </c>
      <c r="F19" s="178">
        <v>155600.68700000001</v>
      </c>
      <c r="G19" s="179">
        <f t="shared" si="2"/>
        <v>0.6732526460719267</v>
      </c>
      <c r="H19" s="178">
        <v>268470.54399999999</v>
      </c>
      <c r="I19" s="179">
        <f t="shared" si="3"/>
        <v>1.1616424308562536</v>
      </c>
      <c r="J19" s="178">
        <v>123058.717</v>
      </c>
      <c r="K19" s="178">
        <v>139292.902</v>
      </c>
      <c r="L19" s="178"/>
      <c r="M19" s="155" t="s">
        <v>941</v>
      </c>
    </row>
    <row r="20" spans="1:18" x14ac:dyDescent="0.2">
      <c r="A20" s="155" t="s">
        <v>723</v>
      </c>
      <c r="B20" s="178">
        <v>624023.53200000001</v>
      </c>
      <c r="C20" s="179">
        <f t="shared" si="0"/>
        <v>1.8686110293405938</v>
      </c>
      <c r="D20" s="178">
        <v>270997.22200000001</v>
      </c>
      <c r="E20" s="179">
        <f t="shared" si="1"/>
        <v>1.0138302539087052</v>
      </c>
      <c r="F20" s="178">
        <v>1422984.45</v>
      </c>
      <c r="G20" s="179">
        <f t="shared" si="2"/>
        <v>6.156965401326957</v>
      </c>
      <c r="H20" s="178">
        <v>1263351.93</v>
      </c>
      <c r="I20" s="179">
        <f t="shared" si="3"/>
        <v>5.4663844499534351</v>
      </c>
      <c r="J20" s="178">
        <v>798960.91799999995</v>
      </c>
      <c r="K20" s="178">
        <v>992354.70799999987</v>
      </c>
      <c r="L20" s="178"/>
      <c r="M20" s="155" t="s">
        <v>942</v>
      </c>
    </row>
    <row r="21" spans="1:18" x14ac:dyDescent="0.2">
      <c r="A21" s="155" t="s">
        <v>724</v>
      </c>
      <c r="B21" s="178">
        <v>17969.526999999998</v>
      </c>
      <c r="C21" s="179">
        <f t="shared" si="0"/>
        <v>5.380895851253506E-2</v>
      </c>
      <c r="D21" s="178">
        <v>313050.02600000001</v>
      </c>
      <c r="E21" s="179">
        <f t="shared" si="1"/>
        <v>1.1711543941424862</v>
      </c>
      <c r="F21" s="178">
        <v>10784.79</v>
      </c>
      <c r="G21" s="179">
        <f t="shared" si="2"/>
        <v>4.6663601201388363E-2</v>
      </c>
      <c r="H21" s="178">
        <v>12694.691000000001</v>
      </c>
      <c r="I21" s="179">
        <f t="shared" si="3"/>
        <v>5.4928527698029347E-2</v>
      </c>
      <c r="J21" s="178">
        <v>-7184.7369999999974</v>
      </c>
      <c r="K21" s="178">
        <v>-300355.33500000002</v>
      </c>
      <c r="L21" s="178"/>
      <c r="M21" s="155" t="s">
        <v>943</v>
      </c>
    </row>
    <row r="22" spans="1:18" x14ac:dyDescent="0.2">
      <c r="A22" s="155" t="s">
        <v>725</v>
      </c>
      <c r="B22" s="178">
        <v>1066066.037</v>
      </c>
      <c r="C22" s="179">
        <f t="shared" si="0"/>
        <v>3.1922878747201113</v>
      </c>
      <c r="D22" s="178">
        <v>934076.31400000001</v>
      </c>
      <c r="E22" s="179">
        <f t="shared" si="1"/>
        <v>3.4944816762465836</v>
      </c>
      <c r="F22" s="178">
        <v>302531.28200000001</v>
      </c>
      <c r="G22" s="179">
        <f t="shared" si="2"/>
        <v>1.3089915607251286</v>
      </c>
      <c r="H22" s="178">
        <v>490548.56400000001</v>
      </c>
      <c r="I22" s="179">
        <f t="shared" si="3"/>
        <v>2.1225495275861794</v>
      </c>
      <c r="J22" s="178">
        <v>-763534.755</v>
      </c>
      <c r="K22" s="178">
        <v>-443527.75</v>
      </c>
      <c r="L22" s="178"/>
      <c r="M22" s="155" t="s">
        <v>944</v>
      </c>
    </row>
    <row r="23" spans="1:18" x14ac:dyDescent="0.2">
      <c r="A23" s="155" t="s">
        <v>726</v>
      </c>
      <c r="B23" s="178">
        <v>136959.82800000001</v>
      </c>
      <c r="C23" s="179">
        <f t="shared" si="0"/>
        <v>0.41012018305968417</v>
      </c>
      <c r="D23" s="178">
        <v>13636.967000000001</v>
      </c>
      <c r="E23" s="179">
        <f t="shared" si="1"/>
        <v>5.1017385396499144E-2</v>
      </c>
      <c r="F23" s="178">
        <v>10323.554</v>
      </c>
      <c r="G23" s="179">
        <f t="shared" si="2"/>
        <v>4.4667926481368442E-2</v>
      </c>
      <c r="H23" s="178">
        <v>10492.699000000001</v>
      </c>
      <c r="I23" s="179">
        <f t="shared" si="3"/>
        <v>4.5400751199740498E-2</v>
      </c>
      <c r="J23" s="178">
        <v>-126636.274</v>
      </c>
      <c r="K23" s="178">
        <v>-3144.268</v>
      </c>
      <c r="L23" s="178"/>
      <c r="M23" s="155" t="s">
        <v>945</v>
      </c>
    </row>
    <row r="24" spans="1:18" x14ac:dyDescent="0.2">
      <c r="A24" s="155" t="s">
        <v>727</v>
      </c>
      <c r="B24" s="178">
        <v>347329.46399999998</v>
      </c>
      <c r="C24" s="179">
        <f t="shared" si="0"/>
        <v>1.0400628084733137</v>
      </c>
      <c r="D24" s="178">
        <v>58.11</v>
      </c>
      <c r="E24" s="179">
        <f t="shared" si="1"/>
        <v>2.1739586708617573E-4</v>
      </c>
      <c r="F24" s="178">
        <v>7760.9089999999997</v>
      </c>
      <c r="G24" s="179">
        <f t="shared" si="2"/>
        <v>3.357988078917306E-2</v>
      </c>
      <c r="H24" s="178">
        <v>7576.1589999999997</v>
      </c>
      <c r="I24" s="179">
        <f t="shared" si="3"/>
        <v>3.2781204322040951E-2</v>
      </c>
      <c r="J24" s="178">
        <v>-339568.55499999999</v>
      </c>
      <c r="K24" s="178">
        <v>7518.049</v>
      </c>
      <c r="L24" s="178"/>
      <c r="M24" s="155" t="s">
        <v>946</v>
      </c>
    </row>
    <row r="25" spans="1:18" x14ac:dyDescent="0.2">
      <c r="A25" s="155" t="s">
        <v>728</v>
      </c>
      <c r="B25" s="178">
        <v>77.088999999999999</v>
      </c>
      <c r="C25" s="179">
        <f t="shared" si="0"/>
        <v>2.3083962103024832E-4</v>
      </c>
      <c r="D25" s="178">
        <v>7.59</v>
      </c>
      <c r="E25" s="179">
        <f t="shared" si="1"/>
        <v>2.8395020326692029E-5</v>
      </c>
      <c r="F25" s="178">
        <v>30350.758000000002</v>
      </c>
      <c r="G25" s="179">
        <f t="shared" si="2"/>
        <v>0.13132158043613712</v>
      </c>
      <c r="H25" s="178">
        <v>26825.859</v>
      </c>
      <c r="I25" s="179">
        <f t="shared" si="3"/>
        <v>0.1160725329277357</v>
      </c>
      <c r="J25" s="178">
        <v>30273.669000000002</v>
      </c>
      <c r="K25" s="178">
        <v>26818.269</v>
      </c>
      <c r="L25" s="178"/>
      <c r="M25" s="155" t="s">
        <v>947</v>
      </c>
    </row>
    <row r="26" spans="1:18" x14ac:dyDescent="0.2">
      <c r="A26" s="155" t="s">
        <v>729</v>
      </c>
      <c r="B26" s="178">
        <v>387.66199999999998</v>
      </c>
      <c r="C26" s="179">
        <f t="shared" si="0"/>
        <v>1.1608368141735933E-3</v>
      </c>
      <c r="D26" s="178">
        <v>351.00700000000001</v>
      </c>
      <c r="E26" s="179">
        <f t="shared" si="1"/>
        <v>1.3131555862728841E-3</v>
      </c>
      <c r="F26" s="178">
        <v>2089.357</v>
      </c>
      <c r="G26" s="179">
        <f t="shared" si="2"/>
        <v>9.0402244100561222E-3</v>
      </c>
      <c r="H26" s="178">
        <v>2744.4110000000001</v>
      </c>
      <c r="I26" s="179">
        <f t="shared" si="3"/>
        <v>1.1874763680996759E-2</v>
      </c>
      <c r="J26" s="178">
        <v>1701.6949999999999</v>
      </c>
      <c r="K26" s="178">
        <v>2393.404</v>
      </c>
      <c r="L26" s="178"/>
      <c r="M26" s="155" t="s">
        <v>948</v>
      </c>
    </row>
    <row r="27" spans="1:18" x14ac:dyDescent="0.2">
      <c r="A27" s="155" t="s">
        <v>730</v>
      </c>
      <c r="B27" s="178">
        <v>22760.163</v>
      </c>
      <c r="C27" s="179">
        <f t="shared" si="0"/>
        <v>6.8154307378571269E-2</v>
      </c>
      <c r="D27" s="178">
        <v>36118.451999999997</v>
      </c>
      <c r="E27" s="179">
        <f t="shared" si="1"/>
        <v>0.13512308019876818</v>
      </c>
      <c r="F27" s="178">
        <v>49064.036</v>
      </c>
      <c r="G27" s="179">
        <f t="shared" si="2"/>
        <v>0.21229014280617067</v>
      </c>
      <c r="H27" s="178">
        <v>43998.262000000002</v>
      </c>
      <c r="I27" s="179">
        <f t="shared" si="3"/>
        <v>0.19037562654594367</v>
      </c>
      <c r="J27" s="178">
        <v>26303.873</v>
      </c>
      <c r="K27" s="178">
        <v>7879.8100000000049</v>
      </c>
      <c r="L27" s="178"/>
      <c r="M27" s="155" t="s">
        <v>949</v>
      </c>
    </row>
    <row r="28" spans="1:18" x14ac:dyDescent="0.2">
      <c r="A28" s="155" t="s">
        <v>731</v>
      </c>
      <c r="B28" s="178">
        <v>22220.545999999998</v>
      </c>
      <c r="C28" s="179">
        <f t="shared" si="0"/>
        <v>6.6538447998095704E-2</v>
      </c>
      <c r="D28" s="178">
        <v>2187.6179999999999</v>
      </c>
      <c r="E28" s="179">
        <f t="shared" si="1"/>
        <v>8.1841182578441859E-3</v>
      </c>
      <c r="F28" s="178">
        <v>34073.610999999997</v>
      </c>
      <c r="G28" s="179">
        <f t="shared" si="2"/>
        <v>0.14742961107218958</v>
      </c>
      <c r="H28" s="178">
        <v>43862.571000000004</v>
      </c>
      <c r="I28" s="179">
        <f t="shared" si="3"/>
        <v>0.1897885065560303</v>
      </c>
      <c r="J28" s="178">
        <v>11853.064999999999</v>
      </c>
      <c r="K28" s="178">
        <v>41674.953000000001</v>
      </c>
      <c r="L28" s="178"/>
      <c r="M28" s="155" t="s">
        <v>950</v>
      </c>
    </row>
    <row r="29" spans="1:18" x14ac:dyDescent="0.2">
      <c r="A29" s="155" t="s">
        <v>732</v>
      </c>
      <c r="B29" s="178">
        <v>1940341.523</v>
      </c>
      <c r="C29" s="179">
        <f t="shared" si="0"/>
        <v>5.8102673771689197</v>
      </c>
      <c r="D29" s="178">
        <v>1310607.6259999999</v>
      </c>
      <c r="E29" s="179">
        <f t="shared" si="1"/>
        <v>4.9031265060062692</v>
      </c>
      <c r="F29" s="178">
        <v>30722.187999999998</v>
      </c>
      <c r="G29" s="179">
        <f t="shared" si="2"/>
        <v>0.13292868278993647</v>
      </c>
      <c r="H29" s="178">
        <v>47233.667000000001</v>
      </c>
      <c r="I29" s="179">
        <f t="shared" si="3"/>
        <v>0.20437486710696579</v>
      </c>
      <c r="J29" s="178">
        <v>-1909619.335</v>
      </c>
      <c r="K29" s="178">
        <v>-1263373.959</v>
      </c>
      <c r="L29" s="178"/>
      <c r="M29" s="155" t="s">
        <v>951</v>
      </c>
      <c r="R29" s="183"/>
    </row>
    <row r="30" spans="1:18" x14ac:dyDescent="0.2">
      <c r="A30" s="155" t="s">
        <v>733</v>
      </c>
      <c r="B30" s="178">
        <v>687748.23600000003</v>
      </c>
      <c r="C30" s="179">
        <f t="shared" si="0"/>
        <v>2.0594318536037801</v>
      </c>
      <c r="D30" s="178">
        <v>438193.93099999998</v>
      </c>
      <c r="E30" s="179">
        <f t="shared" si="1"/>
        <v>1.6393314331723432</v>
      </c>
      <c r="F30" s="178">
        <v>185205.359</v>
      </c>
      <c r="G30" s="179">
        <f t="shared" si="2"/>
        <v>0.80134606355209159</v>
      </c>
      <c r="H30" s="178">
        <v>188848.97200000001</v>
      </c>
      <c r="I30" s="179">
        <f t="shared" si="3"/>
        <v>0.8171286712883653</v>
      </c>
      <c r="J30" s="178">
        <v>-502542.87700000004</v>
      </c>
      <c r="K30" s="178">
        <v>-249344.95899999997</v>
      </c>
      <c r="L30" s="178"/>
      <c r="M30" s="155" t="s">
        <v>952</v>
      </c>
    </row>
    <row r="31" spans="1:18" x14ac:dyDescent="0.2">
      <c r="A31" s="155" t="s">
        <v>734</v>
      </c>
      <c r="B31" s="178">
        <v>16263.727999999999</v>
      </c>
      <c r="C31" s="179">
        <f t="shared" si="0"/>
        <v>4.8701018408061313E-2</v>
      </c>
      <c r="D31" s="178">
        <v>35862.512000000002</v>
      </c>
      <c r="E31" s="179">
        <f t="shared" si="1"/>
        <v>0.13416558065958326</v>
      </c>
      <c r="F31" s="178">
        <v>10003.231</v>
      </c>
      <c r="G31" s="179">
        <f t="shared" si="2"/>
        <v>4.3281953761674104E-2</v>
      </c>
      <c r="H31" s="178">
        <v>29805.142</v>
      </c>
      <c r="I31" s="179">
        <f t="shared" si="3"/>
        <v>0.12896356184571156</v>
      </c>
      <c r="J31" s="178">
        <v>-6260.4969999999994</v>
      </c>
      <c r="K31" s="178">
        <v>-6057.3700000000026</v>
      </c>
      <c r="L31" s="178"/>
      <c r="M31" s="155" t="s">
        <v>953</v>
      </c>
    </row>
    <row r="32" spans="1:18" x14ac:dyDescent="0.2">
      <c r="A32" s="155" t="s">
        <v>735</v>
      </c>
      <c r="B32" s="178">
        <v>695406.01299999992</v>
      </c>
      <c r="C32" s="179">
        <f t="shared" si="0"/>
        <v>2.0823627301310941</v>
      </c>
      <c r="D32" s="178">
        <v>317452.299</v>
      </c>
      <c r="E32" s="179">
        <f t="shared" si="1"/>
        <v>1.1876237790329534</v>
      </c>
      <c r="F32" s="178">
        <v>2212947.0189999999</v>
      </c>
      <c r="G32" s="179">
        <f t="shared" si="2"/>
        <v>9.5749733814397118</v>
      </c>
      <c r="H32" s="178">
        <v>2016776.8389999999</v>
      </c>
      <c r="I32" s="179">
        <f t="shared" si="3"/>
        <v>8.7263709263782445</v>
      </c>
      <c r="J32" s="178">
        <v>1517541.0060000001</v>
      </c>
      <c r="K32" s="178">
        <v>1699324.54</v>
      </c>
      <c r="L32" s="178"/>
      <c r="M32" s="155" t="s">
        <v>735</v>
      </c>
    </row>
    <row r="33" spans="1:13" x14ac:dyDescent="0.2">
      <c r="A33" s="155" t="s">
        <v>723</v>
      </c>
      <c r="B33" s="178">
        <v>624023.53200000001</v>
      </c>
      <c r="C33" s="179">
        <f t="shared" si="0"/>
        <v>1.8686110293405938</v>
      </c>
      <c r="D33" s="178">
        <v>270997.22200000001</v>
      </c>
      <c r="E33" s="179">
        <f t="shared" si="1"/>
        <v>1.0138302539087052</v>
      </c>
      <c r="F33" s="178">
        <v>1422984.45</v>
      </c>
      <c r="G33" s="179">
        <f t="shared" si="2"/>
        <v>6.156965401326957</v>
      </c>
      <c r="H33" s="178">
        <v>1263351.93</v>
      </c>
      <c r="I33" s="179">
        <f t="shared" si="3"/>
        <v>5.4663844499534351</v>
      </c>
      <c r="J33" s="178">
        <v>798960.91799999995</v>
      </c>
      <c r="K33" s="178">
        <v>992354.70799999987</v>
      </c>
      <c r="L33" s="178"/>
      <c r="M33" s="155" t="s">
        <v>942</v>
      </c>
    </row>
    <row r="34" spans="1:13" x14ac:dyDescent="0.2">
      <c r="A34" s="155" t="s">
        <v>736</v>
      </c>
      <c r="B34" s="178">
        <v>10294.329</v>
      </c>
      <c r="C34" s="179">
        <f t="shared" si="0"/>
        <v>3.0825915566691682E-2</v>
      </c>
      <c r="D34" s="178">
        <v>10419.837</v>
      </c>
      <c r="E34" s="179">
        <f t="shared" si="1"/>
        <v>3.8981750120661095E-2</v>
      </c>
      <c r="F34" s="178">
        <v>371532.85</v>
      </c>
      <c r="G34" s="179">
        <f t="shared" si="2"/>
        <v>1.6075473649106973</v>
      </c>
      <c r="H34" s="178">
        <v>360747.69300000003</v>
      </c>
      <c r="I34" s="179">
        <f t="shared" si="3"/>
        <v>1.5609154761585524</v>
      </c>
      <c r="J34" s="178">
        <v>361238.52099999995</v>
      </c>
      <c r="K34" s="178">
        <v>350327.85600000003</v>
      </c>
      <c r="L34" s="178"/>
      <c r="M34" s="155" t="s">
        <v>954</v>
      </c>
    </row>
    <row r="35" spans="1:13" x14ac:dyDescent="0.2">
      <c r="A35" s="155" t="s">
        <v>737</v>
      </c>
      <c r="B35" s="178">
        <v>224.065</v>
      </c>
      <c r="C35" s="179">
        <f t="shared" si="0"/>
        <v>6.7095279075020549E-4</v>
      </c>
      <c r="D35" s="178">
        <v>211.00800000000001</v>
      </c>
      <c r="E35" s="179">
        <f t="shared" si="1"/>
        <v>7.8940401173842323E-4</v>
      </c>
      <c r="F35" s="178">
        <v>129861.625</v>
      </c>
      <c r="G35" s="179">
        <f t="shared" si="2"/>
        <v>0.56188493984252308</v>
      </c>
      <c r="H35" s="178">
        <v>127388.929</v>
      </c>
      <c r="I35" s="179">
        <f t="shared" si="3"/>
        <v>0.55119784443739461</v>
      </c>
      <c r="J35" s="178">
        <v>129637.56</v>
      </c>
      <c r="K35" s="178">
        <v>127177.921</v>
      </c>
      <c r="L35" s="178"/>
      <c r="M35" s="155" t="s">
        <v>955</v>
      </c>
    </row>
    <row r="36" spans="1:13" x14ac:dyDescent="0.2">
      <c r="A36" s="155" t="s">
        <v>738</v>
      </c>
      <c r="B36" s="178">
        <v>58634.607000000004</v>
      </c>
      <c r="C36" s="179">
        <f t="shared" si="0"/>
        <v>0.17557875259943115</v>
      </c>
      <c r="D36" s="178">
        <v>35249.629999999997</v>
      </c>
      <c r="E36" s="179">
        <f t="shared" si="1"/>
        <v>0.13187272204985154</v>
      </c>
      <c r="F36" s="178">
        <v>222612.11300000001</v>
      </c>
      <c r="G36" s="179">
        <f t="shared" si="2"/>
        <v>0.96319750905028301</v>
      </c>
      <c r="H36" s="178">
        <v>214302.851</v>
      </c>
      <c r="I36" s="179">
        <f t="shared" si="3"/>
        <v>0.92726479808922924</v>
      </c>
      <c r="J36" s="178">
        <v>163977.50599999999</v>
      </c>
      <c r="K36" s="178">
        <v>179053.22099999999</v>
      </c>
      <c r="L36" s="178"/>
      <c r="M36" s="155" t="s">
        <v>956</v>
      </c>
    </row>
    <row r="37" spans="1:13" x14ac:dyDescent="0.2">
      <c r="A37" s="155" t="s">
        <v>739</v>
      </c>
      <c r="B37" s="178">
        <v>2229.48</v>
      </c>
      <c r="C37" s="179">
        <f t="shared" si="0"/>
        <v>6.6760798336275998E-3</v>
      </c>
      <c r="D37" s="178">
        <v>574.60199999999998</v>
      </c>
      <c r="E37" s="179">
        <f t="shared" si="1"/>
        <v>2.1496489419970876E-3</v>
      </c>
      <c r="F37" s="178">
        <v>65955.981</v>
      </c>
      <c r="G37" s="179">
        <f t="shared" si="2"/>
        <v>0.285378166309251</v>
      </c>
      <c r="H37" s="178">
        <v>50985.436000000002</v>
      </c>
      <c r="I37" s="179">
        <f t="shared" si="3"/>
        <v>0.22060835773963328</v>
      </c>
      <c r="J37" s="178">
        <v>63726.500999999997</v>
      </c>
      <c r="K37" s="178">
        <v>50410.834000000003</v>
      </c>
      <c r="L37" s="178"/>
      <c r="M37" s="155" t="s">
        <v>957</v>
      </c>
    </row>
    <row r="38" spans="1:13" x14ac:dyDescent="0.2">
      <c r="A38" s="155" t="s">
        <v>740</v>
      </c>
      <c r="B38" s="178">
        <v>33258260.054999992</v>
      </c>
      <c r="C38" s="179">
        <f t="shared" si="0"/>
        <v>99.590397426632123</v>
      </c>
      <c r="D38" s="178">
        <v>26674268.126999989</v>
      </c>
      <c r="E38" s="179">
        <f t="shared" si="1"/>
        <v>99.791355160184196</v>
      </c>
      <c r="F38" s="178">
        <v>21731535.429000009</v>
      </c>
      <c r="G38" s="179">
        <f t="shared" si="2"/>
        <v>94.027950729935256</v>
      </c>
      <c r="H38" s="178">
        <v>21880931.841999996</v>
      </c>
      <c r="I38" s="179">
        <f t="shared" si="3"/>
        <v>94.676378553994667</v>
      </c>
      <c r="J38" s="178">
        <v>-11526724.625999983</v>
      </c>
      <c r="K38" s="178">
        <v>-4793336.2849999927</v>
      </c>
      <c r="L38" s="178"/>
      <c r="M38" s="155" t="s">
        <v>958</v>
      </c>
    </row>
    <row r="39" spans="1:13" x14ac:dyDescent="0.2">
      <c r="A39" s="155" t="s">
        <v>741</v>
      </c>
      <c r="B39" s="178">
        <v>4203613.0010000002</v>
      </c>
      <c r="C39" s="179">
        <f t="shared" si="0"/>
        <v>12.587534305914785</v>
      </c>
      <c r="D39" s="178">
        <v>3905369.8190000011</v>
      </c>
      <c r="E39" s="179">
        <f t="shared" si="1"/>
        <v>14.610415730402451</v>
      </c>
      <c r="F39" s="178">
        <v>6582087.8960000016</v>
      </c>
      <c r="G39" s="179">
        <f t="shared" si="2"/>
        <v>28.479360715547493</v>
      </c>
      <c r="H39" s="178">
        <v>6183098.8950000005</v>
      </c>
      <c r="I39" s="179">
        <f t="shared" si="3"/>
        <v>26.753586906027266</v>
      </c>
      <c r="J39" s="178">
        <v>2378474.8950000014</v>
      </c>
      <c r="K39" s="178">
        <v>2277729.0759999994</v>
      </c>
      <c r="L39" s="178"/>
      <c r="M39" s="155" t="s">
        <v>959</v>
      </c>
    </row>
    <row r="40" spans="1:13" x14ac:dyDescent="0.2">
      <c r="A40" s="155" t="s">
        <v>742</v>
      </c>
      <c r="B40" s="178">
        <v>225.77799999999999</v>
      </c>
      <c r="C40" s="179">
        <f t="shared" si="0"/>
        <v>6.7608229393256378E-4</v>
      </c>
      <c r="D40" s="178">
        <v>407.83699999999999</v>
      </c>
      <c r="E40" s="179">
        <f t="shared" si="1"/>
        <v>1.5257628333303159E-3</v>
      </c>
      <c r="F40" s="178">
        <v>8527.4060000000009</v>
      </c>
      <c r="G40" s="179">
        <f t="shared" si="2"/>
        <v>3.6896358006630291E-2</v>
      </c>
      <c r="H40" s="178">
        <v>7110.9880000000003</v>
      </c>
      <c r="I40" s="179">
        <f t="shared" si="3"/>
        <v>3.0768460714668384E-2</v>
      </c>
      <c r="J40" s="178">
        <v>8301.6280000000006</v>
      </c>
      <c r="K40" s="178">
        <v>6703.1509999999998</v>
      </c>
      <c r="L40" s="178"/>
      <c r="M40" s="155" t="s">
        <v>960</v>
      </c>
    </row>
    <row r="41" spans="1:13" x14ac:dyDescent="0.2">
      <c r="A41" s="155" t="s">
        <v>743</v>
      </c>
      <c r="B41" s="178">
        <v>6552.9709999999995</v>
      </c>
      <c r="C41" s="179">
        <f t="shared" si="0"/>
        <v>1.962258353671999E-2</v>
      </c>
      <c r="D41" s="178">
        <v>1849.5070000000001</v>
      </c>
      <c r="E41" s="179">
        <f t="shared" si="1"/>
        <v>6.9192080183608966E-3</v>
      </c>
      <c r="F41" s="178">
        <v>13940.839</v>
      </c>
      <c r="G41" s="179">
        <f t="shared" si="2"/>
        <v>6.0319185770771763E-2</v>
      </c>
      <c r="H41" s="178">
        <v>7120.1319999999996</v>
      </c>
      <c r="I41" s="179">
        <f t="shared" si="3"/>
        <v>3.0808025794060293E-2</v>
      </c>
      <c r="J41" s="178">
        <v>7387.8680000000004</v>
      </c>
      <c r="K41" s="178">
        <v>5270.625</v>
      </c>
      <c r="L41" s="178"/>
      <c r="M41" s="155" t="s">
        <v>961</v>
      </c>
    </row>
    <row r="42" spans="1:13" x14ac:dyDescent="0.2">
      <c r="A42" s="155" t="s">
        <v>744</v>
      </c>
      <c r="B42" s="178">
        <v>5866.3620000000001</v>
      </c>
      <c r="C42" s="179">
        <f t="shared" si="0"/>
        <v>1.7566563075227977E-2</v>
      </c>
      <c r="D42" s="178">
        <v>6009.049</v>
      </c>
      <c r="E42" s="179">
        <f t="shared" si="1"/>
        <v>2.2480509683674363E-2</v>
      </c>
      <c r="F42" s="178">
        <v>4164.8950000000004</v>
      </c>
      <c r="G42" s="179">
        <f t="shared" si="2"/>
        <v>1.8020656807008425E-2</v>
      </c>
      <c r="H42" s="178">
        <v>5888.1459999999997</v>
      </c>
      <c r="I42" s="179">
        <f t="shared" si="3"/>
        <v>2.5477358263469405E-2</v>
      </c>
      <c r="J42" s="178">
        <v>-1701.4669999999996</v>
      </c>
      <c r="K42" s="178">
        <v>-120.90300000000025</v>
      </c>
      <c r="L42" s="178"/>
      <c r="M42" s="155" t="s">
        <v>962</v>
      </c>
    </row>
    <row r="43" spans="1:13" x14ac:dyDescent="0.2">
      <c r="A43" s="155" t="s">
        <v>745</v>
      </c>
      <c r="B43" s="178">
        <v>4795.5519999999997</v>
      </c>
      <c r="C43" s="179">
        <f t="shared" si="0"/>
        <v>1.4360069611888199E-2</v>
      </c>
      <c r="D43" s="178">
        <v>828.45799999999997</v>
      </c>
      <c r="E43" s="179">
        <f t="shared" si="1"/>
        <v>3.0993520091977108E-3</v>
      </c>
      <c r="F43" s="178">
        <v>8120.4560000000001</v>
      </c>
      <c r="G43" s="179">
        <f t="shared" si="2"/>
        <v>3.513556780961162E-2</v>
      </c>
      <c r="H43" s="178">
        <v>14401.521000000001</v>
      </c>
      <c r="I43" s="179">
        <f t="shared" si="3"/>
        <v>6.2313792840034569E-2</v>
      </c>
      <c r="J43" s="178">
        <v>3324.9040000000005</v>
      </c>
      <c r="K43" s="178">
        <v>13573.063</v>
      </c>
      <c r="L43" s="178"/>
      <c r="M43" s="155" t="s">
        <v>963</v>
      </c>
    </row>
    <row r="44" spans="1:13" x14ac:dyDescent="0.2">
      <c r="A44" s="155" t="s">
        <v>717</v>
      </c>
      <c r="B44" s="178">
        <v>448432.28700000001</v>
      </c>
      <c r="C44" s="179">
        <f t="shared" si="0"/>
        <v>1.3428107666308755</v>
      </c>
      <c r="D44" s="178">
        <v>540762.35600000003</v>
      </c>
      <c r="E44" s="179">
        <f t="shared" si="1"/>
        <v>2.0230511318221178</v>
      </c>
      <c r="F44" s="178">
        <v>734436.13899999997</v>
      </c>
      <c r="G44" s="179">
        <f t="shared" si="2"/>
        <v>3.1777563678276</v>
      </c>
      <c r="H44" s="178">
        <v>775518.11499999999</v>
      </c>
      <c r="I44" s="179">
        <f t="shared" si="3"/>
        <v>3.3555813418460527</v>
      </c>
      <c r="J44" s="178">
        <v>286003.85199999996</v>
      </c>
      <c r="K44" s="178">
        <v>234755.75899999996</v>
      </c>
      <c r="L44" s="178"/>
      <c r="M44" s="155" t="s">
        <v>936</v>
      </c>
    </row>
    <row r="45" spans="1:13" x14ac:dyDescent="0.2">
      <c r="A45" s="155" t="s">
        <v>746</v>
      </c>
      <c r="B45" s="178">
        <v>1081.424</v>
      </c>
      <c r="C45" s="179">
        <f t="shared" si="0"/>
        <v>3.2382766196605906E-3</v>
      </c>
      <c r="D45" s="178">
        <v>9.2189999999999994</v>
      </c>
      <c r="E45" s="179">
        <f t="shared" si="1"/>
        <v>3.448928753514807E-5</v>
      </c>
      <c r="F45" s="178">
        <v>4352.4290000000001</v>
      </c>
      <c r="G45" s="179">
        <f t="shared" si="2"/>
        <v>1.8832078428356745E-2</v>
      </c>
      <c r="H45" s="178">
        <v>2672.6149999999998</v>
      </c>
      <c r="I45" s="179">
        <f t="shared" si="3"/>
        <v>1.1564110308290977E-2</v>
      </c>
      <c r="J45" s="178">
        <v>3271.0050000000001</v>
      </c>
      <c r="K45" s="178">
        <v>2663.3959999999997</v>
      </c>
      <c r="L45" s="178"/>
      <c r="M45" s="155" t="s">
        <v>964</v>
      </c>
    </row>
    <row r="46" spans="1:13" x14ac:dyDescent="0.2">
      <c r="A46" s="155" t="s">
        <v>747</v>
      </c>
      <c r="B46" s="178">
        <v>1163928.125</v>
      </c>
      <c r="C46" s="179">
        <f t="shared" si="0"/>
        <v>3.4853315944096761</v>
      </c>
      <c r="D46" s="178">
        <v>1150745.6939999999</v>
      </c>
      <c r="E46" s="179">
        <f t="shared" si="1"/>
        <v>4.3050655299055762</v>
      </c>
      <c r="F46" s="178">
        <v>3840658.6379999998</v>
      </c>
      <c r="G46" s="179">
        <f t="shared" si="2"/>
        <v>16.617751762834452</v>
      </c>
      <c r="H46" s="178">
        <v>3646775.1940000001</v>
      </c>
      <c r="I46" s="179">
        <f t="shared" si="3"/>
        <v>15.77919401520804</v>
      </c>
      <c r="J46" s="178">
        <v>2676730.5129999998</v>
      </c>
      <c r="K46" s="178">
        <v>2496029.5</v>
      </c>
      <c r="L46" s="178"/>
      <c r="M46" s="155" t="s">
        <v>965</v>
      </c>
    </row>
    <row r="47" spans="1:13" x14ac:dyDescent="0.2">
      <c r="A47" s="155" t="s">
        <v>748</v>
      </c>
      <c r="B47" s="178">
        <v>1036.0719999999999</v>
      </c>
      <c r="C47" s="179">
        <f t="shared" si="0"/>
        <v>3.1024720497094455E-3</v>
      </c>
      <c r="D47" s="178">
        <v>485.315</v>
      </c>
      <c r="E47" s="179">
        <f t="shared" si="1"/>
        <v>1.815616507226422E-3</v>
      </c>
      <c r="F47" s="178">
        <v>532321.74600000004</v>
      </c>
      <c r="G47" s="179">
        <f t="shared" si="2"/>
        <v>2.3032483401318662</v>
      </c>
      <c r="H47" s="178">
        <v>294055.64299999998</v>
      </c>
      <c r="I47" s="179">
        <f t="shared" si="3"/>
        <v>1.2723463321231945</v>
      </c>
      <c r="J47" s="178">
        <v>531285.674</v>
      </c>
      <c r="K47" s="178">
        <v>293570.32799999998</v>
      </c>
      <c r="L47" s="178"/>
      <c r="M47" s="155" t="s">
        <v>966</v>
      </c>
    </row>
    <row r="48" spans="1:13" x14ac:dyDescent="0.2">
      <c r="A48" s="155" t="s">
        <v>718</v>
      </c>
      <c r="B48" s="178">
        <v>16131.251</v>
      </c>
      <c r="C48" s="179">
        <f t="shared" si="0"/>
        <v>4.830432185634545E-2</v>
      </c>
      <c r="D48" s="178">
        <v>15169.477000000001</v>
      </c>
      <c r="E48" s="179">
        <f t="shared" si="1"/>
        <v>5.6750672959194635E-2</v>
      </c>
      <c r="F48" s="178">
        <v>17081.103999999999</v>
      </c>
      <c r="G48" s="179">
        <f t="shared" si="2"/>
        <v>7.3906476170184074E-2</v>
      </c>
      <c r="H48" s="178">
        <v>15958.450999999999</v>
      </c>
      <c r="I48" s="179">
        <f t="shared" si="3"/>
        <v>6.9050457216417796E-2</v>
      </c>
      <c r="J48" s="178">
        <v>949.85299999999916</v>
      </c>
      <c r="K48" s="178">
        <v>788.97399999999834</v>
      </c>
      <c r="L48" s="178"/>
      <c r="M48" s="155" t="s">
        <v>937</v>
      </c>
    </row>
    <row r="49" spans="1:13" x14ac:dyDescent="0.2">
      <c r="A49" s="155" t="s">
        <v>719</v>
      </c>
      <c r="B49" s="178">
        <v>133.864</v>
      </c>
      <c r="C49" s="179">
        <f t="shared" si="0"/>
        <v>4.0084986223187699E-4</v>
      </c>
      <c r="D49" s="178">
        <v>103.101</v>
      </c>
      <c r="E49" s="179">
        <f t="shared" si="1"/>
        <v>3.8571211998712459E-4</v>
      </c>
      <c r="F49" s="178">
        <v>473.71199999999999</v>
      </c>
      <c r="G49" s="179">
        <f t="shared" si="2"/>
        <v>2.0496558442317449E-3</v>
      </c>
      <c r="H49" s="178">
        <v>474.005</v>
      </c>
      <c r="I49" s="179">
        <f t="shared" si="3"/>
        <v>2.0509673509583179E-3</v>
      </c>
      <c r="J49" s="178">
        <v>339.84799999999996</v>
      </c>
      <c r="K49" s="178">
        <v>370.904</v>
      </c>
      <c r="L49" s="178"/>
      <c r="M49" s="155" t="s">
        <v>938</v>
      </c>
    </row>
    <row r="50" spans="1:13" x14ac:dyDescent="0.2">
      <c r="A50" s="155" t="s">
        <v>749</v>
      </c>
      <c r="B50" s="178">
        <v>26238.222000000002</v>
      </c>
      <c r="C50" s="179">
        <f t="shared" si="0"/>
        <v>7.8569202129843752E-2</v>
      </c>
      <c r="D50" s="178">
        <v>10457.700000000001</v>
      </c>
      <c r="E50" s="179">
        <f t="shared" si="1"/>
        <v>3.9123399745776978E-2</v>
      </c>
      <c r="F50" s="178">
        <v>17186.312999999998</v>
      </c>
      <c r="G50" s="179">
        <f t="shared" si="2"/>
        <v>7.4361694196570932E-2</v>
      </c>
      <c r="H50" s="178">
        <v>17189.625</v>
      </c>
      <c r="I50" s="179">
        <f t="shared" si="3"/>
        <v>7.4377611312574504E-2</v>
      </c>
      <c r="J50" s="178">
        <v>-9051.9090000000033</v>
      </c>
      <c r="K50" s="178">
        <v>6731.9249999999993</v>
      </c>
      <c r="L50" s="178"/>
      <c r="M50" s="155" t="s">
        <v>967</v>
      </c>
    </row>
    <row r="51" spans="1:13" x14ac:dyDescent="0.2">
      <c r="A51" s="155" t="s">
        <v>750</v>
      </c>
      <c r="B51" s="178">
        <v>22.776</v>
      </c>
      <c r="C51" s="179">
        <f t="shared" si="0"/>
        <v>6.8201730578745808E-5</v>
      </c>
      <c r="D51" s="178">
        <v>130.38300000000001</v>
      </c>
      <c r="E51" s="179">
        <f t="shared" si="1"/>
        <v>4.8777706656852278E-4</v>
      </c>
      <c r="F51" s="178">
        <v>2065.8760000000002</v>
      </c>
      <c r="G51" s="179">
        <f t="shared" si="2"/>
        <v>8.9386268805901076E-3</v>
      </c>
      <c r="H51" s="178">
        <v>2394.69</v>
      </c>
      <c r="I51" s="179">
        <f t="shared" si="3"/>
        <v>1.0361559489174955E-2</v>
      </c>
      <c r="J51" s="178">
        <v>2043.1000000000001</v>
      </c>
      <c r="K51" s="178">
        <v>2264.3070000000002</v>
      </c>
      <c r="L51" s="178"/>
      <c r="M51" s="155" t="s">
        <v>968</v>
      </c>
    </row>
    <row r="52" spans="1:13" x14ac:dyDescent="0.2">
      <c r="A52" s="155" t="s">
        <v>751</v>
      </c>
      <c r="B52" s="178">
        <v>8163.8469999999998</v>
      </c>
      <c r="C52" s="179">
        <f t="shared" si="0"/>
        <v>2.4446280891293564E-2</v>
      </c>
      <c r="D52" s="178">
        <v>4780.1109999999999</v>
      </c>
      <c r="E52" s="179">
        <f t="shared" si="1"/>
        <v>1.7882918182983421E-2</v>
      </c>
      <c r="F52" s="178">
        <v>26932.312999999998</v>
      </c>
      <c r="G52" s="179">
        <f t="shared" si="2"/>
        <v>0.11653066153935006</v>
      </c>
      <c r="H52" s="178">
        <v>25946.5</v>
      </c>
      <c r="I52" s="179">
        <f t="shared" si="3"/>
        <v>0.1122676435304269</v>
      </c>
      <c r="J52" s="178">
        <v>18768.466</v>
      </c>
      <c r="K52" s="178">
        <v>21166.388999999999</v>
      </c>
      <c r="L52" s="178"/>
      <c r="M52" s="155" t="s">
        <v>969</v>
      </c>
    </row>
    <row r="53" spans="1:13" x14ac:dyDescent="0.2">
      <c r="A53" s="155" t="s">
        <v>720</v>
      </c>
      <c r="B53" s="178">
        <v>131496.81700000001</v>
      </c>
      <c r="C53" s="179">
        <f t="shared" si="0"/>
        <v>0.39376143681931164</v>
      </c>
      <c r="D53" s="178">
        <v>246910.17300000001</v>
      </c>
      <c r="E53" s="179">
        <f t="shared" si="1"/>
        <v>0.92371796853781896</v>
      </c>
      <c r="F53" s="178">
        <v>310834.21100000001</v>
      </c>
      <c r="G53" s="179">
        <f t="shared" si="2"/>
        <v>1.3449166522345082</v>
      </c>
      <c r="H53" s="178">
        <v>230326.44099999999</v>
      </c>
      <c r="I53" s="179">
        <f t="shared" si="3"/>
        <v>0.99659710457363804</v>
      </c>
      <c r="J53" s="178">
        <v>179337.394</v>
      </c>
      <c r="K53" s="178">
        <v>-16583.732000000018</v>
      </c>
      <c r="L53" s="178"/>
      <c r="M53" s="155" t="s">
        <v>939</v>
      </c>
    </row>
    <row r="54" spans="1:13" x14ac:dyDescent="0.2">
      <c r="A54" s="155" t="s">
        <v>752</v>
      </c>
      <c r="B54" s="178">
        <v>649117.11300000001</v>
      </c>
      <c r="C54" s="179">
        <f t="shared" si="0"/>
        <v>1.9437526543238191</v>
      </c>
      <c r="D54" s="178">
        <v>334206.94099999999</v>
      </c>
      <c r="E54" s="179">
        <f t="shared" si="1"/>
        <v>1.2503047276701666</v>
      </c>
      <c r="F54" s="178">
        <v>87741.941000000006</v>
      </c>
      <c r="G54" s="179">
        <f t="shared" si="2"/>
        <v>0.37964160113082834</v>
      </c>
      <c r="H54" s="178">
        <v>75091.618000000002</v>
      </c>
      <c r="I54" s="179">
        <f t="shared" si="3"/>
        <v>0.3249131482761447</v>
      </c>
      <c r="J54" s="178">
        <v>-561375.17200000002</v>
      </c>
      <c r="K54" s="178">
        <v>-259115.32299999997</v>
      </c>
      <c r="L54" s="178"/>
      <c r="M54" s="155" t="s">
        <v>970</v>
      </c>
    </row>
    <row r="55" spans="1:13" x14ac:dyDescent="0.2">
      <c r="A55" s="155" t="s">
        <v>753</v>
      </c>
      <c r="B55" s="178">
        <v>1478.1310000000001</v>
      </c>
      <c r="C55" s="179">
        <f t="shared" si="0"/>
        <v>4.4261982886412074E-3</v>
      </c>
      <c r="D55" s="178">
        <v>1120.395</v>
      </c>
      <c r="E55" s="179">
        <f t="shared" si="1"/>
        <v>4.1915202633628617E-3</v>
      </c>
      <c r="F55" s="178">
        <v>870.24</v>
      </c>
      <c r="G55" s="179">
        <f t="shared" si="2"/>
        <v>3.7653521588733954E-3</v>
      </c>
      <c r="H55" s="178">
        <v>1033.2760000000001</v>
      </c>
      <c r="I55" s="179">
        <f t="shared" si="3"/>
        <v>4.4708712788447524E-3</v>
      </c>
      <c r="J55" s="178">
        <v>-607.89100000000008</v>
      </c>
      <c r="K55" s="178">
        <v>-87.118999999999915</v>
      </c>
      <c r="L55" s="178"/>
      <c r="M55" s="155" t="s">
        <v>971</v>
      </c>
    </row>
    <row r="56" spans="1:13" x14ac:dyDescent="0.2">
      <c r="A56" s="155" t="s">
        <v>754</v>
      </c>
      <c r="B56" s="178">
        <v>1452421.7919999999</v>
      </c>
      <c r="C56" s="179">
        <f t="shared" si="0"/>
        <v>4.3492131956745341</v>
      </c>
      <c r="D56" s="178">
        <v>1190449.7520000001</v>
      </c>
      <c r="E56" s="179">
        <f t="shared" si="1"/>
        <v>4.4536027544065204</v>
      </c>
      <c r="F56" s="178">
        <v>890683.31299999997</v>
      </c>
      <c r="G56" s="179">
        <f t="shared" si="2"/>
        <v>3.8538062321624587</v>
      </c>
      <c r="H56" s="178">
        <v>939128.85900000005</v>
      </c>
      <c r="I56" s="179">
        <f t="shared" si="3"/>
        <v>4.063506984423662</v>
      </c>
      <c r="J56" s="178">
        <v>-561738.47899999993</v>
      </c>
      <c r="K56" s="178">
        <v>-251320.89300000004</v>
      </c>
      <c r="L56" s="178"/>
      <c r="M56" s="155" t="s">
        <v>972</v>
      </c>
    </row>
    <row r="57" spans="1:13" x14ac:dyDescent="0.2">
      <c r="A57" s="155" t="s">
        <v>755</v>
      </c>
      <c r="B57" s="178">
        <v>246542.106</v>
      </c>
      <c r="C57" s="179">
        <f t="shared" si="0"/>
        <v>0.73825949638780264</v>
      </c>
      <c r="D57" s="178">
        <v>361499.74200000003</v>
      </c>
      <c r="E57" s="179">
        <f t="shared" si="1"/>
        <v>1.3524100819741667</v>
      </c>
      <c r="F57" s="178">
        <v>33861.101999999999</v>
      </c>
      <c r="G57" s="179">
        <f t="shared" si="2"/>
        <v>0.14651012768607768</v>
      </c>
      <c r="H57" s="178">
        <v>65490.949000000001</v>
      </c>
      <c r="I57" s="179">
        <f t="shared" si="3"/>
        <v>0.28337211249306715</v>
      </c>
      <c r="J57" s="178">
        <v>-212681.00400000002</v>
      </c>
      <c r="K57" s="178">
        <v>-296008.79300000001</v>
      </c>
      <c r="L57" s="178"/>
      <c r="M57" s="155" t="s">
        <v>973</v>
      </c>
    </row>
    <row r="58" spans="1:13" x14ac:dyDescent="0.2">
      <c r="A58" s="155" t="s">
        <v>756</v>
      </c>
      <c r="B58" s="178">
        <v>10.598000000000001</v>
      </c>
      <c r="C58" s="179">
        <f t="shared" si="0"/>
        <v>3.1735245024304015E-5</v>
      </c>
      <c r="D58" s="178">
        <v>6.0439999999999996</v>
      </c>
      <c r="E58" s="179">
        <f t="shared" si="1"/>
        <v>2.2611265198224855E-5</v>
      </c>
      <c r="F58" s="178">
        <v>8.5570000000000004</v>
      </c>
      <c r="G58" s="179">
        <f t="shared" si="2"/>
        <v>3.7024405248528728E-5</v>
      </c>
      <c r="H58" s="178">
        <v>4.4370000000000003</v>
      </c>
      <c r="I58" s="179">
        <f t="shared" si="3"/>
        <v>1.9198409586823047E-5</v>
      </c>
      <c r="J58" s="178">
        <v>-2.0410000000000004</v>
      </c>
      <c r="K58" s="178">
        <v>-1.6069999999999993</v>
      </c>
      <c r="L58" s="178"/>
      <c r="M58" s="155" t="s">
        <v>974</v>
      </c>
    </row>
    <row r="59" spans="1:13" x14ac:dyDescent="0.2">
      <c r="A59" s="155" t="s">
        <v>757</v>
      </c>
      <c r="B59" s="178">
        <v>120.119</v>
      </c>
      <c r="C59" s="179">
        <f t="shared" si="0"/>
        <v>3.5969106407570989E-4</v>
      </c>
      <c r="D59" s="178">
        <v>512.14599999999996</v>
      </c>
      <c r="E59" s="179">
        <f t="shared" si="1"/>
        <v>1.9159942134695674E-3</v>
      </c>
      <c r="F59" s="178">
        <v>3578.5749999999998</v>
      </c>
      <c r="G59" s="179">
        <f t="shared" si="2"/>
        <v>1.5483768962516501E-2</v>
      </c>
      <c r="H59" s="178">
        <v>3187.6559999999999</v>
      </c>
      <c r="I59" s="179">
        <f t="shared" si="3"/>
        <v>1.3792635904866802E-2</v>
      </c>
      <c r="J59" s="178">
        <v>3458.4559999999997</v>
      </c>
      <c r="K59" s="178">
        <v>2675.51</v>
      </c>
      <c r="L59" s="178"/>
      <c r="M59" s="155" t="s">
        <v>975</v>
      </c>
    </row>
    <row r="60" spans="1:13" x14ac:dyDescent="0.2">
      <c r="A60" s="155" t="s">
        <v>758</v>
      </c>
      <c r="B60" s="178">
        <v>39817.794000000002</v>
      </c>
      <c r="C60" s="179">
        <f t="shared" si="0"/>
        <v>0.11923263341359334</v>
      </c>
      <c r="D60" s="178">
        <v>38926.419000000002</v>
      </c>
      <c r="E60" s="179">
        <f t="shared" si="1"/>
        <v>0.14562799193021489</v>
      </c>
      <c r="F60" s="178">
        <v>44248.091</v>
      </c>
      <c r="G60" s="179">
        <f t="shared" si="2"/>
        <v>0.19145252455974954</v>
      </c>
      <c r="H60" s="178">
        <v>53330.034</v>
      </c>
      <c r="I60" s="179">
        <f t="shared" si="3"/>
        <v>0.23075317467009215</v>
      </c>
      <c r="J60" s="178">
        <v>4430.2969999999987</v>
      </c>
      <c r="K60" s="178">
        <v>14403.614999999998</v>
      </c>
      <c r="L60" s="178"/>
      <c r="M60" s="155" t="s">
        <v>976</v>
      </c>
    </row>
    <row r="61" spans="1:13" x14ac:dyDescent="0.2">
      <c r="A61" s="155" t="s">
        <v>759</v>
      </c>
      <c r="B61" s="178">
        <v>6009725.4549999991</v>
      </c>
      <c r="C61" s="179">
        <f t="shared" si="0"/>
        <v>17.995858637782778</v>
      </c>
      <c r="D61" s="178">
        <v>4303388.557</v>
      </c>
      <c r="E61" s="179">
        <f t="shared" si="1"/>
        <v>16.099447371497877</v>
      </c>
      <c r="F61" s="178">
        <v>4310600.4089999991</v>
      </c>
      <c r="G61" s="179">
        <f t="shared" si="2"/>
        <v>18.65109459007709</v>
      </c>
      <c r="H61" s="178">
        <v>4540571.4960000003</v>
      </c>
      <c r="I61" s="179">
        <f t="shared" si="3"/>
        <v>19.646552025797128</v>
      </c>
      <c r="J61" s="178">
        <v>-1699125.0460000001</v>
      </c>
      <c r="K61" s="178">
        <v>237182.93900000025</v>
      </c>
      <c r="L61" s="178"/>
      <c r="M61" s="155" t="s">
        <v>759</v>
      </c>
    </row>
    <row r="62" spans="1:13" x14ac:dyDescent="0.2">
      <c r="A62" s="155" t="s">
        <v>723</v>
      </c>
      <c r="B62" s="178">
        <v>624023.53200000001</v>
      </c>
      <c r="C62" s="179">
        <f t="shared" si="0"/>
        <v>1.8686110293405938</v>
      </c>
      <c r="D62" s="178">
        <v>270997.22200000001</v>
      </c>
      <c r="E62" s="179">
        <f t="shared" si="1"/>
        <v>1.0138302539087052</v>
      </c>
      <c r="F62" s="178">
        <v>1422984.45</v>
      </c>
      <c r="G62" s="179">
        <f t="shared" si="2"/>
        <v>6.156965401326957</v>
      </c>
      <c r="H62" s="178">
        <v>1263351.93</v>
      </c>
      <c r="I62" s="179">
        <f t="shared" si="3"/>
        <v>5.4663844499534351</v>
      </c>
      <c r="J62" s="178">
        <v>798960.91799999995</v>
      </c>
      <c r="K62" s="178">
        <v>992354.70799999987</v>
      </c>
      <c r="L62" s="178"/>
      <c r="M62" s="155" t="s">
        <v>942</v>
      </c>
    </row>
    <row r="63" spans="1:13" x14ac:dyDescent="0.2">
      <c r="A63" s="155" t="s">
        <v>760</v>
      </c>
      <c r="B63" s="178">
        <v>5060.4979999999996</v>
      </c>
      <c r="C63" s="179">
        <f t="shared" si="0"/>
        <v>1.5153438759671673E-2</v>
      </c>
      <c r="D63" s="178">
        <v>929.99</v>
      </c>
      <c r="E63" s="179">
        <f t="shared" si="1"/>
        <v>3.4791943285402268E-3</v>
      </c>
      <c r="F63" s="178">
        <v>12145.786</v>
      </c>
      <c r="G63" s="179">
        <f t="shared" si="2"/>
        <v>5.2552355139173397E-2</v>
      </c>
      <c r="H63" s="178">
        <v>9273.9529999999995</v>
      </c>
      <c r="I63" s="179">
        <f t="shared" si="3"/>
        <v>4.0127371688741566E-2</v>
      </c>
      <c r="J63" s="178">
        <v>7085.2880000000005</v>
      </c>
      <c r="K63" s="178">
        <v>8343.9629999999997</v>
      </c>
      <c r="L63" s="178"/>
      <c r="M63" s="155" t="s">
        <v>977</v>
      </c>
    </row>
    <row r="64" spans="1:13" x14ac:dyDescent="0.2">
      <c r="A64" s="155" t="s">
        <v>761</v>
      </c>
      <c r="B64" s="178" t="s">
        <v>762</v>
      </c>
      <c r="C64" s="179" t="str">
        <f t="shared" si="0"/>
        <v>x</v>
      </c>
      <c r="D64" s="178">
        <v>110.48699999999999</v>
      </c>
      <c r="E64" s="179">
        <f t="shared" si="1"/>
        <v>4.1334395399673555E-4</v>
      </c>
      <c r="F64" s="178">
        <v>143.14400000000001</v>
      </c>
      <c r="G64" s="179">
        <f t="shared" si="2"/>
        <v>6.1935508529804796E-4</v>
      </c>
      <c r="H64" s="178">
        <v>196.46100000000001</v>
      </c>
      <c r="I64" s="179">
        <f t="shared" si="3"/>
        <v>8.5006507681695785E-4</v>
      </c>
      <c r="J64" s="178">
        <v>142.88200000000001</v>
      </c>
      <c r="K64" s="178">
        <v>85.974000000000018</v>
      </c>
      <c r="L64" s="178"/>
      <c r="M64" s="155" t="s">
        <v>978</v>
      </c>
    </row>
    <row r="65" spans="1:13" x14ac:dyDescent="0.2">
      <c r="A65" s="155" t="s">
        <v>763</v>
      </c>
      <c r="B65" s="178">
        <v>6137.6260000000002</v>
      </c>
      <c r="C65" s="179">
        <f t="shared" si="0"/>
        <v>1.8378851196219941E-2</v>
      </c>
      <c r="D65" s="178">
        <v>1365.34</v>
      </c>
      <c r="E65" s="179">
        <f t="shared" si="1"/>
        <v>5.107886304722753E-3</v>
      </c>
      <c r="F65" s="178">
        <v>10493.804</v>
      </c>
      <c r="G65" s="179">
        <f t="shared" si="2"/>
        <v>4.540456373666376E-2</v>
      </c>
      <c r="H65" s="178">
        <v>15117.673000000001</v>
      </c>
      <c r="I65" s="179">
        <f t="shared" si="3"/>
        <v>6.5412503550519696E-2</v>
      </c>
      <c r="J65" s="178">
        <v>4356.1779999999999</v>
      </c>
      <c r="K65" s="178">
        <v>13752.333000000001</v>
      </c>
      <c r="L65" s="178"/>
      <c r="M65" s="155" t="s">
        <v>979</v>
      </c>
    </row>
    <row r="66" spans="1:13" x14ac:dyDescent="0.2">
      <c r="A66" s="155" t="s">
        <v>764</v>
      </c>
      <c r="B66" s="178">
        <v>150.31299999999999</v>
      </c>
      <c r="C66" s="179">
        <f t="shared" si="0"/>
        <v>4.5010566949784937E-4</v>
      </c>
      <c r="D66" s="178">
        <v>63.314</v>
      </c>
      <c r="E66" s="179">
        <f t="shared" si="1"/>
        <v>2.3686460039053746E-4</v>
      </c>
      <c r="F66" s="178">
        <v>1575.0239999999999</v>
      </c>
      <c r="G66" s="179">
        <f t="shared" si="2"/>
        <v>6.8148097291292169E-3</v>
      </c>
      <c r="H66" s="178">
        <v>310.19600000000003</v>
      </c>
      <c r="I66" s="179">
        <f t="shared" si="3"/>
        <v>1.3421838765368857E-3</v>
      </c>
      <c r="J66" s="178">
        <v>1424.7109999999998</v>
      </c>
      <c r="K66" s="178">
        <v>246.88200000000003</v>
      </c>
      <c r="L66" s="178"/>
      <c r="M66" s="155" t="s">
        <v>980</v>
      </c>
    </row>
    <row r="67" spans="1:13" x14ac:dyDescent="0.2">
      <c r="A67" s="155" t="s">
        <v>765</v>
      </c>
      <c r="B67" s="178">
        <v>627565.103</v>
      </c>
      <c r="C67" s="179">
        <f t="shared" si="0"/>
        <v>1.8792161079833538</v>
      </c>
      <c r="D67" s="178">
        <v>7961.6729999999998</v>
      </c>
      <c r="E67" s="179">
        <f t="shared" si="1"/>
        <v>2.9785489679772747E-2</v>
      </c>
      <c r="F67" s="178">
        <v>10131.487999999999</v>
      </c>
      <c r="G67" s="179">
        <f t="shared" si="2"/>
        <v>4.3836895814258016E-2</v>
      </c>
      <c r="H67" s="178">
        <v>8788.7870000000003</v>
      </c>
      <c r="I67" s="179">
        <f t="shared" si="3"/>
        <v>3.8028111921871929E-2</v>
      </c>
      <c r="J67" s="178">
        <v>-617433.61499999999</v>
      </c>
      <c r="K67" s="178">
        <v>827.11400000000049</v>
      </c>
      <c r="L67" s="178"/>
      <c r="M67" s="155" t="s">
        <v>981</v>
      </c>
    </row>
    <row r="68" spans="1:13" x14ac:dyDescent="0.2">
      <c r="A68" s="155" t="s">
        <v>766</v>
      </c>
      <c r="B68" s="178">
        <v>4001.1190000000001</v>
      </c>
      <c r="C68" s="179">
        <f t="shared" si="0"/>
        <v>1.1981174923230632E-2</v>
      </c>
      <c r="D68" s="178">
        <v>2480.9630000000002</v>
      </c>
      <c r="E68" s="179">
        <f t="shared" si="1"/>
        <v>9.2815539940409551E-3</v>
      </c>
      <c r="F68" s="178">
        <v>353.24400000000003</v>
      </c>
      <c r="G68" s="179">
        <f t="shared" si="2"/>
        <v>1.5284152165024288E-3</v>
      </c>
      <c r="H68" s="178">
        <v>5597.6570000000002</v>
      </c>
      <c r="I68" s="179">
        <f t="shared" si="3"/>
        <v>2.4220444402196784E-2</v>
      </c>
      <c r="J68" s="178">
        <v>-3647.875</v>
      </c>
      <c r="K68" s="178">
        <v>3116.694</v>
      </c>
      <c r="L68" s="178"/>
      <c r="M68" s="155" t="s">
        <v>982</v>
      </c>
    </row>
    <row r="69" spans="1:13" x14ac:dyDescent="0.2">
      <c r="A69" s="155" t="s">
        <v>724</v>
      </c>
      <c r="B69" s="178">
        <v>17969.526999999998</v>
      </c>
      <c r="C69" s="179">
        <f t="shared" si="0"/>
        <v>5.380895851253506E-2</v>
      </c>
      <c r="D69" s="178">
        <v>313050.02600000001</v>
      </c>
      <c r="E69" s="179">
        <f t="shared" si="1"/>
        <v>1.1711543941424862</v>
      </c>
      <c r="F69" s="178">
        <v>10784.79</v>
      </c>
      <c r="G69" s="179">
        <f t="shared" si="2"/>
        <v>4.6663601201388363E-2</v>
      </c>
      <c r="H69" s="178">
        <v>12694.691000000001</v>
      </c>
      <c r="I69" s="179">
        <f t="shared" si="3"/>
        <v>5.4928527698029347E-2</v>
      </c>
      <c r="J69" s="178">
        <v>-7184.7369999999974</v>
      </c>
      <c r="K69" s="178">
        <v>-300355.33500000002</v>
      </c>
      <c r="L69" s="178"/>
      <c r="M69" s="155" t="s">
        <v>943</v>
      </c>
    </row>
    <row r="70" spans="1:13" x14ac:dyDescent="0.2">
      <c r="A70" s="155" t="s">
        <v>767</v>
      </c>
      <c r="B70" s="178">
        <v>86139.627999999997</v>
      </c>
      <c r="C70" s="179">
        <f t="shared" si="0"/>
        <v>0.25794132863581787</v>
      </c>
      <c r="D70" s="178">
        <v>45089.527999999998</v>
      </c>
      <c r="E70" s="179">
        <f t="shared" si="1"/>
        <v>0.16868485692766133</v>
      </c>
      <c r="F70" s="178">
        <v>81541.665999999997</v>
      </c>
      <c r="G70" s="179">
        <f t="shared" si="2"/>
        <v>0.35281426745637218</v>
      </c>
      <c r="H70" s="178">
        <v>66404.934999999998</v>
      </c>
      <c r="I70" s="179">
        <f t="shared" si="3"/>
        <v>0.28732682909992358</v>
      </c>
      <c r="J70" s="178">
        <v>-4597.9619999999995</v>
      </c>
      <c r="K70" s="178">
        <v>21315.406999999999</v>
      </c>
      <c r="L70" s="178"/>
      <c r="M70" s="155" t="s">
        <v>983</v>
      </c>
    </row>
    <row r="71" spans="1:13" x14ac:dyDescent="0.2">
      <c r="A71" s="155" t="s">
        <v>768</v>
      </c>
      <c r="B71" s="178">
        <v>13994.578</v>
      </c>
      <c r="C71" s="179">
        <f t="shared" si="0"/>
        <v>4.1906148503654872E-2</v>
      </c>
      <c r="D71" s="178">
        <v>15099.409</v>
      </c>
      <c r="E71" s="179">
        <f t="shared" si="1"/>
        <v>5.6488540905933672E-2</v>
      </c>
      <c r="F71" s="178">
        <v>34100.093000000001</v>
      </c>
      <c r="G71" s="179">
        <f t="shared" si="2"/>
        <v>0.14754419332061677</v>
      </c>
      <c r="H71" s="178">
        <v>25365.895</v>
      </c>
      <c r="I71" s="179">
        <f t="shared" si="3"/>
        <v>0.10975542973773872</v>
      </c>
      <c r="J71" s="178">
        <v>20105.514999999999</v>
      </c>
      <c r="K71" s="178">
        <v>10266.486000000001</v>
      </c>
      <c r="L71" s="178"/>
      <c r="M71" s="155" t="s">
        <v>984</v>
      </c>
    </row>
    <row r="72" spans="1:13" x14ac:dyDescent="0.2">
      <c r="A72" s="155" t="s">
        <v>736</v>
      </c>
      <c r="B72" s="178">
        <v>10294.329</v>
      </c>
      <c r="C72" s="179">
        <f t="shared" si="0"/>
        <v>3.0825915566691682E-2</v>
      </c>
      <c r="D72" s="178">
        <v>10419.837</v>
      </c>
      <c r="E72" s="179">
        <f t="shared" si="1"/>
        <v>3.8981750120661095E-2</v>
      </c>
      <c r="F72" s="178">
        <v>371532.85</v>
      </c>
      <c r="G72" s="179">
        <f t="shared" si="2"/>
        <v>1.6075473649106973</v>
      </c>
      <c r="H72" s="178">
        <v>360747.69300000003</v>
      </c>
      <c r="I72" s="179">
        <f t="shared" si="3"/>
        <v>1.5609154761585524</v>
      </c>
      <c r="J72" s="178">
        <v>361238.52099999995</v>
      </c>
      <c r="K72" s="178">
        <v>350327.85600000003</v>
      </c>
      <c r="L72" s="178"/>
      <c r="M72" s="155" t="s">
        <v>985</v>
      </c>
    </row>
    <row r="73" spans="1:13" x14ac:dyDescent="0.2">
      <c r="A73" s="155" t="s">
        <v>769</v>
      </c>
      <c r="B73" s="178">
        <v>46.374000000000002</v>
      </c>
      <c r="C73" s="179">
        <f t="shared" si="0"/>
        <v>1.3886490401557598E-4</v>
      </c>
      <c r="D73" s="178">
        <v>20.550999999999998</v>
      </c>
      <c r="E73" s="179">
        <f t="shared" si="1"/>
        <v>7.6883539227120938E-5</v>
      </c>
      <c r="F73" s="178">
        <v>1875.7159999999999</v>
      </c>
      <c r="G73" s="179">
        <f t="shared" si="2"/>
        <v>8.1158430893010763E-3</v>
      </c>
      <c r="H73" s="178">
        <v>1630.519</v>
      </c>
      <c r="I73" s="179">
        <f t="shared" si="3"/>
        <v>7.0550758623162332E-3</v>
      </c>
      <c r="J73" s="178">
        <v>1829.3419999999999</v>
      </c>
      <c r="K73" s="178">
        <v>1609.9680000000001</v>
      </c>
      <c r="L73" s="178"/>
      <c r="M73" s="155" t="s">
        <v>986</v>
      </c>
    </row>
    <row r="74" spans="1:13" x14ac:dyDescent="0.2">
      <c r="A74" s="155" t="s">
        <v>725</v>
      </c>
      <c r="B74" s="178">
        <v>1066066.037</v>
      </c>
      <c r="C74" s="179">
        <f t="shared" si="0"/>
        <v>3.1922878747201113</v>
      </c>
      <c r="D74" s="178">
        <v>934076.31400000001</v>
      </c>
      <c r="E74" s="179">
        <f t="shared" si="1"/>
        <v>3.4944816762465836</v>
      </c>
      <c r="F74" s="178">
        <v>302531.28200000001</v>
      </c>
      <c r="G74" s="179">
        <f t="shared" si="2"/>
        <v>1.3089915607251286</v>
      </c>
      <c r="H74" s="178">
        <v>490548.56400000001</v>
      </c>
      <c r="I74" s="179">
        <f t="shared" si="3"/>
        <v>2.1225495275861794</v>
      </c>
      <c r="J74" s="178">
        <v>-763534.755</v>
      </c>
      <c r="K74" s="178">
        <v>-443527.75</v>
      </c>
      <c r="L74" s="178"/>
      <c r="M74" s="155" t="s">
        <v>944</v>
      </c>
    </row>
    <row r="75" spans="1:13" x14ac:dyDescent="0.2">
      <c r="A75" s="155" t="s">
        <v>770</v>
      </c>
      <c r="B75" s="178">
        <v>221314.26699999999</v>
      </c>
      <c r="C75" s="179">
        <f t="shared" si="0"/>
        <v>0.66271584172666909</v>
      </c>
      <c r="D75" s="178">
        <v>144032.13099999999</v>
      </c>
      <c r="E75" s="179">
        <f t="shared" si="1"/>
        <v>0.53883995881973246</v>
      </c>
      <c r="F75" s="178">
        <v>144215.66899999999</v>
      </c>
      <c r="G75" s="179">
        <f t="shared" si="2"/>
        <v>0.62399197992797495</v>
      </c>
      <c r="H75" s="178">
        <v>147071.52299999999</v>
      </c>
      <c r="I75" s="179">
        <f t="shared" si="3"/>
        <v>0.63636225763170284</v>
      </c>
      <c r="J75" s="178">
        <v>-77098.597999999998</v>
      </c>
      <c r="K75" s="178">
        <v>3039.3919999999925</v>
      </c>
      <c r="L75" s="178"/>
      <c r="M75" s="155" t="s">
        <v>987</v>
      </c>
    </row>
    <row r="76" spans="1:13" x14ac:dyDescent="0.2">
      <c r="A76" s="155" t="s">
        <v>771</v>
      </c>
      <c r="B76" s="178" t="s">
        <v>772</v>
      </c>
      <c r="C76" s="179" t="str">
        <f t="shared" si="0"/>
        <v>x</v>
      </c>
      <c r="D76" s="178" t="s">
        <v>762</v>
      </c>
      <c r="E76" s="179" t="str">
        <f t="shared" si="1"/>
        <v>x</v>
      </c>
      <c r="F76" s="178">
        <v>2.863</v>
      </c>
      <c r="G76" s="179">
        <f t="shared" si="2"/>
        <v>1.238762092164751E-5</v>
      </c>
      <c r="H76" s="178">
        <v>86.438999999999993</v>
      </c>
      <c r="I76" s="179">
        <f t="shared" si="3"/>
        <v>3.740120185430239E-4</v>
      </c>
      <c r="J76" s="178">
        <v>2.863</v>
      </c>
      <c r="K76" s="178">
        <v>86.398999999999987</v>
      </c>
      <c r="L76" s="178"/>
      <c r="M76" s="155" t="s">
        <v>988</v>
      </c>
    </row>
    <row r="77" spans="1:13" x14ac:dyDescent="0.2">
      <c r="A77" s="155" t="s">
        <v>773</v>
      </c>
      <c r="B77" s="178">
        <v>9043.5470000000005</v>
      </c>
      <c r="C77" s="179">
        <f t="shared" si="0"/>
        <v>2.7080503862408893E-2</v>
      </c>
      <c r="D77" s="178">
        <v>7553.5219999999999</v>
      </c>
      <c r="E77" s="179">
        <f t="shared" si="1"/>
        <v>2.8258552138091628E-2</v>
      </c>
      <c r="F77" s="178">
        <v>3149.0079999999998</v>
      </c>
      <c r="G77" s="179">
        <f t="shared" si="2"/>
        <v>1.3625119588974987E-2</v>
      </c>
      <c r="H77" s="178">
        <v>5097.683</v>
      </c>
      <c r="I77" s="179">
        <f t="shared" si="3"/>
        <v>2.2057112052689846E-2</v>
      </c>
      <c r="J77" s="178">
        <v>-5894.5390000000007</v>
      </c>
      <c r="K77" s="178">
        <v>-2455.8389999999999</v>
      </c>
      <c r="L77" s="178"/>
      <c r="M77" s="155" t="s">
        <v>989</v>
      </c>
    </row>
    <row r="78" spans="1:13" x14ac:dyDescent="0.2">
      <c r="A78" s="155" t="s">
        <v>726</v>
      </c>
      <c r="B78" s="178">
        <v>136959.82800000001</v>
      </c>
      <c r="C78" s="179">
        <f t="shared" ref="C78:C141" si="4">IF(B78=0,0,IF(OR(B78="x",B78="Ə"),"x",B78/$B$12*100))</f>
        <v>0.41012018305968417</v>
      </c>
      <c r="D78" s="178">
        <v>13636.967000000001</v>
      </c>
      <c r="E78" s="179">
        <f t="shared" ref="E78:E141" si="5">IF(D78=0,0,IF(OR(D78="x",D78="Ə"),"x",D78/$D$12*100))</f>
        <v>5.1017385396499144E-2</v>
      </c>
      <c r="F78" s="178">
        <v>10323.554</v>
      </c>
      <c r="G78" s="179">
        <f t="shared" ref="G78:G141" si="6">IF(F78=0,0,IF(OR(F78="x",F78="Ə"),"x",F78/$F$12*100))</f>
        <v>4.4667926481368442E-2</v>
      </c>
      <c r="H78" s="178">
        <v>10492.699000000001</v>
      </c>
      <c r="I78" s="179">
        <f t="shared" ref="I78:I141" si="7">IF(H78=0,0,IF(OR(H78="x",H78="Ə"),"x",H78/$H$12*100))</f>
        <v>4.5400751199740498E-2</v>
      </c>
      <c r="J78" s="178">
        <v>-126636.274</v>
      </c>
      <c r="K78" s="178">
        <v>-3144.268</v>
      </c>
      <c r="L78" s="178"/>
      <c r="M78" s="155" t="s">
        <v>945</v>
      </c>
    </row>
    <row r="79" spans="1:13" x14ac:dyDescent="0.2">
      <c r="A79" s="155" t="s">
        <v>774</v>
      </c>
      <c r="B79" s="178">
        <v>9372.9079999999994</v>
      </c>
      <c r="C79" s="179">
        <f t="shared" si="4"/>
        <v>2.8066760895476436E-2</v>
      </c>
      <c r="D79" s="178">
        <v>224878.69399999999</v>
      </c>
      <c r="E79" s="179">
        <f t="shared" si="5"/>
        <v>0.84129579541106159</v>
      </c>
      <c r="F79" s="178">
        <v>35630.39</v>
      </c>
      <c r="G79" s="179">
        <f t="shared" si="6"/>
        <v>0.15416547838297601</v>
      </c>
      <c r="H79" s="178">
        <v>22999.026000000002</v>
      </c>
      <c r="I79" s="179">
        <f t="shared" si="7"/>
        <v>9.9514248646831754E-2</v>
      </c>
      <c r="J79" s="178">
        <v>26257.482</v>
      </c>
      <c r="K79" s="178">
        <v>-201879.66799999998</v>
      </c>
      <c r="L79" s="178"/>
      <c r="M79" s="155" t="s">
        <v>990</v>
      </c>
    </row>
    <row r="80" spans="1:13" x14ac:dyDescent="0.2">
      <c r="A80" s="155" t="s">
        <v>775</v>
      </c>
      <c r="B80" s="178">
        <v>8810.1650000000009</v>
      </c>
      <c r="C80" s="179">
        <f t="shared" si="4"/>
        <v>2.638165172481104E-2</v>
      </c>
      <c r="D80" s="178">
        <v>4323.0200000000004</v>
      </c>
      <c r="E80" s="179">
        <f t="shared" si="5"/>
        <v>1.6172890747390804E-2</v>
      </c>
      <c r="F80" s="178">
        <v>3443.665</v>
      </c>
      <c r="G80" s="179">
        <f t="shared" si="6"/>
        <v>1.4900040726910681E-2</v>
      </c>
      <c r="H80" s="178">
        <v>1760.366</v>
      </c>
      <c r="I80" s="179">
        <f t="shared" si="7"/>
        <v>7.6169095088387054E-3</v>
      </c>
      <c r="J80" s="178">
        <v>-5366.5000000000009</v>
      </c>
      <c r="K80" s="178">
        <v>-2562.6540000000005</v>
      </c>
      <c r="L80" s="178"/>
      <c r="M80" s="155" t="s">
        <v>991</v>
      </c>
    </row>
    <row r="81" spans="1:13" x14ac:dyDescent="0.2">
      <c r="A81" s="155" t="s">
        <v>776</v>
      </c>
      <c r="B81" s="178">
        <v>1421.3409999999999</v>
      </c>
      <c r="C81" s="179">
        <f t="shared" si="4"/>
        <v>4.2561431305991014E-3</v>
      </c>
      <c r="D81" s="178">
        <v>126.32299999999999</v>
      </c>
      <c r="E81" s="179">
        <f t="shared" si="5"/>
        <v>4.725881624148508E-4</v>
      </c>
      <c r="F81" s="178">
        <v>17281.491999999998</v>
      </c>
      <c r="G81" s="179">
        <f t="shared" si="6"/>
        <v>7.4773514445156855E-2</v>
      </c>
      <c r="H81" s="178">
        <v>17887.778999999999</v>
      </c>
      <c r="I81" s="179">
        <f t="shared" si="7"/>
        <v>7.7398446662288012E-2</v>
      </c>
      <c r="J81" s="178">
        <v>15860.150999999998</v>
      </c>
      <c r="K81" s="178">
        <v>17761.455999999998</v>
      </c>
      <c r="L81" s="178"/>
      <c r="M81" s="155" t="s">
        <v>992</v>
      </c>
    </row>
    <row r="82" spans="1:13" x14ac:dyDescent="0.2">
      <c r="A82" s="155" t="s">
        <v>727</v>
      </c>
      <c r="B82" s="178">
        <v>347329.46399999998</v>
      </c>
      <c r="C82" s="179">
        <f t="shared" si="4"/>
        <v>1.0400628084733137</v>
      </c>
      <c r="D82" s="178">
        <v>58.11</v>
      </c>
      <c r="E82" s="179">
        <f t="shared" si="5"/>
        <v>2.1739586708617573E-4</v>
      </c>
      <c r="F82" s="178">
        <v>7760.9089999999997</v>
      </c>
      <c r="G82" s="179">
        <f t="shared" si="6"/>
        <v>3.357988078917306E-2</v>
      </c>
      <c r="H82" s="178">
        <v>7576.1589999999997</v>
      </c>
      <c r="I82" s="179">
        <f t="shared" si="7"/>
        <v>3.2781204322040951E-2</v>
      </c>
      <c r="J82" s="178">
        <v>-339568.55499999999</v>
      </c>
      <c r="K82" s="178">
        <v>7518.049</v>
      </c>
      <c r="L82" s="178"/>
      <c r="M82" s="155" t="s">
        <v>946</v>
      </c>
    </row>
    <row r="83" spans="1:13" x14ac:dyDescent="0.2">
      <c r="A83" s="155" t="s">
        <v>737</v>
      </c>
      <c r="B83" s="178">
        <v>224.065</v>
      </c>
      <c r="C83" s="179">
        <f t="shared" si="4"/>
        <v>6.7095279075020549E-4</v>
      </c>
      <c r="D83" s="178">
        <v>211.00800000000001</v>
      </c>
      <c r="E83" s="179">
        <f t="shared" si="5"/>
        <v>7.8940401173842323E-4</v>
      </c>
      <c r="F83" s="178">
        <v>129861.625</v>
      </c>
      <c r="G83" s="179">
        <f t="shared" si="6"/>
        <v>0.56188493984252308</v>
      </c>
      <c r="H83" s="178">
        <v>127388.929</v>
      </c>
      <c r="I83" s="179">
        <f t="shared" si="7"/>
        <v>0.55119784443739461</v>
      </c>
      <c r="J83" s="178">
        <v>129637.56</v>
      </c>
      <c r="K83" s="178">
        <v>127177.921</v>
      </c>
      <c r="L83" s="178"/>
      <c r="M83" s="155" t="s">
        <v>955</v>
      </c>
    </row>
    <row r="84" spans="1:13" x14ac:dyDescent="0.2">
      <c r="A84" s="155" t="s">
        <v>777</v>
      </c>
      <c r="B84" s="178">
        <v>1.2549999999999999</v>
      </c>
      <c r="C84" s="179">
        <f t="shared" si="4"/>
        <v>3.7580423198246397E-6</v>
      </c>
      <c r="D84" s="178" t="s">
        <v>762</v>
      </c>
      <c r="E84" s="179" t="str">
        <f t="shared" si="5"/>
        <v>x</v>
      </c>
      <c r="F84" s="178" t="s">
        <v>772</v>
      </c>
      <c r="G84" s="179" t="str">
        <f t="shared" si="6"/>
        <v>x</v>
      </c>
      <c r="H84" s="178" t="s">
        <v>772</v>
      </c>
      <c r="I84" s="179" t="str">
        <f t="shared" si="7"/>
        <v>x</v>
      </c>
      <c r="J84" s="178">
        <v>-1.2549999999999999</v>
      </c>
      <c r="K84" s="178" t="s">
        <v>762</v>
      </c>
      <c r="L84" s="178"/>
      <c r="M84" s="155" t="s">
        <v>993</v>
      </c>
    </row>
    <row r="85" spans="1:13" x14ac:dyDescent="0.2">
      <c r="A85" s="155" t="s">
        <v>778</v>
      </c>
      <c r="B85" s="178">
        <v>7742.1090000000004</v>
      </c>
      <c r="C85" s="179">
        <f t="shared" si="4"/>
        <v>2.3183404993382648E-2</v>
      </c>
      <c r="D85" s="178">
        <v>8274.7260000000006</v>
      </c>
      <c r="E85" s="179">
        <f t="shared" si="5"/>
        <v>3.0956655199974582E-2</v>
      </c>
      <c r="F85" s="178">
        <v>13014.665000000001</v>
      </c>
      <c r="G85" s="179">
        <f t="shared" si="6"/>
        <v>5.6311818526801817E-2</v>
      </c>
      <c r="H85" s="178">
        <v>9513.9840000000004</v>
      </c>
      <c r="I85" s="179">
        <f t="shared" si="7"/>
        <v>4.1165959349668935E-2</v>
      </c>
      <c r="J85" s="178">
        <v>5272.5560000000005</v>
      </c>
      <c r="K85" s="178">
        <v>1239.2579999999998</v>
      </c>
      <c r="L85" s="178"/>
      <c r="M85" s="155" t="s">
        <v>994</v>
      </c>
    </row>
    <row r="86" spans="1:13" x14ac:dyDescent="0.2">
      <c r="A86" s="155" t="s">
        <v>779</v>
      </c>
      <c r="B86" s="178" t="s">
        <v>772</v>
      </c>
      <c r="C86" s="179" t="str">
        <f t="shared" si="4"/>
        <v>x</v>
      </c>
      <c r="D86" s="178" t="s">
        <v>762</v>
      </c>
      <c r="E86" s="179" t="str">
        <f t="shared" si="5"/>
        <v>x</v>
      </c>
      <c r="F86" s="178">
        <v>270.54399999999998</v>
      </c>
      <c r="G86" s="179">
        <f t="shared" si="6"/>
        <v>1.1705890725205044E-3</v>
      </c>
      <c r="H86" s="178">
        <v>436.59100000000001</v>
      </c>
      <c r="I86" s="179">
        <f t="shared" si="7"/>
        <v>1.8890810998243544E-3</v>
      </c>
      <c r="J86" s="178">
        <v>270.54399999999998</v>
      </c>
      <c r="K86" s="178">
        <v>436.36200000000002</v>
      </c>
      <c r="L86" s="178"/>
      <c r="M86" s="155" t="s">
        <v>995</v>
      </c>
    </row>
    <row r="87" spans="1:13" x14ac:dyDescent="0.2">
      <c r="A87" s="155" t="s">
        <v>780</v>
      </c>
      <c r="B87" s="178">
        <v>445.74599999999998</v>
      </c>
      <c r="C87" s="179">
        <f t="shared" si="4"/>
        <v>1.33476679832076E-3</v>
      </c>
      <c r="D87" s="178">
        <v>413.37299999999999</v>
      </c>
      <c r="E87" s="179">
        <f t="shared" si="5"/>
        <v>1.546473614954633E-3</v>
      </c>
      <c r="F87" s="178">
        <v>1701.0039999999999</v>
      </c>
      <c r="G87" s="179">
        <f t="shared" si="6"/>
        <v>7.359899664060812E-3</v>
      </c>
      <c r="H87" s="178">
        <v>3309.3249999999998</v>
      </c>
      <c r="I87" s="179">
        <f t="shared" si="7"/>
        <v>1.4319084247444932E-2</v>
      </c>
      <c r="J87" s="178">
        <v>1255.2579999999998</v>
      </c>
      <c r="K87" s="178">
        <v>2895.9519999999998</v>
      </c>
      <c r="L87" s="178"/>
      <c r="M87" s="155" t="s">
        <v>996</v>
      </c>
    </row>
    <row r="88" spans="1:13" x14ac:dyDescent="0.2">
      <c r="A88" s="155" t="s">
        <v>781</v>
      </c>
      <c r="B88" s="178" t="s">
        <v>762</v>
      </c>
      <c r="C88" s="179" t="str">
        <f t="shared" si="4"/>
        <v>x</v>
      </c>
      <c r="D88" s="178" t="s">
        <v>762</v>
      </c>
      <c r="E88" s="179" t="str">
        <f t="shared" si="5"/>
        <v>x</v>
      </c>
      <c r="F88" s="178">
        <v>26.594000000000001</v>
      </c>
      <c r="G88" s="179">
        <f t="shared" si="6"/>
        <v>1.1506684973464685E-4</v>
      </c>
      <c r="H88" s="178" t="s">
        <v>772</v>
      </c>
      <c r="I88" s="179" t="str">
        <f t="shared" si="7"/>
        <v>x</v>
      </c>
      <c r="J88" s="178">
        <v>26.528000000000002</v>
      </c>
      <c r="K88" s="178" t="s">
        <v>762</v>
      </c>
      <c r="L88" s="178"/>
      <c r="M88" s="155" t="s">
        <v>997</v>
      </c>
    </row>
    <row r="89" spans="1:13" x14ac:dyDescent="0.2">
      <c r="A89" s="155" t="s">
        <v>731</v>
      </c>
      <c r="B89" s="178">
        <v>22220.545999999998</v>
      </c>
      <c r="C89" s="179">
        <f t="shared" si="4"/>
        <v>6.6538447998095704E-2</v>
      </c>
      <c r="D89" s="178">
        <v>2187.6179999999999</v>
      </c>
      <c r="E89" s="179">
        <f t="shared" si="5"/>
        <v>8.1841182578441859E-3</v>
      </c>
      <c r="F89" s="178">
        <v>34073.610999999997</v>
      </c>
      <c r="G89" s="179">
        <f t="shared" si="6"/>
        <v>0.14742961107218958</v>
      </c>
      <c r="H89" s="178">
        <v>43862.571000000004</v>
      </c>
      <c r="I89" s="179">
        <f t="shared" si="7"/>
        <v>0.1897885065560303</v>
      </c>
      <c r="J89" s="178">
        <v>11853.064999999999</v>
      </c>
      <c r="K89" s="178">
        <v>41674.953000000001</v>
      </c>
      <c r="L89" s="178"/>
      <c r="M89" s="155" t="s">
        <v>950</v>
      </c>
    </row>
    <row r="90" spans="1:13" x14ac:dyDescent="0.2">
      <c r="A90" s="155" t="s">
        <v>782</v>
      </c>
      <c r="B90" s="178">
        <v>348017.103</v>
      </c>
      <c r="C90" s="179">
        <f t="shared" si="4"/>
        <v>1.0421219132245185</v>
      </c>
      <c r="D90" s="178">
        <v>463278.6</v>
      </c>
      <c r="E90" s="179">
        <f t="shared" si="5"/>
        <v>1.73317592410032</v>
      </c>
      <c r="F90" s="178">
        <v>676735.82900000003</v>
      </c>
      <c r="G90" s="179">
        <f t="shared" si="6"/>
        <v>2.9280988172367701</v>
      </c>
      <c r="H90" s="178">
        <v>1018365.197</v>
      </c>
      <c r="I90" s="179">
        <f t="shared" si="7"/>
        <v>4.4063538789659091</v>
      </c>
      <c r="J90" s="178">
        <v>328718.72600000002</v>
      </c>
      <c r="K90" s="178">
        <v>555086.59700000007</v>
      </c>
      <c r="L90" s="178"/>
      <c r="M90" s="155" t="s">
        <v>998</v>
      </c>
    </row>
    <row r="91" spans="1:13" x14ac:dyDescent="0.2">
      <c r="A91" s="155" t="s">
        <v>783</v>
      </c>
      <c r="B91" s="178">
        <v>9859.6200000000008</v>
      </c>
      <c r="C91" s="179">
        <f t="shared" si="4"/>
        <v>2.952419857959316E-2</v>
      </c>
      <c r="D91" s="178">
        <v>7572.549</v>
      </c>
      <c r="E91" s="179">
        <f t="shared" si="5"/>
        <v>2.8329734226597025E-2</v>
      </c>
      <c r="F91" s="178">
        <v>3679.002</v>
      </c>
      <c r="G91" s="179">
        <f t="shared" si="6"/>
        <v>1.5918296243794285E-2</v>
      </c>
      <c r="H91" s="178">
        <v>4517.3810000000003</v>
      </c>
      <c r="I91" s="179">
        <f t="shared" si="7"/>
        <v>1.9546209307579956E-2</v>
      </c>
      <c r="J91" s="178">
        <v>-6180.6180000000004</v>
      </c>
      <c r="K91" s="178">
        <v>-3055.1679999999997</v>
      </c>
      <c r="L91" s="178"/>
      <c r="M91" s="155" t="s">
        <v>999</v>
      </c>
    </row>
    <row r="92" spans="1:13" x14ac:dyDescent="0.2">
      <c r="A92" s="155" t="s">
        <v>784</v>
      </c>
      <c r="B92" s="178">
        <v>3229.2860000000001</v>
      </c>
      <c r="C92" s="179">
        <f t="shared" si="4"/>
        <v>9.6699549408902248E-3</v>
      </c>
      <c r="D92" s="178">
        <v>2374.9</v>
      </c>
      <c r="E92" s="179">
        <f t="shared" si="5"/>
        <v>8.8847607080185659E-3</v>
      </c>
      <c r="F92" s="178">
        <v>17362.899000000001</v>
      </c>
      <c r="G92" s="179">
        <f t="shared" si="6"/>
        <v>7.5125746040116195E-2</v>
      </c>
      <c r="H92" s="178">
        <v>11255.459000000001</v>
      </c>
      <c r="I92" s="179">
        <f t="shared" si="7"/>
        <v>4.8701129585236355E-2</v>
      </c>
      <c r="J92" s="178">
        <v>14133.613000000001</v>
      </c>
      <c r="K92" s="178">
        <v>8880.5590000000011</v>
      </c>
      <c r="L92" s="178"/>
      <c r="M92" s="155" t="s">
        <v>1000</v>
      </c>
    </row>
    <row r="93" spans="1:13" x14ac:dyDescent="0.2">
      <c r="A93" s="155" t="s">
        <v>785</v>
      </c>
      <c r="B93" s="178">
        <v>10599.11</v>
      </c>
      <c r="C93" s="179">
        <f t="shared" si="4"/>
        <v>3.1738568870499237E-2</v>
      </c>
      <c r="D93" s="178">
        <v>16629.634999999998</v>
      </c>
      <c r="E93" s="179">
        <f t="shared" si="5"/>
        <v>6.2213283774765378E-2</v>
      </c>
      <c r="F93" s="178">
        <v>12644.26</v>
      </c>
      <c r="G93" s="179">
        <f t="shared" si="6"/>
        <v>5.4709151140325103E-2</v>
      </c>
      <c r="H93" s="178">
        <v>9743.2099999999991</v>
      </c>
      <c r="I93" s="179">
        <f t="shared" si="7"/>
        <v>4.2157794967417207E-2</v>
      </c>
      <c r="J93" s="178">
        <v>2045.1499999999996</v>
      </c>
      <c r="K93" s="178">
        <v>-6886.4249999999993</v>
      </c>
      <c r="L93" s="178"/>
      <c r="M93" s="155" t="s">
        <v>1001</v>
      </c>
    </row>
    <row r="94" spans="1:13" x14ac:dyDescent="0.2">
      <c r="A94" s="155" t="s">
        <v>786</v>
      </c>
      <c r="B94" s="178">
        <v>8712.8940000000002</v>
      </c>
      <c r="C94" s="179">
        <f t="shared" si="4"/>
        <v>2.6090377992148354E-2</v>
      </c>
      <c r="D94" s="178">
        <v>14402.918</v>
      </c>
      <c r="E94" s="179">
        <f t="shared" si="5"/>
        <v>5.3882891880590061E-2</v>
      </c>
      <c r="F94" s="178">
        <v>19964.616000000002</v>
      </c>
      <c r="G94" s="179">
        <f t="shared" si="6"/>
        <v>8.638284835985284E-2</v>
      </c>
      <c r="H94" s="178">
        <v>16137.950999999999</v>
      </c>
      <c r="I94" s="179">
        <f t="shared" si="7"/>
        <v>6.9827133917079218E-2</v>
      </c>
      <c r="J94" s="178">
        <v>11251.722000000002</v>
      </c>
      <c r="K94" s="178">
        <v>1735.0329999999994</v>
      </c>
      <c r="L94" s="178"/>
      <c r="M94" s="155" t="s">
        <v>1002</v>
      </c>
    </row>
    <row r="95" spans="1:13" x14ac:dyDescent="0.2">
      <c r="A95" s="155" t="s">
        <v>787</v>
      </c>
      <c r="B95" s="178">
        <v>1166.0650000000001</v>
      </c>
      <c r="C95" s="179">
        <f t="shared" si="4"/>
        <v>3.4917303726424848E-3</v>
      </c>
      <c r="D95" s="178">
        <v>4413.0959999999995</v>
      </c>
      <c r="E95" s="179">
        <f t="shared" si="5"/>
        <v>1.6509874917476058E-2</v>
      </c>
      <c r="F95" s="178">
        <v>3101.5839999999998</v>
      </c>
      <c r="G95" s="179">
        <f t="shared" si="6"/>
        <v>1.3419925549649729E-2</v>
      </c>
      <c r="H95" s="178">
        <v>1763.204</v>
      </c>
      <c r="I95" s="179">
        <f t="shared" si="7"/>
        <v>7.6291892217995802E-3</v>
      </c>
      <c r="J95" s="178">
        <v>1935.5189999999998</v>
      </c>
      <c r="K95" s="178">
        <v>-2649.8919999999998</v>
      </c>
      <c r="L95" s="178"/>
      <c r="M95" s="155" t="s">
        <v>1003</v>
      </c>
    </row>
    <row r="96" spans="1:13" x14ac:dyDescent="0.2">
      <c r="A96" s="155" t="s">
        <v>738</v>
      </c>
      <c r="B96" s="178">
        <v>58634.607000000004</v>
      </c>
      <c r="C96" s="179">
        <f t="shared" si="4"/>
        <v>0.17557875259943115</v>
      </c>
      <c r="D96" s="178">
        <v>35249.629999999997</v>
      </c>
      <c r="E96" s="179">
        <f t="shared" si="5"/>
        <v>0.13187272204985154</v>
      </c>
      <c r="F96" s="178">
        <v>222612.11300000001</v>
      </c>
      <c r="G96" s="179">
        <f t="shared" si="6"/>
        <v>0.96319750905028301</v>
      </c>
      <c r="H96" s="178">
        <v>214302.851</v>
      </c>
      <c r="I96" s="179">
        <f t="shared" si="7"/>
        <v>0.92726479808922924</v>
      </c>
      <c r="J96" s="178">
        <v>163977.50599999999</v>
      </c>
      <c r="K96" s="178">
        <v>179053.22099999999</v>
      </c>
      <c r="L96" s="178"/>
      <c r="M96" s="155" t="s">
        <v>956</v>
      </c>
    </row>
    <row r="97" spans="1:14" x14ac:dyDescent="0.2">
      <c r="A97" s="155" t="s">
        <v>788</v>
      </c>
      <c r="B97" s="178">
        <v>25710.148000000001</v>
      </c>
      <c r="C97" s="179">
        <f t="shared" si="4"/>
        <v>7.6987907755342491E-2</v>
      </c>
      <c r="D97" s="178">
        <v>25249.398000000001</v>
      </c>
      <c r="E97" s="179">
        <f t="shared" si="5"/>
        <v>9.4460760137910035E-2</v>
      </c>
      <c r="F97" s="178">
        <v>2845.4580000000001</v>
      </c>
      <c r="G97" s="179">
        <f t="shared" si="6"/>
        <v>1.2311720241868419E-2</v>
      </c>
      <c r="H97" s="178">
        <v>4056.5030000000002</v>
      </c>
      <c r="I97" s="179">
        <f t="shared" si="7"/>
        <v>1.755204103767781E-2</v>
      </c>
      <c r="J97" s="178">
        <v>-22864.690000000002</v>
      </c>
      <c r="K97" s="178">
        <v>-21192.895</v>
      </c>
      <c r="L97" s="178"/>
      <c r="M97" s="155" t="s">
        <v>1004</v>
      </c>
    </row>
    <row r="98" spans="1:14" x14ac:dyDescent="0.2">
      <c r="A98" s="155" t="s">
        <v>789</v>
      </c>
      <c r="B98" s="178">
        <v>18.251999999999999</v>
      </c>
      <c r="C98" s="179">
        <f t="shared" si="4"/>
        <v>5.4654811491186709E-5</v>
      </c>
      <c r="D98" s="178">
        <v>34.091999999999999</v>
      </c>
      <c r="E98" s="179">
        <f t="shared" si="5"/>
        <v>1.2754190157807441E-4</v>
      </c>
      <c r="F98" s="178">
        <v>1474.3889999999999</v>
      </c>
      <c r="G98" s="179">
        <f t="shared" si="6"/>
        <v>6.3793824739947439E-3</v>
      </c>
      <c r="H98" s="178">
        <v>1305.3030000000001</v>
      </c>
      <c r="I98" s="179">
        <f t="shared" si="7"/>
        <v>5.6479021025262303E-3</v>
      </c>
      <c r="J98" s="178">
        <v>1456.1369999999999</v>
      </c>
      <c r="K98" s="178">
        <v>1271.211</v>
      </c>
      <c r="L98" s="178"/>
      <c r="M98" s="155" t="s">
        <v>1005</v>
      </c>
    </row>
    <row r="99" spans="1:14" x14ac:dyDescent="0.2">
      <c r="A99" s="155" t="s">
        <v>732</v>
      </c>
      <c r="B99" s="178">
        <v>1940341.523</v>
      </c>
      <c r="C99" s="179">
        <f t="shared" si="4"/>
        <v>5.8102673771689197</v>
      </c>
      <c r="D99" s="178">
        <v>1310607.6259999999</v>
      </c>
      <c r="E99" s="179">
        <f t="shared" si="5"/>
        <v>4.9031265060062692</v>
      </c>
      <c r="F99" s="178">
        <v>30722.187999999998</v>
      </c>
      <c r="G99" s="179">
        <f t="shared" si="6"/>
        <v>0.13292868278993647</v>
      </c>
      <c r="H99" s="178">
        <v>47233.667000000001</v>
      </c>
      <c r="I99" s="179">
        <f t="shared" si="7"/>
        <v>0.20437486710696579</v>
      </c>
      <c r="J99" s="178">
        <v>-1909619.335</v>
      </c>
      <c r="K99" s="178">
        <v>-1263373.959</v>
      </c>
      <c r="L99" s="178"/>
      <c r="M99" s="155" t="s">
        <v>951</v>
      </c>
    </row>
    <row r="100" spans="1:14" x14ac:dyDescent="0.2">
      <c r="A100" s="155" t="s">
        <v>790</v>
      </c>
      <c r="B100" s="178">
        <v>7.4889999999999999</v>
      </c>
      <c r="C100" s="179">
        <f t="shared" si="4"/>
        <v>2.2425481221646796E-5</v>
      </c>
      <c r="D100" s="178">
        <v>157.91900000000001</v>
      </c>
      <c r="E100" s="179">
        <f t="shared" si="5"/>
        <v>5.907922549368747E-4</v>
      </c>
      <c r="F100" s="178">
        <v>19032.091</v>
      </c>
      <c r="G100" s="179">
        <f t="shared" si="6"/>
        <v>8.2348001625672129E-2</v>
      </c>
      <c r="H100" s="178">
        <v>21547.681</v>
      </c>
      <c r="I100" s="179">
        <f t="shared" si="7"/>
        <v>9.3234438919135618E-2</v>
      </c>
      <c r="J100" s="178">
        <v>19024.601999999999</v>
      </c>
      <c r="K100" s="178">
        <v>21389.761999999999</v>
      </c>
      <c r="L100" s="178"/>
      <c r="M100" s="155" t="s">
        <v>1006</v>
      </c>
    </row>
    <row r="101" spans="1:14" x14ac:dyDescent="0.2">
      <c r="A101" s="155" t="s">
        <v>791</v>
      </c>
      <c r="B101" s="178">
        <v>1137.54</v>
      </c>
      <c r="C101" s="179">
        <f t="shared" si="4"/>
        <v>3.4063135143373069E-3</v>
      </c>
      <c r="D101" s="178">
        <v>3117.5909999999999</v>
      </c>
      <c r="E101" s="179">
        <f t="shared" si="5"/>
        <v>1.1663248987524655E-2</v>
      </c>
      <c r="F101" s="178">
        <v>5458.04</v>
      </c>
      <c r="G101" s="179">
        <f t="shared" si="6"/>
        <v>2.3615833215224931E-2</v>
      </c>
      <c r="H101" s="178">
        <v>3891.895</v>
      </c>
      <c r="I101" s="179">
        <f t="shared" si="7"/>
        <v>1.6839800378388253E-2</v>
      </c>
      <c r="J101" s="178">
        <v>4320.5</v>
      </c>
      <c r="K101" s="178">
        <v>774.30400000000009</v>
      </c>
      <c r="L101" s="178"/>
      <c r="M101" s="155" t="s">
        <v>1007</v>
      </c>
    </row>
    <row r="102" spans="1:14" x14ac:dyDescent="0.2">
      <c r="A102" s="155" t="s">
        <v>792</v>
      </c>
      <c r="B102" s="178">
        <v>11.686999999999999</v>
      </c>
      <c r="C102" s="179">
        <f t="shared" si="4"/>
        <v>3.4996207642861003E-5</v>
      </c>
      <c r="D102" s="178">
        <v>3.992</v>
      </c>
      <c r="E102" s="179">
        <f t="shared" si="5"/>
        <v>1.4934508714644873E-5</v>
      </c>
      <c r="F102" s="178">
        <v>4776.4350000000004</v>
      </c>
      <c r="G102" s="179">
        <f t="shared" si="6"/>
        <v>2.0666666481623974E-2</v>
      </c>
      <c r="H102" s="178">
        <v>2312.3270000000002</v>
      </c>
      <c r="I102" s="179">
        <f t="shared" si="7"/>
        <v>1.0005183873038039E-2</v>
      </c>
      <c r="J102" s="178">
        <v>4764.7480000000005</v>
      </c>
      <c r="K102" s="178">
        <v>2308.335</v>
      </c>
      <c r="L102" s="178"/>
      <c r="M102" s="155" t="s">
        <v>1008</v>
      </c>
    </row>
    <row r="103" spans="1:14" x14ac:dyDescent="0.2">
      <c r="A103" s="155" t="s">
        <v>793</v>
      </c>
      <c r="B103" s="178" t="s">
        <v>762</v>
      </c>
      <c r="C103" s="179" t="str">
        <f t="shared" si="4"/>
        <v>x</v>
      </c>
      <c r="D103" s="178" t="s">
        <v>772</v>
      </c>
      <c r="E103" s="179" t="str">
        <f t="shared" si="5"/>
        <v>x</v>
      </c>
      <c r="F103" s="178" t="s">
        <v>772</v>
      </c>
      <c r="G103" s="179" t="str">
        <f t="shared" si="6"/>
        <v>x</v>
      </c>
      <c r="H103" s="178">
        <v>319.85899999999998</v>
      </c>
      <c r="I103" s="179">
        <f t="shared" si="7"/>
        <v>1.383994611681684E-3</v>
      </c>
      <c r="J103" s="178" t="s">
        <v>762</v>
      </c>
      <c r="K103" s="178">
        <v>319.85899999999998</v>
      </c>
      <c r="L103" s="178"/>
      <c r="M103" s="155" t="s">
        <v>1009</v>
      </c>
      <c r="N103" s="65"/>
    </row>
    <row r="104" spans="1:14" x14ac:dyDescent="0.2">
      <c r="A104" s="155" t="s">
        <v>794</v>
      </c>
      <c r="B104" s="178">
        <v>5362.9170000000004</v>
      </c>
      <c r="C104" s="179">
        <f t="shared" si="4"/>
        <v>1.6059019158332268E-2</v>
      </c>
      <c r="D104" s="178">
        <v>335.57600000000002</v>
      </c>
      <c r="E104" s="179">
        <f t="shared" si="5"/>
        <v>1.2554265271607387E-3</v>
      </c>
      <c r="F104" s="178">
        <v>953.65599999999995</v>
      </c>
      <c r="G104" s="179">
        <f t="shared" si="6"/>
        <v>4.1262762897850778E-3</v>
      </c>
      <c r="H104" s="178">
        <v>926.55399999999997</v>
      </c>
      <c r="I104" s="179">
        <f t="shared" si="7"/>
        <v>4.0090969565718367E-3</v>
      </c>
      <c r="J104" s="178">
        <v>-4409.2610000000004</v>
      </c>
      <c r="K104" s="178">
        <v>590.97799999999995</v>
      </c>
      <c r="L104" s="178"/>
      <c r="M104" s="155" t="s">
        <v>1010</v>
      </c>
    </row>
    <row r="105" spans="1:14" x14ac:dyDescent="0.2">
      <c r="A105" s="155" t="s">
        <v>795</v>
      </c>
      <c r="B105" s="178">
        <v>20793.324000000001</v>
      </c>
      <c r="C105" s="179">
        <f t="shared" si="4"/>
        <v>6.2264694471573991E-2</v>
      </c>
      <c r="D105" s="178">
        <v>15421.550999999999</v>
      </c>
      <c r="E105" s="179">
        <f t="shared" si="5"/>
        <v>5.7693709369448988E-2</v>
      </c>
      <c r="F105" s="178">
        <v>43219.716</v>
      </c>
      <c r="G105" s="179">
        <f t="shared" si="6"/>
        <v>0.18700295429593564</v>
      </c>
      <c r="H105" s="178">
        <v>46236.04</v>
      </c>
      <c r="I105" s="179">
        <f t="shared" si="7"/>
        <v>0.2000582451189393</v>
      </c>
      <c r="J105" s="178">
        <v>22426.392</v>
      </c>
      <c r="K105" s="178">
        <v>30814.489000000001</v>
      </c>
      <c r="L105" s="178"/>
      <c r="M105" s="155" t="s">
        <v>1011</v>
      </c>
    </row>
    <row r="106" spans="1:14" x14ac:dyDescent="0.2">
      <c r="A106" s="155" t="s">
        <v>796</v>
      </c>
      <c r="B106" s="178" t="s">
        <v>772</v>
      </c>
      <c r="C106" s="179" t="str">
        <f t="shared" si="4"/>
        <v>x</v>
      </c>
      <c r="D106" s="178" t="s">
        <v>772</v>
      </c>
      <c r="E106" s="179" t="str">
        <f t="shared" si="5"/>
        <v>x</v>
      </c>
      <c r="F106" s="178">
        <v>692.53700000000003</v>
      </c>
      <c r="G106" s="179">
        <f t="shared" si="6"/>
        <v>2.9964672826458269E-3</v>
      </c>
      <c r="H106" s="178">
        <v>942.84100000000001</v>
      </c>
      <c r="I106" s="179">
        <f t="shared" si="7"/>
        <v>4.0795690090714059E-3</v>
      </c>
      <c r="J106" s="178">
        <v>692.53700000000003</v>
      </c>
      <c r="K106" s="178">
        <v>942.84100000000001</v>
      </c>
      <c r="L106" s="178"/>
      <c r="M106" s="155" t="s">
        <v>1012</v>
      </c>
    </row>
    <row r="107" spans="1:14" x14ac:dyDescent="0.2">
      <c r="A107" s="155" t="s">
        <v>797</v>
      </c>
      <c r="B107" s="178" t="s">
        <v>762</v>
      </c>
      <c r="C107" s="179" t="str">
        <f t="shared" si="4"/>
        <v>x</v>
      </c>
      <c r="D107" s="178" t="s">
        <v>762</v>
      </c>
      <c r="E107" s="179" t="str">
        <f t="shared" si="5"/>
        <v>x</v>
      </c>
      <c r="F107" s="178">
        <v>229.81399999999999</v>
      </c>
      <c r="G107" s="179">
        <f t="shared" si="6"/>
        <v>9.9435861491005981E-4</v>
      </c>
      <c r="H107" s="178">
        <v>931.62599999999998</v>
      </c>
      <c r="I107" s="179">
        <f t="shared" si="7"/>
        <v>4.0310429411164316E-3</v>
      </c>
      <c r="J107" s="178">
        <v>229.751</v>
      </c>
      <c r="K107" s="178">
        <v>931.62099999999998</v>
      </c>
      <c r="L107" s="178"/>
      <c r="M107" s="155" t="s">
        <v>1013</v>
      </c>
    </row>
    <row r="108" spans="1:14" x14ac:dyDescent="0.2">
      <c r="A108" s="155" t="s">
        <v>739</v>
      </c>
      <c r="B108" s="178">
        <v>2229.48</v>
      </c>
      <c r="C108" s="179">
        <f t="shared" si="4"/>
        <v>6.6760798336275998E-3</v>
      </c>
      <c r="D108" s="178">
        <v>574.60199999999998</v>
      </c>
      <c r="E108" s="179">
        <f t="shared" si="5"/>
        <v>2.1496489419970876E-3</v>
      </c>
      <c r="F108" s="178">
        <v>65955.981</v>
      </c>
      <c r="G108" s="179">
        <f t="shared" si="6"/>
        <v>0.285378166309251</v>
      </c>
      <c r="H108" s="178">
        <v>50985.436000000002</v>
      </c>
      <c r="I108" s="179">
        <f t="shared" si="7"/>
        <v>0.22060835773963328</v>
      </c>
      <c r="J108" s="178">
        <v>63726.500999999997</v>
      </c>
      <c r="K108" s="178">
        <v>50410.834000000003</v>
      </c>
      <c r="L108" s="178"/>
      <c r="M108" s="155" t="s">
        <v>957</v>
      </c>
    </row>
    <row r="109" spans="1:14" x14ac:dyDescent="0.2">
      <c r="A109" s="155" t="s">
        <v>798</v>
      </c>
      <c r="B109" s="178">
        <v>13728.251</v>
      </c>
      <c r="C109" s="179">
        <f t="shared" si="4"/>
        <v>4.1108644012091577E-2</v>
      </c>
      <c r="D109" s="178">
        <v>32569.345000000001</v>
      </c>
      <c r="E109" s="179">
        <f t="shared" si="5"/>
        <v>0.12184548264849084</v>
      </c>
      <c r="F109" s="178">
        <v>2862.4140000000002</v>
      </c>
      <c r="G109" s="179">
        <f t="shared" si="6"/>
        <v>1.2385085418378183E-2</v>
      </c>
      <c r="H109" s="178">
        <v>3031.0250000000001</v>
      </c>
      <c r="I109" s="179">
        <f t="shared" si="7"/>
        <v>1.3114910844692433E-2</v>
      </c>
      <c r="J109" s="178">
        <v>-10865.837</v>
      </c>
      <c r="K109" s="178">
        <v>-29538.32</v>
      </c>
      <c r="L109" s="178"/>
      <c r="M109" s="155" t="s">
        <v>1014</v>
      </c>
    </row>
    <row r="110" spans="1:14" x14ac:dyDescent="0.2">
      <c r="A110" s="155" t="s">
        <v>799</v>
      </c>
      <c r="B110" s="178" t="s">
        <v>762</v>
      </c>
      <c r="C110" s="179" t="str">
        <f t="shared" si="4"/>
        <v>x</v>
      </c>
      <c r="D110" s="178">
        <v>7.391</v>
      </c>
      <c r="E110" s="179">
        <f t="shared" si="5"/>
        <v>2.7650539556598261E-5</v>
      </c>
      <c r="F110" s="178">
        <v>154.625</v>
      </c>
      <c r="G110" s="179">
        <f t="shared" si="6"/>
        <v>6.6903104610888803E-4</v>
      </c>
      <c r="H110" s="178">
        <v>317.197</v>
      </c>
      <c r="I110" s="179">
        <f t="shared" si="7"/>
        <v>1.3724764313075297E-3</v>
      </c>
      <c r="J110" s="178">
        <v>154.57499999999999</v>
      </c>
      <c r="K110" s="178">
        <v>309.80599999999998</v>
      </c>
      <c r="L110" s="178"/>
      <c r="M110" s="155" t="s">
        <v>1015</v>
      </c>
    </row>
    <row r="111" spans="1:14" x14ac:dyDescent="0.2">
      <c r="A111" s="155" t="s">
        <v>800</v>
      </c>
      <c r="B111" s="178">
        <v>80.025999999999996</v>
      </c>
      <c r="C111" s="179">
        <f t="shared" si="4"/>
        <v>2.396343383954475E-4</v>
      </c>
      <c r="D111" s="178">
        <v>82.346000000000004</v>
      </c>
      <c r="E111" s="179">
        <f t="shared" si="5"/>
        <v>3.0806539444292255E-4</v>
      </c>
      <c r="F111" s="178">
        <v>5726.674</v>
      </c>
      <c r="G111" s="179">
        <f t="shared" si="6"/>
        <v>2.4778158104734486E-2</v>
      </c>
      <c r="H111" s="178">
        <v>4702.5659999999998</v>
      </c>
      <c r="I111" s="179">
        <f t="shared" si="7"/>
        <v>2.0347484376170406E-2</v>
      </c>
      <c r="J111" s="178">
        <v>5646.6480000000001</v>
      </c>
      <c r="K111" s="178">
        <v>4620.2199999999993</v>
      </c>
      <c r="L111" s="178"/>
      <c r="M111" s="155" t="s">
        <v>1016</v>
      </c>
    </row>
    <row r="112" spans="1:14" x14ac:dyDescent="0.2">
      <c r="A112" s="155" t="s">
        <v>801</v>
      </c>
      <c r="B112" s="178">
        <v>49809.93</v>
      </c>
      <c r="C112" s="179">
        <f t="shared" si="4"/>
        <v>0.14915364532868758</v>
      </c>
      <c r="D112" s="178">
        <v>50619.43</v>
      </c>
      <c r="E112" s="179">
        <f t="shared" si="5"/>
        <v>0.1893728252668728</v>
      </c>
      <c r="F112" s="178">
        <v>146534.84700000001</v>
      </c>
      <c r="G112" s="179">
        <f t="shared" si="6"/>
        <v>0.63402659324052302</v>
      </c>
      <c r="H112" s="178">
        <v>144915.364</v>
      </c>
      <c r="I112" s="179">
        <f t="shared" si="7"/>
        <v>0.62703279546890944</v>
      </c>
      <c r="J112" s="178">
        <v>96724.917000000016</v>
      </c>
      <c r="K112" s="178">
        <v>94295.934000000008</v>
      </c>
      <c r="L112" s="178"/>
      <c r="M112" s="155" t="s">
        <v>1017</v>
      </c>
    </row>
    <row r="113" spans="1:13" x14ac:dyDescent="0.2">
      <c r="A113" s="155" t="s">
        <v>802</v>
      </c>
      <c r="B113" s="178">
        <v>14630.79</v>
      </c>
      <c r="C113" s="179">
        <f t="shared" si="4"/>
        <v>4.3811257364515653E-2</v>
      </c>
      <c r="D113" s="178">
        <v>15016.322</v>
      </c>
      <c r="E113" s="179">
        <f t="shared" si="5"/>
        <v>5.617770334942724E-2</v>
      </c>
      <c r="F113" s="178">
        <v>3137.951</v>
      </c>
      <c r="G113" s="179">
        <f t="shared" si="6"/>
        <v>1.3577278190256632E-2</v>
      </c>
      <c r="H113" s="178">
        <v>1955.69</v>
      </c>
      <c r="I113" s="179">
        <f t="shared" si="7"/>
        <v>8.4620549120698572E-3</v>
      </c>
      <c r="J113" s="178">
        <v>-11492.839</v>
      </c>
      <c r="K113" s="178">
        <v>-13060.632</v>
      </c>
      <c r="L113" s="178"/>
      <c r="M113" s="155" t="s">
        <v>1018</v>
      </c>
    </row>
    <row r="114" spans="1:13" x14ac:dyDescent="0.2">
      <c r="A114" s="155" t="s">
        <v>803</v>
      </c>
      <c r="B114" s="178">
        <v>31345.865000000002</v>
      </c>
      <c r="C114" s="179">
        <f t="shared" si="4"/>
        <v>9.3863814519131464E-2</v>
      </c>
      <c r="D114" s="178">
        <v>25807.264999999999</v>
      </c>
      <c r="E114" s="179">
        <f t="shared" si="5"/>
        <v>9.6547801614140685E-2</v>
      </c>
      <c r="F114" s="178">
        <v>5003.0119999999997</v>
      </c>
      <c r="G114" s="179">
        <f t="shared" si="6"/>
        <v>2.1647019253389296E-2</v>
      </c>
      <c r="H114" s="178">
        <v>10086.757</v>
      </c>
      <c r="I114" s="179">
        <f t="shared" si="7"/>
        <v>4.3644284942248014E-2</v>
      </c>
      <c r="J114" s="178">
        <v>-26342.853000000003</v>
      </c>
      <c r="K114" s="178">
        <v>-15720.508</v>
      </c>
      <c r="L114" s="178"/>
      <c r="M114" s="155" t="s">
        <v>1019</v>
      </c>
    </row>
    <row r="115" spans="1:13" x14ac:dyDescent="0.2">
      <c r="A115" s="155" t="s">
        <v>804</v>
      </c>
      <c r="B115" s="178" t="s">
        <v>772</v>
      </c>
      <c r="C115" s="179" t="str">
        <f t="shared" si="4"/>
        <v>x</v>
      </c>
      <c r="D115" s="178" t="s">
        <v>772</v>
      </c>
      <c r="E115" s="179" t="str">
        <f t="shared" si="5"/>
        <v>x</v>
      </c>
      <c r="F115" s="178">
        <v>64593.491999999998</v>
      </c>
      <c r="G115" s="179">
        <f t="shared" si="6"/>
        <v>0.27948295246296584</v>
      </c>
      <c r="H115" s="178">
        <v>32368.208999999999</v>
      </c>
      <c r="I115" s="179">
        <f t="shared" si="7"/>
        <v>0.14005367004144509</v>
      </c>
      <c r="J115" s="178">
        <v>64593.491999999998</v>
      </c>
      <c r="K115" s="178">
        <v>32368.208999999999</v>
      </c>
      <c r="L115" s="178"/>
      <c r="M115" s="155" t="s">
        <v>1020</v>
      </c>
    </row>
    <row r="116" spans="1:13" x14ac:dyDescent="0.2">
      <c r="A116" s="155" t="s">
        <v>805</v>
      </c>
      <c r="B116" s="178">
        <v>0.6</v>
      </c>
      <c r="C116" s="179">
        <f t="shared" si="4"/>
        <v>1.7966736190396685E-6</v>
      </c>
      <c r="D116" s="178" t="s">
        <v>772</v>
      </c>
      <c r="E116" s="179" t="str">
        <f t="shared" si="5"/>
        <v>x</v>
      </c>
      <c r="F116" s="178">
        <v>669.60400000000004</v>
      </c>
      <c r="G116" s="179">
        <f t="shared" si="6"/>
        <v>2.8972408381483972E-3</v>
      </c>
      <c r="H116" s="178">
        <v>907.18799999999999</v>
      </c>
      <c r="I116" s="179">
        <f t="shared" si="7"/>
        <v>3.9253024106943486E-3</v>
      </c>
      <c r="J116" s="178">
        <v>669.00400000000002</v>
      </c>
      <c r="K116" s="178">
        <v>907.18799999999999</v>
      </c>
      <c r="L116" s="178"/>
      <c r="M116" s="155" t="s">
        <v>1021</v>
      </c>
    </row>
    <row r="117" spans="1:13" x14ac:dyDescent="0.2">
      <c r="A117" s="155" t="s">
        <v>806</v>
      </c>
      <c r="B117" s="178">
        <v>231864.32800000001</v>
      </c>
      <c r="C117" s="179">
        <f t="shared" si="4"/>
        <v>0.69430753552326796</v>
      </c>
      <c r="D117" s="178">
        <v>265826.54499999998</v>
      </c>
      <c r="E117" s="179">
        <f t="shared" si="5"/>
        <v>0.99448618559279489</v>
      </c>
      <c r="F117" s="178">
        <v>285479.05699999997</v>
      </c>
      <c r="G117" s="179">
        <f t="shared" si="6"/>
        <v>1.2352100381367104</v>
      </c>
      <c r="H117" s="178">
        <v>225497.98199999999</v>
      </c>
      <c r="I117" s="179">
        <f t="shared" si="7"/>
        <v>0.97570489507280822</v>
      </c>
      <c r="J117" s="178">
        <v>53614.728999999963</v>
      </c>
      <c r="K117" s="178">
        <v>-40328.562999999995</v>
      </c>
      <c r="L117" s="178"/>
      <c r="M117" s="155" t="s">
        <v>1022</v>
      </c>
    </row>
    <row r="118" spans="1:13" x14ac:dyDescent="0.2">
      <c r="A118" s="155" t="s">
        <v>807</v>
      </c>
      <c r="B118" s="178">
        <v>51.1</v>
      </c>
      <c r="C118" s="179">
        <f t="shared" si="4"/>
        <v>1.5301670322154508E-4</v>
      </c>
      <c r="D118" s="178">
        <v>353.75299999999999</v>
      </c>
      <c r="E118" s="179">
        <f t="shared" si="5"/>
        <v>1.3234286726782987E-3</v>
      </c>
      <c r="F118" s="178">
        <v>1420.72</v>
      </c>
      <c r="G118" s="179">
        <f t="shared" si="6"/>
        <v>6.1471675849818557E-3</v>
      </c>
      <c r="H118" s="178">
        <v>1958.1510000000001</v>
      </c>
      <c r="I118" s="179">
        <f t="shared" si="7"/>
        <v>8.4727033876148602E-3</v>
      </c>
      <c r="J118" s="178">
        <v>1369.6200000000001</v>
      </c>
      <c r="K118" s="178">
        <v>1604.3980000000001</v>
      </c>
      <c r="L118" s="178"/>
      <c r="M118" s="155" t="s">
        <v>1023</v>
      </c>
    </row>
    <row r="119" spans="1:13" x14ac:dyDescent="0.2">
      <c r="A119" s="155" t="s">
        <v>808</v>
      </c>
      <c r="B119" s="178">
        <v>6049.1369999999997</v>
      </c>
      <c r="C119" s="179">
        <f t="shared" si="4"/>
        <v>1.8113874776427934E-2</v>
      </c>
      <c r="D119" s="178">
        <v>6321.9520000000002</v>
      </c>
      <c r="E119" s="179">
        <f t="shared" si="5"/>
        <v>2.3651114037466583E-2</v>
      </c>
      <c r="F119" s="178">
        <v>2608.4749999999999</v>
      </c>
      <c r="G119" s="179">
        <f t="shared" si="6"/>
        <v>1.1286342816484279E-2</v>
      </c>
      <c r="H119" s="178">
        <v>544.35400000000004</v>
      </c>
      <c r="I119" s="179">
        <f t="shared" si="7"/>
        <v>2.3553597142721371E-3</v>
      </c>
      <c r="J119" s="178">
        <v>-3440.6619999999998</v>
      </c>
      <c r="K119" s="178">
        <v>-5777.598</v>
      </c>
      <c r="L119" s="178"/>
      <c r="M119" s="155" t="s">
        <v>1024</v>
      </c>
    </row>
    <row r="120" spans="1:13" x14ac:dyDescent="0.2">
      <c r="A120" s="155" t="s">
        <v>809</v>
      </c>
      <c r="B120" s="178">
        <v>10201131.904999999</v>
      </c>
      <c r="C120" s="179">
        <f t="shared" si="4"/>
        <v>30.546840963428963</v>
      </c>
      <c r="D120" s="178">
        <v>7143040.7090000017</v>
      </c>
      <c r="E120" s="179">
        <f t="shared" si="5"/>
        <v>26.722896722851608</v>
      </c>
      <c r="F120" s="178">
        <v>7506581.9109999985</v>
      </c>
      <c r="G120" s="179">
        <f t="shared" si="6"/>
        <v>32.479459004807666</v>
      </c>
      <c r="H120" s="178">
        <v>7569008.4349999996</v>
      </c>
      <c r="I120" s="179">
        <f t="shared" si="7"/>
        <v>32.750264616012728</v>
      </c>
      <c r="J120" s="178">
        <v>-2694549.9940000009</v>
      </c>
      <c r="K120" s="178">
        <v>425967.72599999793</v>
      </c>
      <c r="L120" s="178"/>
      <c r="M120" s="155" t="s">
        <v>809</v>
      </c>
    </row>
    <row r="121" spans="1:13" x14ac:dyDescent="0.2">
      <c r="A121" s="155" t="s">
        <v>810</v>
      </c>
      <c r="B121" s="178">
        <v>11.161</v>
      </c>
      <c r="C121" s="179">
        <f t="shared" si="4"/>
        <v>3.3421123770169566E-5</v>
      </c>
      <c r="D121" s="178">
        <v>15.935</v>
      </c>
      <c r="E121" s="179">
        <f t="shared" si="5"/>
        <v>5.9614578248463437E-5</v>
      </c>
      <c r="F121" s="178">
        <v>840.08900000000006</v>
      </c>
      <c r="G121" s="179">
        <f t="shared" si="6"/>
        <v>3.6348948908298765E-3</v>
      </c>
      <c r="H121" s="178">
        <v>1410.9359999999999</v>
      </c>
      <c r="I121" s="179">
        <f t="shared" si="7"/>
        <v>6.1049644419188089E-3</v>
      </c>
      <c r="J121" s="178">
        <v>828.92800000000011</v>
      </c>
      <c r="K121" s="178">
        <v>1395.001</v>
      </c>
      <c r="L121" s="178"/>
      <c r="M121" s="155" t="s">
        <v>1025</v>
      </c>
    </row>
    <row r="122" spans="1:13" x14ac:dyDescent="0.2">
      <c r="A122" s="155" t="s">
        <v>811</v>
      </c>
      <c r="B122" s="178" t="s">
        <v>762</v>
      </c>
      <c r="C122" s="179" t="str">
        <f t="shared" si="4"/>
        <v>x</v>
      </c>
      <c r="D122" s="178" t="s">
        <v>762</v>
      </c>
      <c r="E122" s="179" t="str">
        <f t="shared" si="5"/>
        <v>x</v>
      </c>
      <c r="F122" s="178">
        <v>76.325999999999993</v>
      </c>
      <c r="G122" s="179">
        <f t="shared" si="6"/>
        <v>3.3024713743124969E-4</v>
      </c>
      <c r="H122" s="178">
        <v>49.3</v>
      </c>
      <c r="I122" s="179">
        <f t="shared" si="7"/>
        <v>2.133156620758116E-4</v>
      </c>
      <c r="J122" s="178">
        <v>76.154999999999987</v>
      </c>
      <c r="K122" s="178">
        <v>49.119</v>
      </c>
      <c r="L122" s="178"/>
      <c r="M122" s="155" t="s">
        <v>1026</v>
      </c>
    </row>
    <row r="123" spans="1:13" x14ac:dyDescent="0.2">
      <c r="A123" s="155" t="s">
        <v>812</v>
      </c>
      <c r="B123" s="178">
        <v>186862.68400000001</v>
      </c>
      <c r="C123" s="179">
        <f t="shared" si="4"/>
        <v>0.55955209120957661</v>
      </c>
      <c r="D123" s="178">
        <v>122316.459</v>
      </c>
      <c r="E123" s="179">
        <f t="shared" si="5"/>
        <v>0.45759925422845749</v>
      </c>
      <c r="F123" s="178">
        <v>132829.87700000001</v>
      </c>
      <c r="G123" s="179">
        <f t="shared" si="6"/>
        <v>0.57472796484284516</v>
      </c>
      <c r="H123" s="178">
        <v>46337.849000000002</v>
      </c>
      <c r="I123" s="179">
        <f t="shared" si="7"/>
        <v>0.2004987614321295</v>
      </c>
      <c r="J123" s="178">
        <v>-54032.807000000001</v>
      </c>
      <c r="K123" s="178">
        <v>-75978.61</v>
      </c>
      <c r="L123" s="178"/>
      <c r="M123" s="155" t="s">
        <v>1027</v>
      </c>
    </row>
    <row r="124" spans="1:13" x14ac:dyDescent="0.2">
      <c r="A124" s="155" t="s">
        <v>813</v>
      </c>
      <c r="B124" s="178">
        <v>189.477</v>
      </c>
      <c r="C124" s="179">
        <f t="shared" si="4"/>
        <v>5.6738054552463212E-4</v>
      </c>
      <c r="D124" s="178">
        <v>38.534999999999997</v>
      </c>
      <c r="E124" s="179">
        <f t="shared" si="5"/>
        <v>1.44163650630972E-4</v>
      </c>
      <c r="F124" s="178">
        <v>1696.269</v>
      </c>
      <c r="G124" s="179">
        <f t="shared" si="6"/>
        <v>7.339412278428957E-3</v>
      </c>
      <c r="H124" s="178">
        <v>2390.4659999999999</v>
      </c>
      <c r="I124" s="179">
        <f t="shared" si="7"/>
        <v>1.0343282707093652E-2</v>
      </c>
      <c r="J124" s="178">
        <v>1506.7919999999999</v>
      </c>
      <c r="K124" s="178">
        <v>2351.931</v>
      </c>
      <c r="L124" s="178"/>
      <c r="M124" s="155" t="s">
        <v>1028</v>
      </c>
    </row>
    <row r="125" spans="1:13" x14ac:dyDescent="0.2">
      <c r="A125" s="155" t="s">
        <v>814</v>
      </c>
      <c r="B125" s="178">
        <v>6.6429999999999998</v>
      </c>
      <c r="C125" s="179">
        <f t="shared" si="4"/>
        <v>1.9892171418800861E-5</v>
      </c>
      <c r="D125" s="178">
        <v>7.141</v>
      </c>
      <c r="E125" s="179">
        <f t="shared" si="5"/>
        <v>2.6715262207234228E-5</v>
      </c>
      <c r="F125" s="178">
        <v>2169.3739999999998</v>
      </c>
      <c r="G125" s="179">
        <f t="shared" si="6"/>
        <v>9.3864417566462272E-3</v>
      </c>
      <c r="H125" s="178">
        <v>1342.636</v>
      </c>
      <c r="I125" s="179">
        <f t="shared" si="7"/>
        <v>5.8094378755947137E-3</v>
      </c>
      <c r="J125" s="178">
        <v>2162.7309999999998</v>
      </c>
      <c r="K125" s="178">
        <v>1335.4949999999999</v>
      </c>
      <c r="L125" s="178"/>
      <c r="M125" s="155" t="s">
        <v>1029</v>
      </c>
    </row>
    <row r="126" spans="1:13" x14ac:dyDescent="0.2">
      <c r="A126" s="155" t="s">
        <v>815</v>
      </c>
      <c r="B126" s="178">
        <v>41.548999999999999</v>
      </c>
      <c r="C126" s="179">
        <f t="shared" si="4"/>
        <v>1.244166536624653E-4</v>
      </c>
      <c r="D126" s="178">
        <v>85.863</v>
      </c>
      <c r="E126" s="179">
        <f t="shared" si="5"/>
        <v>3.2122287619377576E-4</v>
      </c>
      <c r="F126" s="178">
        <v>5935.3</v>
      </c>
      <c r="G126" s="179">
        <f t="shared" si="6"/>
        <v>2.5680840536589061E-2</v>
      </c>
      <c r="H126" s="178">
        <v>4674.076</v>
      </c>
      <c r="I126" s="179">
        <f t="shared" si="7"/>
        <v>2.0224211288694952E-2</v>
      </c>
      <c r="J126" s="178">
        <v>5893.7510000000002</v>
      </c>
      <c r="K126" s="178">
        <v>4588.2129999999997</v>
      </c>
      <c r="L126" s="178"/>
      <c r="M126" s="155" t="s">
        <v>1030</v>
      </c>
    </row>
    <row r="127" spans="1:13" x14ac:dyDescent="0.2">
      <c r="A127" s="155" t="s">
        <v>816</v>
      </c>
      <c r="B127" s="178">
        <v>84.974000000000004</v>
      </c>
      <c r="C127" s="179">
        <f t="shared" si="4"/>
        <v>2.5445090684046132E-4</v>
      </c>
      <c r="D127" s="178">
        <v>82.614000000000004</v>
      </c>
      <c r="E127" s="179">
        <f t="shared" si="5"/>
        <v>3.090680117614408E-4</v>
      </c>
      <c r="F127" s="178">
        <v>1204.52</v>
      </c>
      <c r="G127" s="179">
        <f t="shared" si="6"/>
        <v>5.2117139897110932E-3</v>
      </c>
      <c r="H127" s="178">
        <v>1563.9590000000001</v>
      </c>
      <c r="I127" s="179">
        <f t="shared" si="7"/>
        <v>6.7670780840654015E-3</v>
      </c>
      <c r="J127" s="178">
        <v>1119.546</v>
      </c>
      <c r="K127" s="178">
        <v>1481.345</v>
      </c>
      <c r="L127" s="178"/>
      <c r="M127" s="155" t="s">
        <v>1031</v>
      </c>
    </row>
    <row r="128" spans="1:13" x14ac:dyDescent="0.2">
      <c r="A128" s="155" t="s">
        <v>817</v>
      </c>
      <c r="B128" s="178">
        <v>4644.5159999999996</v>
      </c>
      <c r="C128" s="179">
        <f t="shared" si="4"/>
        <v>1.3907798950679406E-2</v>
      </c>
      <c r="D128" s="178">
        <v>3500.1909999999998</v>
      </c>
      <c r="E128" s="179">
        <f t="shared" si="5"/>
        <v>1.3094597442991371E-2</v>
      </c>
      <c r="F128" s="178">
        <v>5847.7470000000003</v>
      </c>
      <c r="G128" s="179">
        <f t="shared" si="6"/>
        <v>2.5302016444883505E-2</v>
      </c>
      <c r="H128" s="178">
        <v>5933.3670000000002</v>
      </c>
      <c r="I128" s="179">
        <f t="shared" si="7"/>
        <v>2.5673024542470019E-2</v>
      </c>
      <c r="J128" s="178">
        <v>1203.2310000000007</v>
      </c>
      <c r="K128" s="178">
        <v>2433.1760000000004</v>
      </c>
      <c r="L128" s="178"/>
      <c r="M128" s="155" t="s">
        <v>1032</v>
      </c>
    </row>
    <row r="129" spans="1:13" x14ac:dyDescent="0.2">
      <c r="A129" s="155" t="s">
        <v>818</v>
      </c>
      <c r="B129" s="178">
        <v>4.4950000000000001</v>
      </c>
      <c r="C129" s="179">
        <f t="shared" si="4"/>
        <v>1.3460079862638849E-5</v>
      </c>
      <c r="D129" s="178" t="s">
        <v>772</v>
      </c>
      <c r="E129" s="179" t="str">
        <f t="shared" si="5"/>
        <v>x</v>
      </c>
      <c r="F129" s="178">
        <v>1706.2080000000001</v>
      </c>
      <c r="G129" s="179">
        <f t="shared" si="6"/>
        <v>7.3824163176676076E-3</v>
      </c>
      <c r="H129" s="178">
        <v>1348.155</v>
      </c>
      <c r="I129" s="179">
        <f t="shared" si="7"/>
        <v>5.8333179798339919E-3</v>
      </c>
      <c r="J129" s="178">
        <v>1701.7130000000002</v>
      </c>
      <c r="K129" s="178">
        <v>1348.155</v>
      </c>
      <c r="L129" s="178"/>
      <c r="M129" s="155" t="s">
        <v>1033</v>
      </c>
    </row>
    <row r="130" spans="1:13" x14ac:dyDescent="0.2">
      <c r="A130" s="155" t="s">
        <v>819</v>
      </c>
      <c r="B130" s="178">
        <v>4566938.6979999999</v>
      </c>
      <c r="C130" s="179">
        <f t="shared" si="4"/>
        <v>13.67549713077995</v>
      </c>
      <c r="D130" s="178">
        <v>3668651.4739999999</v>
      </c>
      <c r="E130" s="179">
        <f t="shared" si="5"/>
        <v>13.724826505372686</v>
      </c>
      <c r="F130" s="178">
        <v>919240.98899999994</v>
      </c>
      <c r="G130" s="179">
        <f t="shared" si="6"/>
        <v>3.9773695100846487</v>
      </c>
      <c r="H130" s="178">
        <v>1041609.196</v>
      </c>
      <c r="I130" s="179">
        <f t="shared" si="7"/>
        <v>4.5069280987625522</v>
      </c>
      <c r="J130" s="178">
        <v>-3647697.7089999998</v>
      </c>
      <c r="K130" s="178">
        <v>-2627042.2779999999</v>
      </c>
      <c r="L130" s="178"/>
      <c r="M130" s="155" t="s">
        <v>1034</v>
      </c>
    </row>
    <row r="131" spans="1:13" x14ac:dyDescent="0.2">
      <c r="A131" s="155" t="s">
        <v>820</v>
      </c>
      <c r="B131" s="178">
        <v>527.41700000000003</v>
      </c>
      <c r="C131" s="179">
        <f t="shared" si="4"/>
        <v>1.5793270168884079E-3</v>
      </c>
      <c r="D131" s="178">
        <v>41.95</v>
      </c>
      <c r="E131" s="179">
        <f t="shared" si="5"/>
        <v>1.5693953922328471E-4</v>
      </c>
      <c r="F131" s="178">
        <v>5547.0789999999997</v>
      </c>
      <c r="G131" s="179">
        <f t="shared" si="6"/>
        <v>2.4001086927848952E-2</v>
      </c>
      <c r="H131" s="178">
        <v>3911.3310000000001</v>
      </c>
      <c r="I131" s="179">
        <f t="shared" si="7"/>
        <v>1.692389780654455E-2</v>
      </c>
      <c r="J131" s="178">
        <v>5019.6619999999994</v>
      </c>
      <c r="K131" s="178">
        <v>3869.3810000000003</v>
      </c>
      <c r="L131" s="178"/>
      <c r="M131" s="155" t="s">
        <v>1035</v>
      </c>
    </row>
    <row r="132" spans="1:13" x14ac:dyDescent="0.2">
      <c r="A132" s="155" t="s">
        <v>821</v>
      </c>
      <c r="B132" s="178">
        <v>5954.7380000000003</v>
      </c>
      <c r="C132" s="179">
        <f t="shared" si="4"/>
        <v>1.7831201121488394E-2</v>
      </c>
      <c r="D132" s="178">
        <v>17151.249</v>
      </c>
      <c r="E132" s="179">
        <f t="shared" si="5"/>
        <v>6.4164698812010063E-2</v>
      </c>
      <c r="F132" s="178">
        <v>39.54</v>
      </c>
      <c r="G132" s="179">
        <f t="shared" si="6"/>
        <v>1.7108156871880635E-4</v>
      </c>
      <c r="H132" s="178">
        <v>174.792</v>
      </c>
      <c r="I132" s="179">
        <f t="shared" si="7"/>
        <v>7.5630570396663811E-4</v>
      </c>
      <c r="J132" s="178">
        <v>-5915.1980000000003</v>
      </c>
      <c r="K132" s="178">
        <v>-16976.456999999999</v>
      </c>
      <c r="L132" s="178"/>
      <c r="M132" s="155" t="s">
        <v>1036</v>
      </c>
    </row>
    <row r="133" spans="1:13" x14ac:dyDescent="0.2">
      <c r="A133" s="155" t="s">
        <v>822</v>
      </c>
      <c r="B133" s="178">
        <v>478165.76699999999</v>
      </c>
      <c r="C133" s="179">
        <f t="shared" si="4"/>
        <v>1.4318463651612814</v>
      </c>
      <c r="D133" s="178">
        <v>298045.152</v>
      </c>
      <c r="E133" s="179">
        <f t="shared" si="5"/>
        <v>1.1150195190134409</v>
      </c>
      <c r="F133" s="178">
        <v>431418.72</v>
      </c>
      <c r="G133" s="179">
        <f t="shared" si="6"/>
        <v>1.866661390800695</v>
      </c>
      <c r="H133" s="178">
        <v>390396.60100000002</v>
      </c>
      <c r="I133" s="179">
        <f t="shared" si="7"/>
        <v>1.6892030307192991</v>
      </c>
      <c r="J133" s="178">
        <v>-46747.04700000002</v>
      </c>
      <c r="K133" s="178">
        <v>92351.449000000022</v>
      </c>
      <c r="L133" s="178"/>
      <c r="M133" s="155" t="s">
        <v>1037</v>
      </c>
    </row>
    <row r="134" spans="1:13" x14ac:dyDescent="0.2">
      <c r="A134" s="155" t="s">
        <v>823</v>
      </c>
      <c r="B134" s="178">
        <v>66384.138999999996</v>
      </c>
      <c r="C134" s="179">
        <f t="shared" si="4"/>
        <v>0.19878438543993732</v>
      </c>
      <c r="D134" s="178">
        <v>77268.588000000003</v>
      </c>
      <c r="E134" s="179">
        <f t="shared" si="5"/>
        <v>0.28907024069496606</v>
      </c>
      <c r="F134" s="178">
        <v>97014.944000000003</v>
      </c>
      <c r="G134" s="179">
        <f t="shared" si="6"/>
        <v>0.41976400628950816</v>
      </c>
      <c r="H134" s="178">
        <v>79373.350000000006</v>
      </c>
      <c r="I134" s="179">
        <f t="shared" si="7"/>
        <v>0.34343973035345077</v>
      </c>
      <c r="J134" s="178">
        <v>30630.805000000008</v>
      </c>
      <c r="K134" s="178">
        <v>2104.7620000000024</v>
      </c>
      <c r="L134" s="178"/>
      <c r="M134" s="155" t="s">
        <v>1038</v>
      </c>
    </row>
    <row r="135" spans="1:13" x14ac:dyDescent="0.2">
      <c r="A135" s="155" t="s">
        <v>824</v>
      </c>
      <c r="B135" s="178">
        <v>44137.724999999999</v>
      </c>
      <c r="C135" s="179">
        <f t="shared" si="4"/>
        <v>0.13216847685321273</v>
      </c>
      <c r="D135" s="178">
        <v>45224.146000000001</v>
      </c>
      <c r="E135" s="179">
        <f t="shared" si="5"/>
        <v>0.16918847759252809</v>
      </c>
      <c r="F135" s="178">
        <v>65527.55</v>
      </c>
      <c r="G135" s="179">
        <f t="shared" si="6"/>
        <v>0.28352443217754225</v>
      </c>
      <c r="H135" s="178">
        <v>66926.578999999998</v>
      </c>
      <c r="I135" s="179">
        <f t="shared" si="7"/>
        <v>0.28958392514917053</v>
      </c>
      <c r="J135" s="178">
        <v>21389.825000000004</v>
      </c>
      <c r="K135" s="178">
        <v>21702.432999999997</v>
      </c>
      <c r="L135" s="178"/>
      <c r="M135" s="155" t="s">
        <v>1039</v>
      </c>
    </row>
    <row r="136" spans="1:13" x14ac:dyDescent="0.2">
      <c r="A136" s="155" t="s">
        <v>825</v>
      </c>
      <c r="B136" s="178">
        <v>78739.034</v>
      </c>
      <c r="C136" s="179">
        <f t="shared" si="4"/>
        <v>0.2357805752941125</v>
      </c>
      <c r="D136" s="178">
        <v>67459.898000000001</v>
      </c>
      <c r="E136" s="179">
        <f t="shared" si="5"/>
        <v>0.25237485835923207</v>
      </c>
      <c r="F136" s="178">
        <v>11167.075999999999</v>
      </c>
      <c r="G136" s="179">
        <f t="shared" si="6"/>
        <v>4.8317675267631088E-2</v>
      </c>
      <c r="H136" s="178">
        <v>12634.495000000001</v>
      </c>
      <c r="I136" s="179">
        <f t="shared" si="7"/>
        <v>5.4668066245811997E-2</v>
      </c>
      <c r="J136" s="178">
        <v>-67571.957999999999</v>
      </c>
      <c r="K136" s="178">
        <v>-54825.402999999998</v>
      </c>
      <c r="L136" s="178"/>
      <c r="M136" s="155" t="s">
        <v>1040</v>
      </c>
    </row>
    <row r="137" spans="1:13" x14ac:dyDescent="0.2">
      <c r="A137" s="155" t="s">
        <v>826</v>
      </c>
      <c r="B137" s="178">
        <v>46029.550999999999</v>
      </c>
      <c r="C137" s="179">
        <f t="shared" si="4"/>
        <v>0.13783346662990165</v>
      </c>
      <c r="D137" s="178">
        <v>15797.66</v>
      </c>
      <c r="E137" s="179">
        <f t="shared" si="5"/>
        <v>5.9100774283816819E-2</v>
      </c>
      <c r="F137" s="178">
        <v>26204.264999999999</v>
      </c>
      <c r="G137" s="179">
        <f t="shared" si="6"/>
        <v>0.11338054535466142</v>
      </c>
      <c r="H137" s="178">
        <v>37598.029000000002</v>
      </c>
      <c r="I137" s="179">
        <f t="shared" si="7"/>
        <v>0.16268252431806421</v>
      </c>
      <c r="J137" s="178">
        <v>-19825.286</v>
      </c>
      <c r="K137" s="178">
        <v>21800.369000000002</v>
      </c>
      <c r="L137" s="178"/>
      <c r="M137" s="155" t="s">
        <v>1041</v>
      </c>
    </row>
    <row r="138" spans="1:13" x14ac:dyDescent="0.2">
      <c r="A138" s="155" t="s">
        <v>827</v>
      </c>
      <c r="B138" s="178">
        <v>64.984999999999999</v>
      </c>
      <c r="C138" s="179">
        <f t="shared" si="4"/>
        <v>1.9459472522215476E-4</v>
      </c>
      <c r="D138" s="178">
        <v>212.386</v>
      </c>
      <c r="E138" s="179">
        <f t="shared" si="5"/>
        <v>7.9455926048811786E-4</v>
      </c>
      <c r="F138" s="178">
        <v>2222.1060000000002</v>
      </c>
      <c r="G138" s="179">
        <f t="shared" si="6"/>
        <v>9.6146024365066259E-3</v>
      </c>
      <c r="H138" s="178">
        <v>2107.5720000000001</v>
      </c>
      <c r="I138" s="179">
        <f t="shared" si="7"/>
        <v>9.1192315730718558E-3</v>
      </c>
      <c r="J138" s="178">
        <v>2157.1210000000001</v>
      </c>
      <c r="K138" s="178">
        <v>1895.1860000000001</v>
      </c>
      <c r="L138" s="178"/>
      <c r="M138" s="155" t="s">
        <v>1042</v>
      </c>
    </row>
    <row r="139" spans="1:13" x14ac:dyDescent="0.2">
      <c r="A139" s="155" t="s">
        <v>828</v>
      </c>
      <c r="B139" s="178" t="s">
        <v>772</v>
      </c>
      <c r="C139" s="179" t="str">
        <f t="shared" si="4"/>
        <v>x</v>
      </c>
      <c r="D139" s="178">
        <v>5.9290000000000003</v>
      </c>
      <c r="E139" s="179">
        <f t="shared" si="5"/>
        <v>2.2181037617517401E-5</v>
      </c>
      <c r="F139" s="178">
        <v>337.339</v>
      </c>
      <c r="G139" s="179">
        <f t="shared" si="6"/>
        <v>1.4595975040473802E-3</v>
      </c>
      <c r="H139" s="178">
        <v>662.31100000000004</v>
      </c>
      <c r="I139" s="179">
        <f t="shared" si="7"/>
        <v>2.865746642293973E-3</v>
      </c>
      <c r="J139" s="178">
        <v>337.339</v>
      </c>
      <c r="K139" s="178">
        <v>656.38200000000006</v>
      </c>
      <c r="L139" s="178"/>
      <c r="M139" s="155" t="s">
        <v>1043</v>
      </c>
    </row>
    <row r="140" spans="1:13" x14ac:dyDescent="0.2">
      <c r="A140" s="155" t="s">
        <v>829</v>
      </c>
      <c r="B140" s="178">
        <v>8049.7110000000002</v>
      </c>
      <c r="C140" s="179">
        <f t="shared" si="4"/>
        <v>2.4104505657655713E-2</v>
      </c>
      <c r="D140" s="178">
        <v>7427.2510000000002</v>
      </c>
      <c r="E140" s="179">
        <f t="shared" si="5"/>
        <v>2.7786158513365442E-2</v>
      </c>
      <c r="F140" s="178">
        <v>59353.254000000001</v>
      </c>
      <c r="G140" s="179">
        <f t="shared" si="6"/>
        <v>0.25680950437242717</v>
      </c>
      <c r="H140" s="178">
        <v>39810.277999999998</v>
      </c>
      <c r="I140" s="179">
        <f t="shared" si="7"/>
        <v>0.17225468172397801</v>
      </c>
      <c r="J140" s="178">
        <v>51303.542999999998</v>
      </c>
      <c r="K140" s="178">
        <v>32383.026999999998</v>
      </c>
      <c r="L140" s="178"/>
      <c r="M140" s="155" t="s">
        <v>1044</v>
      </c>
    </row>
    <row r="141" spans="1:13" x14ac:dyDescent="0.2">
      <c r="A141" s="155" t="s">
        <v>830</v>
      </c>
      <c r="B141" s="178">
        <v>85481.991999999998</v>
      </c>
      <c r="C141" s="179">
        <f t="shared" si="4"/>
        <v>0.25597206654893329</v>
      </c>
      <c r="D141" s="178">
        <v>77943.47</v>
      </c>
      <c r="E141" s="179">
        <f t="shared" si="5"/>
        <v>0.29159504808733999</v>
      </c>
      <c r="F141" s="178">
        <v>18803.092000000001</v>
      </c>
      <c r="G141" s="179">
        <f t="shared" si="6"/>
        <v>8.1357169350633238E-2</v>
      </c>
      <c r="H141" s="178">
        <v>25891.11</v>
      </c>
      <c r="I141" s="179">
        <f t="shared" si="7"/>
        <v>0.11202797711009466</v>
      </c>
      <c r="J141" s="178">
        <v>-66678.899999999994</v>
      </c>
      <c r="K141" s="178">
        <v>-52052.36</v>
      </c>
      <c r="L141" s="178"/>
      <c r="M141" s="155" t="s">
        <v>1045</v>
      </c>
    </row>
    <row r="142" spans="1:13" x14ac:dyDescent="0.2">
      <c r="A142" s="155" t="s">
        <v>831</v>
      </c>
      <c r="B142" s="178" t="s">
        <v>772</v>
      </c>
      <c r="C142" s="179" t="str">
        <f t="shared" ref="C142:C205" si="8">IF(B142=0,0,IF(OR(B142="x",B142="Ə"),"x",B142/$B$12*100))</f>
        <v>x</v>
      </c>
      <c r="D142" s="178">
        <v>230.48500000000001</v>
      </c>
      <c r="E142" s="179">
        <f t="shared" ref="E142:E205" si="9">IF(D142=0,0,IF(OR(D142="x",D142="Ə"),"x",D142/$D$12*100))</f>
        <v>8.6226959947267629E-4</v>
      </c>
      <c r="F142" s="178" t="s">
        <v>762</v>
      </c>
      <c r="G142" s="179" t="str">
        <f t="shared" ref="G142:G205" si="10">IF(F142=0,0,IF(OR(F142="x",F142="Ə"),"x",F142/$F$12*100))</f>
        <v>x</v>
      </c>
      <c r="H142" s="178">
        <v>11.342000000000001</v>
      </c>
      <c r="I142" s="179">
        <f t="shared" ref="I142:I205" si="11">IF(H142=0,0,IF(OR(H142="x",H142="Ə"),"x",H142/$H$12*100))</f>
        <v>4.9075582946528506E-5</v>
      </c>
      <c r="J142" s="178" t="s">
        <v>762</v>
      </c>
      <c r="K142" s="178">
        <v>-219.143</v>
      </c>
      <c r="L142" s="178"/>
      <c r="M142" s="155" t="s">
        <v>1046</v>
      </c>
    </row>
    <row r="143" spans="1:13" x14ac:dyDescent="0.2">
      <c r="A143" s="155" t="s">
        <v>832</v>
      </c>
      <c r="B143" s="178" t="s">
        <v>772</v>
      </c>
      <c r="C143" s="179" t="str">
        <f t="shared" si="8"/>
        <v>x</v>
      </c>
      <c r="D143" s="178" t="s">
        <v>762</v>
      </c>
      <c r="E143" s="179" t="str">
        <f t="shared" si="9"/>
        <v>x</v>
      </c>
      <c r="F143" s="178">
        <v>1.8540000000000001</v>
      </c>
      <c r="G143" s="179">
        <f t="shared" si="10"/>
        <v>8.0218823572247607E-6</v>
      </c>
      <c r="H143" s="178">
        <v>20.654</v>
      </c>
      <c r="I143" s="179">
        <f t="shared" si="11"/>
        <v>8.9367579807582412E-5</v>
      </c>
      <c r="J143" s="178">
        <v>1.8540000000000001</v>
      </c>
      <c r="K143" s="178">
        <v>20.298999999999999</v>
      </c>
      <c r="L143" s="178"/>
      <c r="M143" s="155" t="s">
        <v>1047</v>
      </c>
    </row>
    <row r="144" spans="1:13" x14ac:dyDescent="0.2">
      <c r="A144" s="155" t="s">
        <v>833</v>
      </c>
      <c r="B144" s="178" t="s">
        <v>772</v>
      </c>
      <c r="C144" s="179" t="str">
        <f t="shared" si="8"/>
        <v>x</v>
      </c>
      <c r="D144" s="178">
        <v>735.21500000000003</v>
      </c>
      <c r="E144" s="179">
        <f t="shared" si="9"/>
        <v>2.7505197456507095E-3</v>
      </c>
      <c r="F144" s="178">
        <v>1480.59</v>
      </c>
      <c r="G144" s="179">
        <f t="shared" si="10"/>
        <v>6.4062129445973063E-3</v>
      </c>
      <c r="H144" s="178">
        <v>871.20299999999997</v>
      </c>
      <c r="I144" s="179">
        <f t="shared" si="11"/>
        <v>3.7695992849377945E-3</v>
      </c>
      <c r="J144" s="178">
        <v>1480.59</v>
      </c>
      <c r="K144" s="178">
        <v>135.98799999999994</v>
      </c>
      <c r="L144" s="178"/>
      <c r="M144" s="155" t="s">
        <v>1048</v>
      </c>
    </row>
    <row r="145" spans="1:13" x14ac:dyDescent="0.2">
      <c r="A145" s="155" t="s">
        <v>834</v>
      </c>
      <c r="B145" s="178">
        <v>4094.6419999999998</v>
      </c>
      <c r="C145" s="179">
        <f t="shared" si="8"/>
        <v>1.2261225434686378E-2</v>
      </c>
      <c r="D145" s="178">
        <v>4074.3449999999998</v>
      </c>
      <c r="E145" s="179">
        <f t="shared" si="9"/>
        <v>1.5242570367978398E-2</v>
      </c>
      <c r="F145" s="178">
        <v>21658.611000000001</v>
      </c>
      <c r="G145" s="179">
        <f t="shared" si="10"/>
        <v>9.3712421501021631E-2</v>
      </c>
      <c r="H145" s="178">
        <v>15648.811</v>
      </c>
      <c r="I145" s="179">
        <f t="shared" si="11"/>
        <v>6.7710679090552603E-2</v>
      </c>
      <c r="J145" s="178">
        <v>17563.969000000001</v>
      </c>
      <c r="K145" s="178">
        <v>11574.466</v>
      </c>
      <c r="L145" s="178"/>
      <c r="M145" s="155" t="s">
        <v>1049</v>
      </c>
    </row>
    <row r="146" spans="1:13" x14ac:dyDescent="0.2">
      <c r="A146" s="155" t="s">
        <v>835</v>
      </c>
      <c r="B146" s="178">
        <v>35863.023999999998</v>
      </c>
      <c r="C146" s="179">
        <f t="shared" si="8"/>
        <v>0.10739024853297748</v>
      </c>
      <c r="D146" s="178">
        <v>35592.118999999999</v>
      </c>
      <c r="E146" s="179">
        <f t="shared" si="9"/>
        <v>0.13315401086627687</v>
      </c>
      <c r="F146" s="178">
        <v>455.95499999999998</v>
      </c>
      <c r="G146" s="179">
        <f t="shared" si="10"/>
        <v>1.9728249030142478E-3</v>
      </c>
      <c r="H146" s="178">
        <v>543.88800000000003</v>
      </c>
      <c r="I146" s="179">
        <f t="shared" si="11"/>
        <v>2.3533433836732055E-3</v>
      </c>
      <c r="J146" s="178">
        <v>-35407.068999999996</v>
      </c>
      <c r="K146" s="178">
        <v>-35048.231</v>
      </c>
      <c r="L146" s="178"/>
      <c r="M146" s="155" t="s">
        <v>1050</v>
      </c>
    </row>
    <row r="147" spans="1:13" x14ac:dyDescent="0.2">
      <c r="A147" s="155" t="s">
        <v>836</v>
      </c>
      <c r="B147" s="178">
        <v>4332.7209999999995</v>
      </c>
      <c r="C147" s="179">
        <f t="shared" si="8"/>
        <v>1.2974142532265283E-2</v>
      </c>
      <c r="D147" s="178">
        <v>8270.2430000000004</v>
      </c>
      <c r="E147" s="179">
        <f t="shared" si="9"/>
        <v>3.0939883806545786E-2</v>
      </c>
      <c r="F147" s="178">
        <v>12087.136</v>
      </c>
      <c r="G147" s="179">
        <f t="shared" si="10"/>
        <v>5.2298588472371225E-2</v>
      </c>
      <c r="H147" s="178">
        <v>16898.453000000001</v>
      </c>
      <c r="I147" s="179">
        <f t="shared" si="11"/>
        <v>7.3117742185638643E-2</v>
      </c>
      <c r="J147" s="178">
        <v>7754.4150000000009</v>
      </c>
      <c r="K147" s="178">
        <v>8628.2100000000009</v>
      </c>
      <c r="L147" s="178"/>
      <c r="M147" s="155" t="s">
        <v>1051</v>
      </c>
    </row>
    <row r="148" spans="1:13" x14ac:dyDescent="0.2">
      <c r="A148" s="155" t="s">
        <v>837</v>
      </c>
      <c r="B148" s="178">
        <v>106.22199999999999</v>
      </c>
      <c r="C148" s="179">
        <f t="shared" si="8"/>
        <v>3.1807710860271943E-4</v>
      </c>
      <c r="D148" s="178">
        <v>72.221999999999994</v>
      </c>
      <c r="E148" s="179">
        <f t="shared" si="9"/>
        <v>2.7019040290307664E-4</v>
      </c>
      <c r="F148" s="178">
        <v>1149.489</v>
      </c>
      <c r="G148" s="179">
        <f t="shared" si="10"/>
        <v>4.9736060026558428E-3</v>
      </c>
      <c r="H148" s="178">
        <v>483.17099999999999</v>
      </c>
      <c r="I148" s="179">
        <f t="shared" si="11"/>
        <v>2.0906276219235694E-3</v>
      </c>
      <c r="J148" s="178">
        <v>1043.2670000000001</v>
      </c>
      <c r="K148" s="178">
        <v>410.94900000000001</v>
      </c>
      <c r="L148" s="178"/>
      <c r="M148" s="155" t="s">
        <v>1052</v>
      </c>
    </row>
    <row r="149" spans="1:13" x14ac:dyDescent="0.2">
      <c r="A149" s="155" t="s">
        <v>838</v>
      </c>
      <c r="B149" s="178">
        <v>251.5</v>
      </c>
      <c r="C149" s="179">
        <f t="shared" si="8"/>
        <v>7.5310569198079429E-4</v>
      </c>
      <c r="D149" s="178">
        <v>180.94399999999999</v>
      </c>
      <c r="E149" s="179">
        <f t="shared" si="9"/>
        <v>6.7693129881330209E-4</v>
      </c>
      <c r="F149" s="178">
        <v>3574.4360000000001</v>
      </c>
      <c r="G149" s="179">
        <f t="shared" si="10"/>
        <v>1.5465860348127854E-2</v>
      </c>
      <c r="H149" s="178">
        <v>3107.8229999999999</v>
      </c>
      <c r="I149" s="179">
        <f t="shared" si="11"/>
        <v>1.3447207319663994E-2</v>
      </c>
      <c r="J149" s="178">
        <v>3322.9360000000001</v>
      </c>
      <c r="K149" s="178">
        <v>2926.8789999999999</v>
      </c>
      <c r="L149" s="178"/>
      <c r="M149" s="155" t="s">
        <v>1053</v>
      </c>
    </row>
    <row r="150" spans="1:13" x14ac:dyDescent="0.2">
      <c r="A150" s="155" t="s">
        <v>839</v>
      </c>
      <c r="B150" s="178">
        <v>0.57399999999999995</v>
      </c>
      <c r="C150" s="179">
        <f t="shared" si="8"/>
        <v>1.7188177622146161E-6</v>
      </c>
      <c r="D150" s="178">
        <v>41.734999999999999</v>
      </c>
      <c r="E150" s="179">
        <f t="shared" si="9"/>
        <v>1.5613520070283161E-4</v>
      </c>
      <c r="F150" s="178">
        <v>207.53200000000001</v>
      </c>
      <c r="G150" s="179">
        <f t="shared" si="10"/>
        <v>8.9794891551217299E-4</v>
      </c>
      <c r="H150" s="178">
        <v>20.227</v>
      </c>
      <c r="I150" s="179">
        <f t="shared" si="11"/>
        <v>8.7519997906844655E-5</v>
      </c>
      <c r="J150" s="178">
        <v>206.958</v>
      </c>
      <c r="K150" s="178">
        <v>-21.507999999999999</v>
      </c>
      <c r="L150" s="178"/>
      <c r="M150" s="155" t="s">
        <v>1054</v>
      </c>
    </row>
    <row r="151" spans="1:13" x14ac:dyDescent="0.2">
      <c r="A151" s="155" t="s">
        <v>840</v>
      </c>
      <c r="B151" s="178">
        <v>9.1790000000000003</v>
      </c>
      <c r="C151" s="179">
        <f t="shared" si="8"/>
        <v>2.7486111915275195E-5</v>
      </c>
      <c r="D151" s="178">
        <v>2.746</v>
      </c>
      <c r="E151" s="179">
        <f t="shared" si="9"/>
        <v>1.0273086405414536E-5</v>
      </c>
      <c r="F151" s="178">
        <v>243.76</v>
      </c>
      <c r="G151" s="179">
        <f t="shared" si="10"/>
        <v>1.0547001312821505E-3</v>
      </c>
      <c r="H151" s="178">
        <v>895.524</v>
      </c>
      <c r="I151" s="179">
        <f t="shared" si="11"/>
        <v>3.8748335692652966E-3</v>
      </c>
      <c r="J151" s="178">
        <v>234.58099999999999</v>
      </c>
      <c r="K151" s="178">
        <v>892.77800000000002</v>
      </c>
      <c r="L151" s="178"/>
      <c r="M151" s="155" t="s">
        <v>1055</v>
      </c>
    </row>
    <row r="152" spans="1:13" x14ac:dyDescent="0.2">
      <c r="A152" s="155" t="s">
        <v>841</v>
      </c>
      <c r="B152" s="178">
        <v>1.349</v>
      </c>
      <c r="C152" s="179">
        <f t="shared" si="8"/>
        <v>4.039521186807521E-6</v>
      </c>
      <c r="D152" s="178" t="s">
        <v>762</v>
      </c>
      <c r="E152" s="179" t="str">
        <f t="shared" si="9"/>
        <v>x</v>
      </c>
      <c r="F152" s="178">
        <v>366.99400000000003</v>
      </c>
      <c r="G152" s="179">
        <f t="shared" si="10"/>
        <v>1.5879086805864852E-3</v>
      </c>
      <c r="H152" s="178">
        <v>793.95899999999995</v>
      </c>
      <c r="I152" s="179">
        <f t="shared" si="11"/>
        <v>3.4353730171612432E-3</v>
      </c>
      <c r="J152" s="178">
        <v>365.64500000000004</v>
      </c>
      <c r="K152" s="178">
        <v>793.93399999999997</v>
      </c>
      <c r="L152" s="178"/>
      <c r="M152" s="155" t="s">
        <v>1056</v>
      </c>
    </row>
    <row r="153" spans="1:13" x14ac:dyDescent="0.2">
      <c r="A153" s="155" t="s">
        <v>842</v>
      </c>
      <c r="B153" s="178">
        <v>0.98899999999999999</v>
      </c>
      <c r="C153" s="179">
        <f t="shared" si="8"/>
        <v>2.9615170153837198E-6</v>
      </c>
      <c r="D153" s="178" t="s">
        <v>772</v>
      </c>
      <c r="E153" s="179" t="str">
        <f t="shared" si="9"/>
        <v>x</v>
      </c>
      <c r="F153" s="178" t="s">
        <v>762</v>
      </c>
      <c r="G153" s="179" t="str">
        <f t="shared" si="10"/>
        <v>x</v>
      </c>
      <c r="H153" s="178">
        <v>0.67700000000000005</v>
      </c>
      <c r="I153" s="179">
        <f t="shared" si="11"/>
        <v>2.9293043250572912E-6</v>
      </c>
      <c r="J153" s="178">
        <v>-0.53099999999999992</v>
      </c>
      <c r="K153" s="178">
        <v>0.67700000000000005</v>
      </c>
      <c r="L153" s="178"/>
      <c r="M153" s="155" t="s">
        <v>1057</v>
      </c>
    </row>
    <row r="154" spans="1:13" x14ac:dyDescent="0.2">
      <c r="A154" s="155" t="s">
        <v>843</v>
      </c>
      <c r="B154" s="178">
        <v>88151.043999999994</v>
      </c>
      <c r="C154" s="179">
        <f t="shared" si="8"/>
        <v>0.26396442540934173</v>
      </c>
      <c r="D154" s="178">
        <v>101326.37699999999</v>
      </c>
      <c r="E154" s="179">
        <f t="shared" si="9"/>
        <v>0.37907306120488271</v>
      </c>
      <c r="F154" s="178">
        <v>373116.51</v>
      </c>
      <c r="G154" s="179">
        <f t="shared" si="10"/>
        <v>1.6143995408620686</v>
      </c>
      <c r="H154" s="178">
        <v>371570.799</v>
      </c>
      <c r="I154" s="179">
        <f t="shared" si="11"/>
        <v>1.6077458620025014</v>
      </c>
      <c r="J154" s="178">
        <v>284965.46600000001</v>
      </c>
      <c r="K154" s="178">
        <v>270244.42200000002</v>
      </c>
      <c r="L154" s="178"/>
      <c r="M154" s="155" t="s">
        <v>1058</v>
      </c>
    </row>
    <row r="155" spans="1:13" x14ac:dyDescent="0.2">
      <c r="A155" s="155" t="s">
        <v>844</v>
      </c>
      <c r="B155" s="178">
        <v>3126.3359999999998</v>
      </c>
      <c r="C155" s="179">
        <f t="shared" si="8"/>
        <v>9.3616756924233338E-3</v>
      </c>
      <c r="D155" s="178">
        <v>1213.798</v>
      </c>
      <c r="E155" s="179">
        <f t="shared" si="9"/>
        <v>4.5409511044134567E-3</v>
      </c>
      <c r="F155" s="178">
        <v>7162.8829999999998</v>
      </c>
      <c r="G155" s="179">
        <f t="shared" si="10"/>
        <v>3.0992343454458015E-2</v>
      </c>
      <c r="H155" s="178">
        <v>5629.6390000000001</v>
      </c>
      <c r="I155" s="179">
        <f t="shared" si="11"/>
        <v>2.4358826988495133E-2</v>
      </c>
      <c r="J155" s="178">
        <v>4036.547</v>
      </c>
      <c r="K155" s="178">
        <v>4415.8410000000003</v>
      </c>
      <c r="L155" s="178"/>
      <c r="M155" s="155" t="s">
        <v>1059</v>
      </c>
    </row>
    <row r="156" spans="1:13" x14ac:dyDescent="0.2">
      <c r="A156" s="155" t="s">
        <v>845</v>
      </c>
      <c r="B156" s="178">
        <v>7523.884</v>
      </c>
      <c r="C156" s="179">
        <f t="shared" si="8"/>
        <v>2.2529939825857759E-2</v>
      </c>
      <c r="D156" s="178">
        <v>3494.1559999999999</v>
      </c>
      <c r="E156" s="179">
        <f t="shared" si="9"/>
        <v>1.3072019847777724E-2</v>
      </c>
      <c r="F156" s="178">
        <v>133346.25200000001</v>
      </c>
      <c r="G156" s="179">
        <f t="shared" si="10"/>
        <v>0.5769622148440382</v>
      </c>
      <c r="H156" s="178">
        <v>48778.781999999999</v>
      </c>
      <c r="I156" s="179">
        <f t="shared" si="11"/>
        <v>0.21106040928157566</v>
      </c>
      <c r="J156" s="178">
        <v>125822.368</v>
      </c>
      <c r="K156" s="178">
        <v>45284.625999999997</v>
      </c>
      <c r="L156" s="178"/>
      <c r="M156" s="155" t="s">
        <v>1060</v>
      </c>
    </row>
    <row r="157" spans="1:13" x14ac:dyDescent="0.2">
      <c r="A157" s="155" t="s">
        <v>846</v>
      </c>
      <c r="B157" s="178">
        <v>32647.455000000002</v>
      </c>
      <c r="C157" s="179">
        <f t="shared" si="8"/>
        <v>9.7761368545474528E-2</v>
      </c>
      <c r="D157" s="178">
        <v>34032.487000000001</v>
      </c>
      <c r="E157" s="179">
        <f t="shared" si="9"/>
        <v>0.12731925693450361</v>
      </c>
      <c r="F157" s="178">
        <v>29154.996999999999</v>
      </c>
      <c r="G157" s="179">
        <f t="shared" si="10"/>
        <v>0.12614776486474691</v>
      </c>
      <c r="H157" s="178">
        <v>27410.226999999999</v>
      </c>
      <c r="I157" s="179">
        <f t="shared" si="11"/>
        <v>0.11860102880635472</v>
      </c>
      <c r="J157" s="178">
        <v>-3492.4580000000024</v>
      </c>
      <c r="K157" s="178">
        <v>-6622.260000000002</v>
      </c>
      <c r="L157" s="178"/>
      <c r="M157" s="155" t="s">
        <v>1061</v>
      </c>
    </row>
    <row r="158" spans="1:13" x14ac:dyDescent="0.2">
      <c r="A158" s="155" t="s">
        <v>847</v>
      </c>
      <c r="B158" s="178" t="s">
        <v>772</v>
      </c>
      <c r="C158" s="179" t="str">
        <f t="shared" si="8"/>
        <v>x</v>
      </c>
      <c r="D158" s="178" t="s">
        <v>772</v>
      </c>
      <c r="E158" s="179" t="str">
        <f t="shared" si="9"/>
        <v>x</v>
      </c>
      <c r="F158" s="178">
        <v>7.8890000000000002</v>
      </c>
      <c r="G158" s="179">
        <f t="shared" si="10"/>
        <v>3.4134104593390578E-5</v>
      </c>
      <c r="H158" s="178" t="s">
        <v>772</v>
      </c>
      <c r="I158" s="179" t="str">
        <f t="shared" si="11"/>
        <v>x</v>
      </c>
      <c r="J158" s="178">
        <v>7.8890000000000002</v>
      </c>
      <c r="K158" s="178" t="s">
        <v>772</v>
      </c>
      <c r="L158" s="178"/>
      <c r="M158" s="155" t="s">
        <v>1062</v>
      </c>
    </row>
    <row r="159" spans="1:13" x14ac:dyDescent="0.2">
      <c r="A159" s="155" t="s">
        <v>848</v>
      </c>
      <c r="B159" s="178">
        <v>11885.379000000001</v>
      </c>
      <c r="C159" s="179">
        <f t="shared" si="8"/>
        <v>3.5590244835980125E-2</v>
      </c>
      <c r="D159" s="178">
        <v>7934.8819999999996</v>
      </c>
      <c r="E159" s="179">
        <f t="shared" si="9"/>
        <v>2.9685261617905495E-2</v>
      </c>
      <c r="F159" s="178">
        <v>8711.2219999999998</v>
      </c>
      <c r="G159" s="179">
        <f t="shared" si="10"/>
        <v>3.7691692595290281E-2</v>
      </c>
      <c r="H159" s="178">
        <v>10268.972</v>
      </c>
      <c r="I159" s="179">
        <f t="shared" si="11"/>
        <v>4.4432709148437548E-2</v>
      </c>
      <c r="J159" s="178">
        <v>-3174.1570000000011</v>
      </c>
      <c r="K159" s="178">
        <v>2334.09</v>
      </c>
      <c r="L159" s="178"/>
      <c r="M159" s="155" t="s">
        <v>1063</v>
      </c>
    </row>
    <row r="160" spans="1:13" x14ac:dyDescent="0.2">
      <c r="A160" s="155" t="s">
        <v>849</v>
      </c>
      <c r="B160" s="178">
        <v>20.488</v>
      </c>
      <c r="C160" s="179">
        <f t="shared" si="8"/>
        <v>6.1350415178141216E-5</v>
      </c>
      <c r="D160" s="178">
        <v>18.497</v>
      </c>
      <c r="E160" s="179">
        <f t="shared" si="9"/>
        <v>6.9199300524746052E-5</v>
      </c>
      <c r="F160" s="178">
        <v>1018.25</v>
      </c>
      <c r="G160" s="179">
        <f t="shared" si="10"/>
        <v>4.4057614402611177E-3</v>
      </c>
      <c r="H160" s="178">
        <v>956.62800000000004</v>
      </c>
      <c r="I160" s="179">
        <f t="shared" si="11"/>
        <v>4.1392238373277792E-3</v>
      </c>
      <c r="J160" s="178">
        <v>997.76199999999994</v>
      </c>
      <c r="K160" s="178">
        <v>938.13100000000009</v>
      </c>
      <c r="L160" s="178"/>
      <c r="M160" s="155" t="s">
        <v>1064</v>
      </c>
    </row>
    <row r="161" spans="1:13" x14ac:dyDescent="0.2">
      <c r="A161" s="155" t="s">
        <v>850</v>
      </c>
      <c r="B161" s="178">
        <v>881.29300000000001</v>
      </c>
      <c r="C161" s="179">
        <f t="shared" si="8"/>
        <v>2.6389931395738773E-3</v>
      </c>
      <c r="D161" s="178">
        <v>360.35899999999998</v>
      </c>
      <c r="E161" s="179">
        <f t="shared" si="9"/>
        <v>1.3481424413578937E-3</v>
      </c>
      <c r="F161" s="178">
        <v>9917.0689999999995</v>
      </c>
      <c r="G161" s="179">
        <f t="shared" si="10"/>
        <v>4.2909148245135156E-2</v>
      </c>
      <c r="H161" s="178">
        <v>8562.1209999999992</v>
      </c>
      <c r="I161" s="179">
        <f t="shared" si="11"/>
        <v>3.704735314174868E-2</v>
      </c>
      <c r="J161" s="178">
        <v>9035.7759999999998</v>
      </c>
      <c r="K161" s="178">
        <v>8201.7619999999988</v>
      </c>
      <c r="L161" s="178"/>
      <c r="M161" s="155" t="s">
        <v>1065</v>
      </c>
    </row>
    <row r="162" spans="1:13" x14ac:dyDescent="0.2">
      <c r="A162" s="155" t="s">
        <v>851</v>
      </c>
      <c r="B162" s="178">
        <v>3.8119999999999998</v>
      </c>
      <c r="C162" s="179">
        <f t="shared" si="8"/>
        <v>1.1414866392965359E-5</v>
      </c>
      <c r="D162" s="178">
        <v>695.73599999999999</v>
      </c>
      <c r="E162" s="179">
        <f t="shared" si="9"/>
        <v>2.6028244877485383E-3</v>
      </c>
      <c r="F162" s="178">
        <v>1164.201</v>
      </c>
      <c r="G162" s="179">
        <f t="shared" si="10"/>
        <v>5.0372618458270884E-3</v>
      </c>
      <c r="H162" s="178">
        <v>739.67600000000004</v>
      </c>
      <c r="I162" s="179">
        <f t="shared" si="11"/>
        <v>3.2004964637238949E-3</v>
      </c>
      <c r="J162" s="178">
        <v>1160.3890000000001</v>
      </c>
      <c r="K162" s="178">
        <v>43.940000000000055</v>
      </c>
      <c r="L162" s="178"/>
      <c r="M162" s="155" t="s">
        <v>1066</v>
      </c>
    </row>
    <row r="163" spans="1:13" x14ac:dyDescent="0.2">
      <c r="A163" s="155" t="s">
        <v>852</v>
      </c>
      <c r="B163" s="178" t="s">
        <v>762</v>
      </c>
      <c r="C163" s="179" t="str">
        <f t="shared" si="8"/>
        <v>x</v>
      </c>
      <c r="D163" s="178" t="s">
        <v>762</v>
      </c>
      <c r="E163" s="179" t="str">
        <f t="shared" si="9"/>
        <v>x</v>
      </c>
      <c r="F163" s="178">
        <v>453.33199999999999</v>
      </c>
      <c r="G163" s="179">
        <f t="shared" si="10"/>
        <v>1.9614757134657035E-3</v>
      </c>
      <c r="H163" s="178">
        <v>684.03599999999994</v>
      </c>
      <c r="I163" s="179">
        <f t="shared" si="11"/>
        <v>2.9597483209673398E-3</v>
      </c>
      <c r="J163" s="178">
        <v>453.29500000000002</v>
      </c>
      <c r="K163" s="178">
        <v>683.96699999999998</v>
      </c>
      <c r="L163" s="178"/>
      <c r="M163" s="155" t="s">
        <v>1067</v>
      </c>
    </row>
    <row r="164" spans="1:13" x14ac:dyDescent="0.2">
      <c r="A164" s="155" t="s">
        <v>853</v>
      </c>
      <c r="B164" s="178">
        <v>769514.75399999996</v>
      </c>
      <c r="C164" s="179">
        <f t="shared" si="8"/>
        <v>2.3042780966226668</v>
      </c>
      <c r="D164" s="178">
        <v>119782.53200000001</v>
      </c>
      <c r="E164" s="179">
        <f t="shared" si="9"/>
        <v>0.44811955611628967</v>
      </c>
      <c r="F164" s="178">
        <v>9309.0640000000003</v>
      </c>
      <c r="G164" s="179">
        <f t="shared" si="10"/>
        <v>4.0278433799285952E-2</v>
      </c>
      <c r="H164" s="178">
        <v>1497.922</v>
      </c>
      <c r="I164" s="179">
        <f t="shared" si="11"/>
        <v>6.4813432691262452E-3</v>
      </c>
      <c r="J164" s="178">
        <v>-760205.69</v>
      </c>
      <c r="K164" s="178">
        <v>-118284.61</v>
      </c>
      <c r="L164" s="178"/>
      <c r="M164" s="155" t="s">
        <v>1068</v>
      </c>
    </row>
    <row r="165" spans="1:13" x14ac:dyDescent="0.2">
      <c r="A165" s="155" t="s">
        <v>854</v>
      </c>
      <c r="B165" s="178">
        <v>3500376.7940000002</v>
      </c>
      <c r="C165" s="179">
        <f t="shared" si="8"/>
        <v>10.481724404130754</v>
      </c>
      <c r="D165" s="178">
        <v>2252769.8739999998</v>
      </c>
      <c r="E165" s="179">
        <f t="shared" si="9"/>
        <v>8.4278585459274638</v>
      </c>
      <c r="F165" s="178">
        <v>5071048.55</v>
      </c>
      <c r="G165" s="179">
        <f t="shared" si="10"/>
        <v>21.941399620213158</v>
      </c>
      <c r="H165" s="178">
        <v>5235381.4639999997</v>
      </c>
      <c r="I165" s="179">
        <f t="shared" si="11"/>
        <v>22.65291811790247</v>
      </c>
      <c r="J165" s="178">
        <v>1570671.7559999996</v>
      </c>
      <c r="K165" s="178">
        <v>2982611.59</v>
      </c>
      <c r="L165" s="178"/>
      <c r="M165" s="155" t="s">
        <v>1069</v>
      </c>
    </row>
    <row r="166" spans="1:13" x14ac:dyDescent="0.2">
      <c r="A166" s="155" t="s">
        <v>855</v>
      </c>
      <c r="B166" s="178">
        <v>153178.09700000001</v>
      </c>
      <c r="C166" s="179">
        <f t="shared" si="8"/>
        <v>0.45868507649099893</v>
      </c>
      <c r="D166" s="178">
        <v>132618.37899999999</v>
      </c>
      <c r="E166" s="179">
        <f t="shared" si="9"/>
        <v>0.4961398639522987</v>
      </c>
      <c r="F166" s="178">
        <v>20901.037</v>
      </c>
      <c r="G166" s="179">
        <f t="shared" si="10"/>
        <v>9.0434552296656909E-2</v>
      </c>
      <c r="H166" s="178">
        <v>15726.707</v>
      </c>
      <c r="I166" s="179">
        <f t="shared" si="11"/>
        <v>6.8047726490411783E-2</v>
      </c>
      <c r="J166" s="178">
        <v>-132277.06</v>
      </c>
      <c r="K166" s="178">
        <v>-116891.67199999999</v>
      </c>
      <c r="L166" s="178"/>
      <c r="M166" s="155" t="s">
        <v>1070</v>
      </c>
    </row>
    <row r="167" spans="1:13" x14ac:dyDescent="0.2">
      <c r="A167" s="155" t="s">
        <v>856</v>
      </c>
      <c r="B167" s="178" t="s">
        <v>762</v>
      </c>
      <c r="C167" s="179" t="str">
        <f t="shared" si="8"/>
        <v>x</v>
      </c>
      <c r="D167" s="178" t="s">
        <v>762</v>
      </c>
      <c r="E167" s="179" t="str">
        <f t="shared" si="9"/>
        <v>x</v>
      </c>
      <c r="F167" s="178">
        <v>164.05</v>
      </c>
      <c r="G167" s="179">
        <f t="shared" si="10"/>
        <v>7.0981111149014131E-4</v>
      </c>
      <c r="H167" s="178">
        <v>248.02799999999999</v>
      </c>
      <c r="I167" s="179">
        <f t="shared" si="11"/>
        <v>1.0731897978364989E-3</v>
      </c>
      <c r="J167" s="178">
        <v>163.97800000000001</v>
      </c>
      <c r="K167" s="178">
        <v>247.959</v>
      </c>
      <c r="L167" s="178"/>
      <c r="M167" s="155" t="s">
        <v>1071</v>
      </c>
    </row>
    <row r="168" spans="1:13" x14ac:dyDescent="0.2">
      <c r="A168" s="155" t="s">
        <v>734</v>
      </c>
      <c r="B168" s="178">
        <v>16263.727999999999</v>
      </c>
      <c r="C168" s="179">
        <f t="shared" si="8"/>
        <v>4.8701018408061313E-2</v>
      </c>
      <c r="D168" s="178">
        <v>35862.512000000002</v>
      </c>
      <c r="E168" s="179">
        <f t="shared" si="9"/>
        <v>0.13416558065958326</v>
      </c>
      <c r="F168" s="178">
        <v>10003.231</v>
      </c>
      <c r="G168" s="179">
        <f t="shared" si="10"/>
        <v>4.3281953761674104E-2</v>
      </c>
      <c r="H168" s="178">
        <v>29805.142</v>
      </c>
      <c r="I168" s="179">
        <f t="shared" si="11"/>
        <v>0.12896356184571156</v>
      </c>
      <c r="J168" s="178">
        <v>-6260.4969999999994</v>
      </c>
      <c r="K168" s="178">
        <v>-6057.3700000000026</v>
      </c>
      <c r="L168" s="178"/>
      <c r="M168" s="155" t="s">
        <v>953</v>
      </c>
    </row>
    <row r="169" spans="1:13" x14ac:dyDescent="0.2">
      <c r="A169" s="155" t="s">
        <v>857</v>
      </c>
      <c r="B169" s="178">
        <v>576.36300000000006</v>
      </c>
      <c r="C169" s="179">
        <f t="shared" si="8"/>
        <v>1.725893661817601E-3</v>
      </c>
      <c r="D169" s="178" t="s">
        <v>762</v>
      </c>
      <c r="E169" s="179" t="str">
        <f t="shared" si="9"/>
        <v>x</v>
      </c>
      <c r="F169" s="178">
        <v>691.43799999999999</v>
      </c>
      <c r="G169" s="179">
        <f t="shared" si="10"/>
        <v>2.9917121323164903E-3</v>
      </c>
      <c r="H169" s="178">
        <v>6066.1620000000003</v>
      </c>
      <c r="I169" s="179">
        <f t="shared" si="11"/>
        <v>2.6247613859820072E-2</v>
      </c>
      <c r="J169" s="178">
        <v>115.07499999999993</v>
      </c>
      <c r="K169" s="178">
        <v>6065.7539999999999</v>
      </c>
      <c r="L169" s="178"/>
      <c r="M169" s="155" t="s">
        <v>1072</v>
      </c>
    </row>
    <row r="170" spans="1:13" x14ac:dyDescent="0.2">
      <c r="A170" s="155" t="s">
        <v>858</v>
      </c>
      <c r="B170" s="178">
        <v>2.742</v>
      </c>
      <c r="C170" s="179">
        <f t="shared" si="8"/>
        <v>8.2107984390112852E-6</v>
      </c>
      <c r="D170" s="178">
        <v>2454.0680000000002</v>
      </c>
      <c r="E170" s="179">
        <f t="shared" si="9"/>
        <v>9.1809368567963724E-3</v>
      </c>
      <c r="F170" s="178">
        <v>3.3959999999999999</v>
      </c>
      <c r="G170" s="179">
        <f t="shared" si="10"/>
        <v>1.4693803929414931E-5</v>
      </c>
      <c r="H170" s="178">
        <v>240.01</v>
      </c>
      <c r="I170" s="179">
        <f t="shared" si="11"/>
        <v>1.0384967962437227E-3</v>
      </c>
      <c r="J170" s="178">
        <v>0.65399999999999991</v>
      </c>
      <c r="K170" s="178">
        <v>-2214.058</v>
      </c>
      <c r="L170" s="178"/>
      <c r="M170" s="155" t="s">
        <v>1073</v>
      </c>
    </row>
    <row r="171" spans="1:13" x14ac:dyDescent="0.2">
      <c r="A171" s="155" t="s">
        <v>859</v>
      </c>
      <c r="B171" s="178">
        <v>12774026.511999996</v>
      </c>
      <c r="C171" s="179">
        <f t="shared" si="8"/>
        <v>38.251260738372842</v>
      </c>
      <c r="D171" s="178">
        <v>11244061.567000004</v>
      </c>
      <c r="E171" s="179">
        <f t="shared" si="9"/>
        <v>42.065264393879019</v>
      </c>
      <c r="F171" s="178">
        <v>3026566.2700000005</v>
      </c>
      <c r="G171" s="179">
        <f t="shared" si="10"/>
        <v>13.095339031437192</v>
      </c>
      <c r="H171" s="178">
        <v>3253091.8580000009</v>
      </c>
      <c r="I171" s="179">
        <f t="shared" si="11"/>
        <v>14.075769644679559</v>
      </c>
      <c r="J171" s="178">
        <v>-9747460.241999995</v>
      </c>
      <c r="K171" s="178">
        <v>-7990969.7090000026</v>
      </c>
      <c r="L171" s="178"/>
      <c r="M171" s="155" t="s">
        <v>859</v>
      </c>
    </row>
    <row r="172" spans="1:13" x14ac:dyDescent="0.2">
      <c r="A172" s="155" t="s">
        <v>722</v>
      </c>
      <c r="B172" s="178">
        <v>32541.97</v>
      </c>
      <c r="C172" s="179">
        <f t="shared" si="8"/>
        <v>9.7445498350967191E-2</v>
      </c>
      <c r="D172" s="178">
        <v>129177.64200000001</v>
      </c>
      <c r="E172" s="179">
        <f t="shared" si="9"/>
        <v>0.48326769042742379</v>
      </c>
      <c r="F172" s="178">
        <v>155600.68700000001</v>
      </c>
      <c r="G172" s="179">
        <f t="shared" si="10"/>
        <v>0.6732526460719267</v>
      </c>
      <c r="H172" s="178">
        <v>268470.54399999999</v>
      </c>
      <c r="I172" s="179">
        <f t="shared" si="11"/>
        <v>1.1616424308562536</v>
      </c>
      <c r="J172" s="178">
        <v>123058.717</v>
      </c>
      <c r="K172" s="178">
        <v>139292.902</v>
      </c>
      <c r="L172" s="178"/>
      <c r="M172" s="155" t="s">
        <v>941</v>
      </c>
    </row>
    <row r="173" spans="1:13" x14ac:dyDescent="0.2">
      <c r="A173" s="155" t="s">
        <v>860</v>
      </c>
      <c r="B173" s="178">
        <v>16.940000000000001</v>
      </c>
      <c r="C173" s="179">
        <f t="shared" si="8"/>
        <v>5.0726085177553306E-5</v>
      </c>
      <c r="D173" s="178">
        <v>32.292999999999999</v>
      </c>
      <c r="E173" s="179">
        <f t="shared" si="9"/>
        <v>1.2081164577205083E-4</v>
      </c>
      <c r="F173" s="178">
        <v>714.74099999999999</v>
      </c>
      <c r="G173" s="179">
        <f t="shared" si="10"/>
        <v>3.0925394918474547E-3</v>
      </c>
      <c r="H173" s="178">
        <v>485.85</v>
      </c>
      <c r="I173" s="179">
        <f t="shared" si="11"/>
        <v>2.1022193594225774E-3</v>
      </c>
      <c r="J173" s="178">
        <v>697.80099999999993</v>
      </c>
      <c r="K173" s="178">
        <v>453.55700000000002</v>
      </c>
      <c r="L173" s="178"/>
      <c r="M173" s="155" t="s">
        <v>1074</v>
      </c>
    </row>
    <row r="174" spans="1:13" x14ac:dyDescent="0.2">
      <c r="A174" s="155" t="s">
        <v>861</v>
      </c>
      <c r="B174" s="178">
        <v>128.405</v>
      </c>
      <c r="C174" s="179">
        <f t="shared" si="8"/>
        <v>3.8450312675464775E-4</v>
      </c>
      <c r="D174" s="178">
        <v>203.065</v>
      </c>
      <c r="E174" s="179">
        <f t="shared" si="9"/>
        <v>7.596883797944291E-4</v>
      </c>
      <c r="F174" s="178">
        <v>6898.6310000000003</v>
      </c>
      <c r="G174" s="179">
        <f t="shared" si="10"/>
        <v>2.9848978591102374E-2</v>
      </c>
      <c r="H174" s="178">
        <v>9773.3469999999998</v>
      </c>
      <c r="I174" s="179">
        <f t="shared" si="11"/>
        <v>4.2288194442224078E-2</v>
      </c>
      <c r="J174" s="178">
        <v>6770.2260000000006</v>
      </c>
      <c r="K174" s="178">
        <v>9570.2819999999992</v>
      </c>
      <c r="L174" s="178"/>
      <c r="M174" s="155" t="s">
        <v>1075</v>
      </c>
    </row>
    <row r="175" spans="1:13" x14ac:dyDescent="0.2">
      <c r="A175" s="155" t="s">
        <v>862</v>
      </c>
      <c r="B175" s="178">
        <v>816815.65300000005</v>
      </c>
      <c r="C175" s="179">
        <f t="shared" si="8"/>
        <v>2.4459185589396002</v>
      </c>
      <c r="D175" s="178">
        <v>405031.72600000002</v>
      </c>
      <c r="E175" s="179">
        <f t="shared" si="9"/>
        <v>1.5152679964064768</v>
      </c>
      <c r="F175" s="178">
        <v>4203.0519999999997</v>
      </c>
      <c r="G175" s="179">
        <f t="shared" si="10"/>
        <v>1.8185754414939716E-2</v>
      </c>
      <c r="H175" s="178">
        <v>3439.1819999999998</v>
      </c>
      <c r="I175" s="179">
        <f t="shared" si="11"/>
        <v>1.4880961162864378E-2</v>
      </c>
      <c r="J175" s="178">
        <v>-812612.60100000002</v>
      </c>
      <c r="K175" s="178">
        <v>-401592.54400000005</v>
      </c>
      <c r="L175" s="178"/>
      <c r="M175" s="155" t="s">
        <v>1076</v>
      </c>
    </row>
    <row r="176" spans="1:13" x14ac:dyDescent="0.2">
      <c r="A176" s="155" t="s">
        <v>863</v>
      </c>
      <c r="B176" s="178">
        <v>126273.08900000001</v>
      </c>
      <c r="C176" s="179">
        <f t="shared" si="8"/>
        <v>0.37811921300158025</v>
      </c>
      <c r="D176" s="178">
        <v>106332.469</v>
      </c>
      <c r="E176" s="179">
        <f t="shared" si="9"/>
        <v>0.39780139903061268</v>
      </c>
      <c r="F176" s="178">
        <v>17526.585999999999</v>
      </c>
      <c r="G176" s="179">
        <f t="shared" si="10"/>
        <v>7.5833986524154504E-2</v>
      </c>
      <c r="H176" s="178">
        <v>16865.876</v>
      </c>
      <c r="I176" s="179">
        <f t="shared" si="11"/>
        <v>7.2976785099970409E-2</v>
      </c>
      <c r="J176" s="178">
        <v>-108746.50300000001</v>
      </c>
      <c r="K176" s="178">
        <v>-89466.592999999993</v>
      </c>
      <c r="L176" s="178"/>
      <c r="M176" s="155" t="s">
        <v>1077</v>
      </c>
    </row>
    <row r="177" spans="1:13" x14ac:dyDescent="0.2">
      <c r="A177" s="155" t="s">
        <v>864</v>
      </c>
      <c r="B177" s="178">
        <v>343.98200000000003</v>
      </c>
      <c r="C177" s="179">
        <f t="shared" si="8"/>
        <v>1.0300389747075053E-3</v>
      </c>
      <c r="D177" s="178">
        <v>31414.906999999999</v>
      </c>
      <c r="E177" s="179">
        <f t="shared" si="9"/>
        <v>0.11752660379791037</v>
      </c>
      <c r="F177" s="178">
        <v>6942.05</v>
      </c>
      <c r="G177" s="179">
        <f t="shared" si="10"/>
        <v>3.0036843806888966E-2</v>
      </c>
      <c r="H177" s="178">
        <v>6972.6440000000002</v>
      </c>
      <c r="I177" s="179">
        <f t="shared" si="11"/>
        <v>3.0169861486388141E-2</v>
      </c>
      <c r="J177" s="178">
        <v>6598.0680000000002</v>
      </c>
      <c r="K177" s="178">
        <v>-24442.262999999999</v>
      </c>
      <c r="L177" s="178"/>
      <c r="M177" s="155" t="s">
        <v>1078</v>
      </c>
    </row>
    <row r="178" spans="1:13" x14ac:dyDescent="0.2">
      <c r="A178" s="155" t="s">
        <v>865</v>
      </c>
      <c r="B178" s="178">
        <v>0.89200000000000002</v>
      </c>
      <c r="C178" s="179">
        <f t="shared" si="8"/>
        <v>2.6710547803056404E-6</v>
      </c>
      <c r="D178" s="178">
        <v>1.8560000000000001</v>
      </c>
      <c r="E178" s="179">
        <f t="shared" si="9"/>
        <v>6.9434990416785792E-6</v>
      </c>
      <c r="F178" s="178">
        <v>105.48099999999999</v>
      </c>
      <c r="G178" s="179">
        <f t="shared" si="10"/>
        <v>4.563949152763888E-4</v>
      </c>
      <c r="H178" s="178">
        <v>238.108</v>
      </c>
      <c r="I178" s="179">
        <f t="shared" si="11"/>
        <v>1.0302670520395E-3</v>
      </c>
      <c r="J178" s="178">
        <v>104.589</v>
      </c>
      <c r="K178" s="178">
        <v>236.25200000000001</v>
      </c>
      <c r="L178" s="178"/>
      <c r="M178" s="155" t="s">
        <v>1079</v>
      </c>
    </row>
    <row r="179" spans="1:13" x14ac:dyDescent="0.2">
      <c r="A179" s="155" t="s">
        <v>866</v>
      </c>
      <c r="B179" s="178">
        <v>1.226</v>
      </c>
      <c r="C179" s="179">
        <f t="shared" si="8"/>
        <v>3.671203094904389E-6</v>
      </c>
      <c r="D179" s="178">
        <v>0.86199999999999999</v>
      </c>
      <c r="E179" s="179">
        <f t="shared" si="9"/>
        <v>3.224836300607185E-6</v>
      </c>
      <c r="F179" s="178">
        <v>52.384999999999998</v>
      </c>
      <c r="G179" s="179">
        <f t="shared" si="10"/>
        <v>2.266592811667848E-4</v>
      </c>
      <c r="H179" s="178">
        <v>1.92</v>
      </c>
      <c r="I179" s="179">
        <f t="shared" si="11"/>
        <v>8.3076282187740005E-6</v>
      </c>
      <c r="J179" s="178">
        <v>51.158999999999999</v>
      </c>
      <c r="K179" s="178">
        <v>1.0579999999999998</v>
      </c>
      <c r="L179" s="178"/>
      <c r="M179" s="155" t="s">
        <v>1080</v>
      </c>
    </row>
    <row r="180" spans="1:13" x14ac:dyDescent="0.2">
      <c r="A180" s="155" t="s">
        <v>867</v>
      </c>
      <c r="B180" s="178">
        <v>5575922.648</v>
      </c>
      <c r="C180" s="179">
        <f t="shared" si="8"/>
        <v>16.69685520577902</v>
      </c>
      <c r="D180" s="178">
        <v>5221293.0520000001</v>
      </c>
      <c r="E180" s="179">
        <f t="shared" si="9"/>
        <v>19.533428503709601</v>
      </c>
      <c r="F180" s="178">
        <v>628645.96</v>
      </c>
      <c r="G180" s="179">
        <f t="shared" si="10"/>
        <v>2.7200236976616083</v>
      </c>
      <c r="H180" s="178">
        <v>769129.50800000003</v>
      </c>
      <c r="I180" s="179">
        <f t="shared" si="11"/>
        <v>3.3279385440377935</v>
      </c>
      <c r="J180" s="178">
        <v>-4947276.6880000001</v>
      </c>
      <c r="K180" s="178">
        <v>-4452163.5439999998</v>
      </c>
      <c r="L180" s="178"/>
      <c r="M180" s="155" t="s">
        <v>1081</v>
      </c>
    </row>
    <row r="181" spans="1:13" x14ac:dyDescent="0.2">
      <c r="A181" s="155" t="s">
        <v>868</v>
      </c>
      <c r="B181" s="178">
        <v>1389.3050000000001</v>
      </c>
      <c r="C181" s="179">
        <f t="shared" si="8"/>
        <v>4.1602127371665109E-3</v>
      </c>
      <c r="D181" s="178">
        <v>3744.991</v>
      </c>
      <c r="E181" s="179">
        <f t="shared" si="9"/>
        <v>1.4010421023488633E-2</v>
      </c>
      <c r="F181" s="178">
        <v>15257.995999999999</v>
      </c>
      <c r="G181" s="179">
        <f t="shared" si="10"/>
        <v>6.6018257237867278E-2</v>
      </c>
      <c r="H181" s="178">
        <v>16626.103999999999</v>
      </c>
      <c r="I181" s="179">
        <f t="shared" si="11"/>
        <v>7.1939318103474634E-2</v>
      </c>
      <c r="J181" s="178">
        <v>13868.690999999999</v>
      </c>
      <c r="K181" s="178">
        <v>12881.112999999999</v>
      </c>
      <c r="L181" s="178"/>
      <c r="M181" s="155" t="s">
        <v>1082</v>
      </c>
    </row>
    <row r="182" spans="1:13" x14ac:dyDescent="0.2">
      <c r="A182" s="155" t="s">
        <v>869</v>
      </c>
      <c r="B182" s="178">
        <v>157185.68700000001</v>
      </c>
      <c r="C182" s="179">
        <f t="shared" si="8"/>
        <v>0.47068562853921098</v>
      </c>
      <c r="D182" s="178">
        <v>97590.812000000005</v>
      </c>
      <c r="E182" s="179">
        <f t="shared" si="9"/>
        <v>0.36509790387857455</v>
      </c>
      <c r="F182" s="178">
        <v>159979.53700000001</v>
      </c>
      <c r="G182" s="179">
        <f t="shared" si="10"/>
        <v>0.69219904281406996</v>
      </c>
      <c r="H182" s="178">
        <v>116446.243</v>
      </c>
      <c r="I182" s="179">
        <f t="shared" si="11"/>
        <v>0.50385004912344511</v>
      </c>
      <c r="J182" s="178">
        <v>2793.8500000000058</v>
      </c>
      <c r="K182" s="178">
        <v>18855.430999999997</v>
      </c>
      <c r="L182" s="178"/>
      <c r="M182" s="155" t="s">
        <v>1083</v>
      </c>
    </row>
    <row r="183" spans="1:13" x14ac:dyDescent="0.2">
      <c r="A183" s="155" t="s">
        <v>870</v>
      </c>
      <c r="B183" s="178">
        <v>182553.43700000001</v>
      </c>
      <c r="C183" s="179">
        <f t="shared" si="8"/>
        <v>0.54664824053820027</v>
      </c>
      <c r="D183" s="178">
        <v>171193.42800000001</v>
      </c>
      <c r="E183" s="179">
        <f t="shared" si="9"/>
        <v>0.64045334227352946</v>
      </c>
      <c r="F183" s="178">
        <v>17898.022000000001</v>
      </c>
      <c r="G183" s="179">
        <f t="shared" si="10"/>
        <v>7.7441114838738195E-2</v>
      </c>
      <c r="H183" s="178">
        <v>22876.405999999999</v>
      </c>
      <c r="I183" s="179">
        <f t="shared" si="11"/>
        <v>9.8983685432151497E-2</v>
      </c>
      <c r="J183" s="178">
        <v>-164655.41500000001</v>
      </c>
      <c r="K183" s="178">
        <v>-148317.02200000003</v>
      </c>
      <c r="L183" s="178"/>
      <c r="M183" s="155" t="s">
        <v>1084</v>
      </c>
    </row>
    <row r="184" spans="1:13" x14ac:dyDescent="0.2">
      <c r="A184" s="155" t="s">
        <v>871</v>
      </c>
      <c r="B184" s="178">
        <v>116673.93700000001</v>
      </c>
      <c r="C184" s="179">
        <f t="shared" si="8"/>
        <v>0.34937497439566045</v>
      </c>
      <c r="D184" s="178">
        <v>60986.163</v>
      </c>
      <c r="E184" s="179">
        <f t="shared" si="9"/>
        <v>0.22815590751409137</v>
      </c>
      <c r="F184" s="178">
        <v>441655.28100000002</v>
      </c>
      <c r="G184" s="179">
        <f t="shared" si="10"/>
        <v>1.9109529161968952</v>
      </c>
      <c r="H184" s="178">
        <v>328319.76299999998</v>
      </c>
      <c r="I184" s="179">
        <f t="shared" si="11"/>
        <v>1.4206033999374958</v>
      </c>
      <c r="J184" s="178">
        <v>324981.34400000004</v>
      </c>
      <c r="K184" s="178">
        <v>267333.59999999998</v>
      </c>
      <c r="L184" s="178"/>
      <c r="M184" s="155" t="s">
        <v>1085</v>
      </c>
    </row>
    <row r="185" spans="1:13" x14ac:dyDescent="0.2">
      <c r="A185" s="155" t="s">
        <v>872</v>
      </c>
      <c r="B185" s="178">
        <v>1187015.1470000001</v>
      </c>
      <c r="C185" s="179">
        <f t="shared" si="8"/>
        <v>3.5544646666923239</v>
      </c>
      <c r="D185" s="178">
        <v>1095001.389</v>
      </c>
      <c r="E185" s="179">
        <f t="shared" si="9"/>
        <v>4.0965199866154167</v>
      </c>
      <c r="F185" s="178">
        <v>163238.212</v>
      </c>
      <c r="G185" s="179">
        <f t="shared" si="10"/>
        <v>0.70629866929218721</v>
      </c>
      <c r="H185" s="178">
        <v>164956.552</v>
      </c>
      <c r="I185" s="179">
        <f t="shared" si="11"/>
        <v>0.71374880534732332</v>
      </c>
      <c r="J185" s="178">
        <v>-1023776.9350000001</v>
      </c>
      <c r="K185" s="178">
        <v>-930044.83699999994</v>
      </c>
      <c r="L185" s="178"/>
      <c r="M185" s="155" t="s">
        <v>1086</v>
      </c>
    </row>
    <row r="186" spans="1:13" x14ac:dyDescent="0.2">
      <c r="A186" s="155" t="s">
        <v>728</v>
      </c>
      <c r="B186" s="178">
        <v>77.088999999999999</v>
      </c>
      <c r="C186" s="179">
        <f t="shared" si="8"/>
        <v>2.3083962103024832E-4</v>
      </c>
      <c r="D186" s="178">
        <v>7.59</v>
      </c>
      <c r="E186" s="179">
        <f t="shared" si="9"/>
        <v>2.8395020326692029E-5</v>
      </c>
      <c r="F186" s="178">
        <v>30350.758000000002</v>
      </c>
      <c r="G186" s="179">
        <f t="shared" si="10"/>
        <v>0.13132158043613712</v>
      </c>
      <c r="H186" s="178">
        <v>26825.859</v>
      </c>
      <c r="I186" s="179">
        <f t="shared" si="11"/>
        <v>0.1160725329277357</v>
      </c>
      <c r="J186" s="178">
        <v>30273.669000000002</v>
      </c>
      <c r="K186" s="178">
        <v>26818.269</v>
      </c>
      <c r="L186" s="178"/>
      <c r="M186" s="155" t="s">
        <v>947</v>
      </c>
    </row>
    <row r="187" spans="1:13" x14ac:dyDescent="0.2">
      <c r="A187" s="155" t="s">
        <v>729</v>
      </c>
      <c r="B187" s="178">
        <v>387.66199999999998</v>
      </c>
      <c r="C187" s="179">
        <f t="shared" si="8"/>
        <v>1.1608368141735933E-3</v>
      </c>
      <c r="D187" s="178">
        <v>351.00700000000001</v>
      </c>
      <c r="E187" s="179">
        <f t="shared" si="9"/>
        <v>1.3131555862728841E-3</v>
      </c>
      <c r="F187" s="178">
        <v>2089.357</v>
      </c>
      <c r="G187" s="179">
        <f t="shared" si="10"/>
        <v>9.0402244100561222E-3</v>
      </c>
      <c r="H187" s="178">
        <v>2744.4110000000001</v>
      </c>
      <c r="I187" s="179">
        <f t="shared" si="11"/>
        <v>1.1874763680996759E-2</v>
      </c>
      <c r="J187" s="178">
        <v>1701.6949999999999</v>
      </c>
      <c r="K187" s="178">
        <v>2393.404</v>
      </c>
      <c r="L187" s="178"/>
      <c r="M187" s="155" t="s">
        <v>948</v>
      </c>
    </row>
    <row r="188" spans="1:13" x14ac:dyDescent="0.2">
      <c r="A188" s="155" t="s">
        <v>873</v>
      </c>
      <c r="B188" s="178">
        <v>5621.6210000000001</v>
      </c>
      <c r="C188" s="179">
        <f t="shared" si="8"/>
        <v>1.6833696911565665E-2</v>
      </c>
      <c r="D188" s="178">
        <v>8662.6679999999997</v>
      </c>
      <c r="E188" s="179">
        <f t="shared" si="9"/>
        <v>3.2407988661842503E-2</v>
      </c>
      <c r="F188" s="178">
        <v>65362.216</v>
      </c>
      <c r="G188" s="179">
        <f t="shared" si="10"/>
        <v>0.28280906545820594</v>
      </c>
      <c r="H188" s="178">
        <v>58425.940999999999</v>
      </c>
      <c r="I188" s="179">
        <f t="shared" si="11"/>
        <v>0.25280260216667966</v>
      </c>
      <c r="J188" s="178">
        <v>59740.595000000001</v>
      </c>
      <c r="K188" s="178">
        <v>49763.273000000001</v>
      </c>
      <c r="L188" s="178"/>
      <c r="M188" s="155" t="s">
        <v>1087</v>
      </c>
    </row>
    <row r="189" spans="1:13" x14ac:dyDescent="0.2">
      <c r="A189" s="155" t="s">
        <v>874</v>
      </c>
      <c r="B189" s="178">
        <v>589530.429</v>
      </c>
      <c r="C189" s="179">
        <f t="shared" si="8"/>
        <v>1.7653229490090638</v>
      </c>
      <c r="D189" s="178">
        <v>504434.15299999999</v>
      </c>
      <c r="E189" s="179">
        <f t="shared" si="9"/>
        <v>1.8871433501861237</v>
      </c>
      <c r="F189" s="178">
        <v>248924.65900000001</v>
      </c>
      <c r="G189" s="179">
        <f t="shared" si="10"/>
        <v>1.077046564352907</v>
      </c>
      <c r="H189" s="178">
        <v>384998.81599999999</v>
      </c>
      <c r="I189" s="179">
        <f t="shared" si="11"/>
        <v>1.6658474104146768</v>
      </c>
      <c r="J189" s="178">
        <v>-340605.77</v>
      </c>
      <c r="K189" s="178">
        <v>-119435.337</v>
      </c>
      <c r="L189" s="178"/>
      <c r="M189" s="155" t="s">
        <v>1088</v>
      </c>
    </row>
    <row r="190" spans="1:13" x14ac:dyDescent="0.2">
      <c r="A190" s="155" t="s">
        <v>875</v>
      </c>
      <c r="B190" s="178">
        <v>36.795999999999999</v>
      </c>
      <c r="C190" s="179">
        <f t="shared" si="8"/>
        <v>1.101840041436394E-4</v>
      </c>
      <c r="D190" s="178">
        <v>18.614999999999998</v>
      </c>
      <c r="E190" s="179">
        <f t="shared" si="9"/>
        <v>6.9640751433645875E-5</v>
      </c>
      <c r="F190" s="178">
        <v>483.608</v>
      </c>
      <c r="G190" s="179">
        <f t="shared" si="10"/>
        <v>2.0924738311827139E-3</v>
      </c>
      <c r="H190" s="178">
        <v>1440.5820000000001</v>
      </c>
      <c r="I190" s="179">
        <f t="shared" si="11"/>
        <v>6.2332394138843172E-3</v>
      </c>
      <c r="J190" s="178">
        <v>446.81200000000001</v>
      </c>
      <c r="K190" s="178">
        <v>1421.9670000000001</v>
      </c>
      <c r="L190" s="178"/>
      <c r="M190" s="155" t="s">
        <v>1089</v>
      </c>
    </row>
    <row r="191" spans="1:13" x14ac:dyDescent="0.2">
      <c r="A191" s="155" t="s">
        <v>876</v>
      </c>
      <c r="B191" s="178">
        <v>17458.113000000001</v>
      </c>
      <c r="C191" s="179">
        <f t="shared" si="8"/>
        <v>5.2277551775522471E-2</v>
      </c>
      <c r="D191" s="178">
        <v>12926.332</v>
      </c>
      <c r="E191" s="179">
        <f t="shared" si="9"/>
        <v>4.8358822119837899E-2</v>
      </c>
      <c r="F191" s="178">
        <v>1218.749</v>
      </c>
      <c r="G191" s="179">
        <f t="shared" si="10"/>
        <v>5.2732799897439687E-3</v>
      </c>
      <c r="H191" s="178">
        <v>2169.7510000000002</v>
      </c>
      <c r="I191" s="179">
        <f t="shared" si="11"/>
        <v>9.3882732475589117E-3</v>
      </c>
      <c r="J191" s="178">
        <v>-16239.364000000001</v>
      </c>
      <c r="K191" s="178">
        <v>-10756.581</v>
      </c>
      <c r="L191" s="178"/>
      <c r="M191" s="155" t="s">
        <v>1090</v>
      </c>
    </row>
    <row r="192" spans="1:13" x14ac:dyDescent="0.2">
      <c r="A192" s="155" t="s">
        <v>877</v>
      </c>
      <c r="B192" s="178" t="s">
        <v>762</v>
      </c>
      <c r="C192" s="179" t="str">
        <f t="shared" si="8"/>
        <v>x</v>
      </c>
      <c r="D192" s="178">
        <v>0.61099999999999999</v>
      </c>
      <c r="E192" s="179">
        <f t="shared" si="9"/>
        <v>2.2858178418456959E-6</v>
      </c>
      <c r="F192" s="178" t="s">
        <v>772</v>
      </c>
      <c r="G192" s="179" t="str">
        <f t="shared" si="10"/>
        <v>x</v>
      </c>
      <c r="H192" s="178" t="s">
        <v>772</v>
      </c>
      <c r="I192" s="179" t="str">
        <f t="shared" si="11"/>
        <v>x</v>
      </c>
      <c r="J192" s="178" t="s">
        <v>762</v>
      </c>
      <c r="K192" s="178">
        <v>-0.61099999999999999</v>
      </c>
      <c r="L192" s="178"/>
      <c r="M192" s="155" t="s">
        <v>1091</v>
      </c>
    </row>
    <row r="193" spans="1:13" x14ac:dyDescent="0.2">
      <c r="A193" s="155" t="s">
        <v>878</v>
      </c>
      <c r="B193" s="178">
        <v>919061.40800000005</v>
      </c>
      <c r="C193" s="179">
        <f t="shared" si="8"/>
        <v>2.7520889767184222</v>
      </c>
      <c r="D193" s="178">
        <v>868517.03700000001</v>
      </c>
      <c r="E193" s="179">
        <f t="shared" si="9"/>
        <v>3.2492172489714539</v>
      </c>
      <c r="F193" s="178">
        <v>192411.33799999999</v>
      </c>
      <c r="G193" s="179">
        <f t="shared" si="10"/>
        <v>0.83252487466677993</v>
      </c>
      <c r="H193" s="178">
        <v>177349.777</v>
      </c>
      <c r="I193" s="179">
        <f t="shared" si="11"/>
        <v>0.76737292291587311</v>
      </c>
      <c r="J193" s="178">
        <v>-726650.07000000007</v>
      </c>
      <c r="K193" s="178">
        <v>-691167.26</v>
      </c>
      <c r="L193" s="178"/>
      <c r="M193" s="155" t="s">
        <v>1092</v>
      </c>
    </row>
    <row r="194" spans="1:13" x14ac:dyDescent="0.2">
      <c r="A194" s="155" t="s">
        <v>730</v>
      </c>
      <c r="B194" s="178">
        <v>22760.163</v>
      </c>
      <c r="C194" s="179">
        <f t="shared" si="8"/>
        <v>6.8154307378571269E-2</v>
      </c>
      <c r="D194" s="178">
        <v>36118.451999999997</v>
      </c>
      <c r="E194" s="179">
        <f t="shared" si="9"/>
        <v>0.13512308019876818</v>
      </c>
      <c r="F194" s="178">
        <v>49064.036</v>
      </c>
      <c r="G194" s="179">
        <f t="shared" si="10"/>
        <v>0.21229014280617067</v>
      </c>
      <c r="H194" s="178">
        <v>43998.262000000002</v>
      </c>
      <c r="I194" s="179">
        <f t="shared" si="11"/>
        <v>0.19037562654594367</v>
      </c>
      <c r="J194" s="178">
        <v>26303.873</v>
      </c>
      <c r="K194" s="178">
        <v>7879.8100000000049</v>
      </c>
      <c r="L194" s="178"/>
      <c r="M194" s="155" t="s">
        <v>949</v>
      </c>
    </row>
    <row r="195" spans="1:13" x14ac:dyDescent="0.2">
      <c r="A195" s="155" t="s">
        <v>879</v>
      </c>
      <c r="B195" s="178">
        <v>104.306</v>
      </c>
      <c r="C195" s="179">
        <f t="shared" si="8"/>
        <v>3.1233973084591939E-4</v>
      </c>
      <c r="D195" s="178">
        <v>6793.835</v>
      </c>
      <c r="E195" s="179">
        <f t="shared" si="9"/>
        <v>2.5416479963266372E-2</v>
      </c>
      <c r="F195" s="178">
        <v>8795.5650000000005</v>
      </c>
      <c r="G195" s="179">
        <f t="shared" si="10"/>
        <v>3.8056627667380584E-2</v>
      </c>
      <c r="H195" s="178">
        <v>14423.733</v>
      </c>
      <c r="I195" s="179">
        <f t="shared" si="11"/>
        <v>6.2409901713990509E-2</v>
      </c>
      <c r="J195" s="178">
        <v>8691.259</v>
      </c>
      <c r="K195" s="178">
        <v>7629.8980000000001</v>
      </c>
      <c r="L195" s="178"/>
      <c r="M195" s="155" t="s">
        <v>1093</v>
      </c>
    </row>
    <row r="196" spans="1:13" x14ac:dyDescent="0.2">
      <c r="A196" s="155" t="s">
        <v>880</v>
      </c>
      <c r="B196" s="178">
        <v>17419.82</v>
      </c>
      <c r="C196" s="179">
        <f t="shared" si="8"/>
        <v>5.2162885070699327E-2</v>
      </c>
      <c r="D196" s="178">
        <v>15209.536</v>
      </c>
      <c r="E196" s="179">
        <f t="shared" si="9"/>
        <v>5.6900538060547325E-2</v>
      </c>
      <c r="F196" s="178">
        <v>33.048000000000002</v>
      </c>
      <c r="G196" s="179">
        <f t="shared" si="10"/>
        <v>1.429920000763559E-4</v>
      </c>
      <c r="H196" s="178">
        <v>823.30799999999999</v>
      </c>
      <c r="I196" s="179">
        <f t="shared" si="11"/>
        <v>3.5623629028866594E-3</v>
      </c>
      <c r="J196" s="178">
        <v>-17386.772000000001</v>
      </c>
      <c r="K196" s="178">
        <v>-14386.227999999999</v>
      </c>
      <c r="L196" s="178"/>
      <c r="M196" s="155" t="s">
        <v>1094</v>
      </c>
    </row>
    <row r="197" spans="1:13" x14ac:dyDescent="0.2">
      <c r="A197" s="155" t="s">
        <v>881</v>
      </c>
      <c r="B197" s="178">
        <v>15941.428</v>
      </c>
      <c r="C197" s="179">
        <f t="shared" si="8"/>
        <v>4.7735905229033836E-2</v>
      </c>
      <c r="D197" s="178">
        <v>11144.775</v>
      </c>
      <c r="E197" s="179">
        <f t="shared" si="9"/>
        <v>4.169382248503415E-2</v>
      </c>
      <c r="F197" s="178">
        <v>29437.179</v>
      </c>
      <c r="G197" s="179">
        <f t="shared" si="10"/>
        <v>0.12736870920526819</v>
      </c>
      <c r="H197" s="178">
        <v>26695.599999999999</v>
      </c>
      <c r="I197" s="179">
        <f t="shared" si="11"/>
        <v>0.11550891660265791</v>
      </c>
      <c r="J197" s="178">
        <v>13495.751</v>
      </c>
      <c r="K197" s="178">
        <v>15550.824999999999</v>
      </c>
      <c r="L197" s="178"/>
      <c r="M197" s="155" t="s">
        <v>1095</v>
      </c>
    </row>
    <row r="198" spans="1:13" x14ac:dyDescent="0.2">
      <c r="A198" s="155" t="s">
        <v>882</v>
      </c>
      <c r="B198" s="178">
        <v>18123.774000000001</v>
      </c>
      <c r="C198" s="179">
        <f t="shared" si="8"/>
        <v>5.4270844372061748E-2</v>
      </c>
      <c r="D198" s="178">
        <v>11612.957</v>
      </c>
      <c r="E198" s="179">
        <f t="shared" si="9"/>
        <v>4.3445342564953957E-2</v>
      </c>
      <c r="F198" s="178">
        <v>16335.725</v>
      </c>
      <c r="G198" s="179">
        <f t="shared" si="10"/>
        <v>7.0681372259965181E-2</v>
      </c>
      <c r="H198" s="178">
        <v>12607.335999999999</v>
      </c>
      <c r="I198" s="179">
        <f t="shared" si="11"/>
        <v>5.4550552248523614E-2</v>
      </c>
      <c r="J198" s="178">
        <v>-1788.0490000000009</v>
      </c>
      <c r="K198" s="178">
        <v>994.378999999999</v>
      </c>
      <c r="L198" s="178"/>
      <c r="M198" s="155" t="s">
        <v>1096</v>
      </c>
    </row>
    <row r="199" spans="1:13" x14ac:dyDescent="0.2">
      <c r="A199" s="155" t="s">
        <v>883</v>
      </c>
      <c r="B199" s="178">
        <v>19461.22</v>
      </c>
      <c r="C199" s="179">
        <f t="shared" si="8"/>
        <v>5.8275767613878628E-2</v>
      </c>
      <c r="D199" s="178">
        <v>37213.85</v>
      </c>
      <c r="E199" s="179">
        <f t="shared" si="9"/>
        <v>0.13922108395052282</v>
      </c>
      <c r="F199" s="178">
        <v>408.21699999999998</v>
      </c>
      <c r="G199" s="179">
        <f t="shared" si="10"/>
        <v>1.76627224930918E-3</v>
      </c>
      <c r="H199" s="178">
        <v>32.146999999999998</v>
      </c>
      <c r="I199" s="179">
        <f t="shared" si="11"/>
        <v>1.3909652309839989E-4</v>
      </c>
      <c r="J199" s="178">
        <v>-19053.003000000001</v>
      </c>
      <c r="K199" s="178">
        <v>-37181.703000000001</v>
      </c>
      <c r="L199" s="178"/>
      <c r="M199" s="155" t="s">
        <v>1097</v>
      </c>
    </row>
    <row r="200" spans="1:13" x14ac:dyDescent="0.2">
      <c r="A200" s="155" t="s">
        <v>884</v>
      </c>
      <c r="B200" s="178">
        <v>276.42099999999999</v>
      </c>
      <c r="C200" s="179">
        <f t="shared" si="8"/>
        <v>8.2773053074760704E-4</v>
      </c>
      <c r="D200" s="178">
        <v>217.86699999999999</v>
      </c>
      <c r="E200" s="179">
        <f t="shared" si="9"/>
        <v>8.1506428109557488E-4</v>
      </c>
      <c r="F200" s="178">
        <v>386.51400000000001</v>
      </c>
      <c r="G200" s="179">
        <f t="shared" si="10"/>
        <v>1.6723677655989054E-3</v>
      </c>
      <c r="H200" s="178">
        <v>359.51799999999997</v>
      </c>
      <c r="I200" s="179">
        <f t="shared" si="11"/>
        <v>1.5555947301860371E-3</v>
      </c>
      <c r="J200" s="178">
        <v>110.09300000000002</v>
      </c>
      <c r="K200" s="178">
        <v>141.65099999999998</v>
      </c>
      <c r="L200" s="178"/>
      <c r="M200" s="155" t="s">
        <v>1098</v>
      </c>
    </row>
    <row r="201" spans="1:13" x14ac:dyDescent="0.2">
      <c r="A201" s="155" t="s">
        <v>885</v>
      </c>
      <c r="B201" s="178">
        <v>571.48500000000001</v>
      </c>
      <c r="C201" s="179">
        <f t="shared" si="8"/>
        <v>1.7112867052948085E-3</v>
      </c>
      <c r="D201" s="178">
        <v>420.875</v>
      </c>
      <c r="E201" s="179">
        <f t="shared" si="9"/>
        <v>1.5745394176543488E-3</v>
      </c>
      <c r="F201" s="178">
        <v>20905.620999999999</v>
      </c>
      <c r="G201" s="179">
        <f t="shared" si="10"/>
        <v>9.045438633588318E-2</v>
      </c>
      <c r="H201" s="178">
        <v>24322.32</v>
      </c>
      <c r="I201" s="179">
        <f t="shared" si="11"/>
        <v>0.1052399958219017</v>
      </c>
      <c r="J201" s="178">
        <v>20334.135999999999</v>
      </c>
      <c r="K201" s="178">
        <v>23901.445</v>
      </c>
      <c r="L201" s="178"/>
      <c r="M201" s="155" t="s">
        <v>1099</v>
      </c>
    </row>
    <row r="202" spans="1:13" x14ac:dyDescent="0.2">
      <c r="A202" s="155" t="s">
        <v>886</v>
      </c>
      <c r="B202" s="178">
        <v>196.64099999999999</v>
      </c>
      <c r="C202" s="179">
        <f t="shared" si="8"/>
        <v>5.8883282853596571E-4</v>
      </c>
      <c r="D202" s="178">
        <v>154.08500000000001</v>
      </c>
      <c r="E202" s="179">
        <f t="shared" si="9"/>
        <v>5.7644884150702793E-4</v>
      </c>
      <c r="F202" s="178">
        <v>1259.681</v>
      </c>
      <c r="G202" s="179">
        <f t="shared" si="10"/>
        <v>5.4503844604267757E-3</v>
      </c>
      <c r="H202" s="178">
        <v>1238.624</v>
      </c>
      <c r="I202" s="179">
        <f t="shared" si="11"/>
        <v>5.3593894244014211E-3</v>
      </c>
      <c r="J202" s="178">
        <v>1063.04</v>
      </c>
      <c r="K202" s="178">
        <v>1084.539</v>
      </c>
      <c r="L202" s="178"/>
      <c r="M202" s="155" t="s">
        <v>1100</v>
      </c>
    </row>
    <row r="203" spans="1:13" x14ac:dyDescent="0.2">
      <c r="A203" s="155" t="s">
        <v>887</v>
      </c>
      <c r="B203" s="178">
        <v>170647.38699999999</v>
      </c>
      <c r="C203" s="179">
        <f t="shared" si="8"/>
        <v>0.51099609730158813</v>
      </c>
      <c r="D203" s="178">
        <v>110680.774</v>
      </c>
      <c r="E203" s="179">
        <f t="shared" si="9"/>
        <v>0.41406888372911815</v>
      </c>
      <c r="F203" s="178">
        <v>27329.449000000001</v>
      </c>
      <c r="G203" s="179">
        <f t="shared" si="10"/>
        <v>0.11824898854680357</v>
      </c>
      <c r="H203" s="178">
        <v>27494.03</v>
      </c>
      <c r="I203" s="179">
        <f t="shared" si="11"/>
        <v>0.1189636351436557</v>
      </c>
      <c r="J203" s="178">
        <v>-143317.93799999999</v>
      </c>
      <c r="K203" s="178">
        <v>-83186.744000000006</v>
      </c>
      <c r="L203" s="178"/>
      <c r="M203" s="155" t="s">
        <v>1101</v>
      </c>
    </row>
    <row r="204" spans="1:13" x14ac:dyDescent="0.2">
      <c r="A204" s="155" t="s">
        <v>888</v>
      </c>
      <c r="B204" s="178">
        <v>355.22199999999998</v>
      </c>
      <c r="C204" s="179">
        <f t="shared" si="8"/>
        <v>1.0636966605041818E-3</v>
      </c>
      <c r="D204" s="178">
        <v>423.94799999999998</v>
      </c>
      <c r="E204" s="179">
        <f t="shared" si="9"/>
        <v>1.5860358468327315E-3</v>
      </c>
      <c r="F204" s="178">
        <v>142.148</v>
      </c>
      <c r="G204" s="179">
        <f t="shared" si="10"/>
        <v>6.1504559509966826E-4</v>
      </c>
      <c r="H204" s="178">
        <v>240.167</v>
      </c>
      <c r="I204" s="179">
        <f t="shared" si="11"/>
        <v>1.0391761179261957E-3</v>
      </c>
      <c r="J204" s="178">
        <v>-213.07399999999998</v>
      </c>
      <c r="K204" s="178">
        <v>-183.78099999999998</v>
      </c>
      <c r="L204" s="178"/>
      <c r="M204" s="155" t="s">
        <v>1102</v>
      </c>
    </row>
    <row r="205" spans="1:13" x14ac:dyDescent="0.2">
      <c r="A205" s="155" t="s">
        <v>889</v>
      </c>
      <c r="B205" s="178">
        <v>3331.8829999999998</v>
      </c>
      <c r="C205" s="179">
        <f t="shared" si="8"/>
        <v>9.9771771463779118E-3</v>
      </c>
      <c r="D205" s="178">
        <v>49848.974999999999</v>
      </c>
      <c r="E205" s="179">
        <f t="shared" si="9"/>
        <v>0.18649046882605572</v>
      </c>
      <c r="F205" s="178">
        <v>13320.371999999999</v>
      </c>
      <c r="G205" s="179">
        <f t="shared" si="10"/>
        <v>5.7634550775874156E-2</v>
      </c>
      <c r="H205" s="178">
        <v>11635.072</v>
      </c>
      <c r="I205" s="179">
        <f t="shared" si="11"/>
        <v>5.0343673163889192E-2</v>
      </c>
      <c r="J205" s="178">
        <v>9988.4889999999996</v>
      </c>
      <c r="K205" s="178">
        <v>-38213.902999999998</v>
      </c>
      <c r="L205" s="178"/>
      <c r="M205" s="155" t="s">
        <v>1103</v>
      </c>
    </row>
    <row r="206" spans="1:13" x14ac:dyDescent="0.2">
      <c r="A206" s="155" t="s">
        <v>890</v>
      </c>
      <c r="B206" s="178">
        <v>54819.745000000003</v>
      </c>
      <c r="C206" s="179">
        <f t="shared" ref="C206:C245" si="12">IF(B206=0,0,IF(OR(B206="x",B206="Ə"),"x",B206/$B$12*100))</f>
        <v>0.16415531607330294</v>
      </c>
      <c r="D206" s="178">
        <v>43678.688999999998</v>
      </c>
      <c r="E206" s="179">
        <f t="shared" ref="E206:E245" si="13">IF(D206=0,0,IF(OR(D206="x",D206="Ə"),"x",D206/$D$12*100))</f>
        <v>0.16340675388646372</v>
      </c>
      <c r="F206" s="178">
        <v>18142.268</v>
      </c>
      <c r="G206" s="179">
        <f t="shared" ref="G206:G245" si="14">IF(F206=0,0,IF(OR(F206="x",F206="Ə"),"x",F206/$F$12*100))</f>
        <v>7.8497917793550878E-2</v>
      </c>
      <c r="H206" s="178">
        <v>12073.232</v>
      </c>
      <c r="I206" s="179">
        <f t="shared" ref="I206:I245" si="15">IF(H206=0,0,IF(OR(H206="x",H206="Ə"),"x",H206/$H$12*100))</f>
        <v>5.2239543153648586E-2</v>
      </c>
      <c r="J206" s="178">
        <v>-36677.476999999999</v>
      </c>
      <c r="K206" s="178">
        <v>-31605.456999999999</v>
      </c>
      <c r="L206" s="178"/>
      <c r="M206" s="155" t="s">
        <v>1104</v>
      </c>
    </row>
    <row r="207" spans="1:13" x14ac:dyDescent="0.2">
      <c r="A207" s="155" t="s">
        <v>891</v>
      </c>
      <c r="B207" s="178">
        <v>265344.66899999999</v>
      </c>
      <c r="C207" s="179">
        <f t="shared" si="12"/>
        <v>0.79456294457518828</v>
      </c>
      <c r="D207" s="178">
        <v>200149.36799999999</v>
      </c>
      <c r="E207" s="179">
        <f t="shared" si="13"/>
        <v>0.74878068151970534</v>
      </c>
      <c r="F207" s="178">
        <v>27358.677</v>
      </c>
      <c r="G207" s="179">
        <f t="shared" si="14"/>
        <v>0.11837545218085804</v>
      </c>
      <c r="H207" s="178">
        <v>26893.673999999999</v>
      </c>
      <c r="I207" s="179">
        <f t="shared" si="15"/>
        <v>0.11636596095255659</v>
      </c>
      <c r="J207" s="178">
        <v>-237985.992</v>
      </c>
      <c r="K207" s="178">
        <v>-173255.69399999999</v>
      </c>
      <c r="L207" s="178"/>
      <c r="M207" s="155" t="s">
        <v>1105</v>
      </c>
    </row>
    <row r="208" spans="1:13" x14ac:dyDescent="0.2">
      <c r="A208" s="155" t="s">
        <v>892</v>
      </c>
      <c r="B208" s="178" t="s">
        <v>762</v>
      </c>
      <c r="C208" s="179" t="str">
        <f t="shared" si="12"/>
        <v>x</v>
      </c>
      <c r="D208" s="178">
        <v>221.041</v>
      </c>
      <c r="E208" s="179">
        <f t="shared" si="13"/>
        <v>8.2693856232310067E-4</v>
      </c>
      <c r="F208" s="178">
        <v>15083.619000000001</v>
      </c>
      <c r="G208" s="179">
        <f t="shared" si="14"/>
        <v>6.5263763289751989E-2</v>
      </c>
      <c r="H208" s="178">
        <v>17094.981</v>
      </c>
      <c r="I208" s="179">
        <f t="shared" si="15"/>
        <v>7.3968097164065313E-2</v>
      </c>
      <c r="J208" s="178">
        <v>15083.297</v>
      </c>
      <c r="K208" s="178">
        <v>16873.939999999999</v>
      </c>
      <c r="L208" s="178"/>
      <c r="M208" s="155" t="s">
        <v>1106</v>
      </c>
    </row>
    <row r="209" spans="1:13" x14ac:dyDescent="0.2">
      <c r="A209" s="155" t="s">
        <v>893</v>
      </c>
      <c r="B209" s="178">
        <v>77270.792000000001</v>
      </c>
      <c r="C209" s="179">
        <f t="shared" si="12"/>
        <v>0.23138398918116912</v>
      </c>
      <c r="D209" s="178">
        <v>33395.944000000003</v>
      </c>
      <c r="E209" s="179">
        <f t="shared" si="13"/>
        <v>0.1249378799353187</v>
      </c>
      <c r="F209" s="178">
        <v>71349.176999999996</v>
      </c>
      <c r="G209" s="179">
        <f t="shared" si="14"/>
        <v>0.30871343267465295</v>
      </c>
      <c r="H209" s="178">
        <v>32483.862000000001</v>
      </c>
      <c r="I209" s="179">
        <f t="shared" si="15"/>
        <v>0.14055408781560441</v>
      </c>
      <c r="J209" s="178">
        <v>-5921.6150000000052</v>
      </c>
      <c r="K209" s="178">
        <v>-912.08200000000215</v>
      </c>
      <c r="L209" s="178"/>
      <c r="M209" s="155" t="s">
        <v>1107</v>
      </c>
    </row>
    <row r="210" spans="1:13" x14ac:dyDescent="0.2">
      <c r="A210" s="155" t="s">
        <v>733</v>
      </c>
      <c r="B210" s="178">
        <v>687748.23600000003</v>
      </c>
      <c r="C210" s="179">
        <f t="shared" si="12"/>
        <v>2.0594318536037801</v>
      </c>
      <c r="D210" s="178">
        <v>438193.93099999998</v>
      </c>
      <c r="E210" s="179">
        <f t="shared" si="13"/>
        <v>1.6393314331723432</v>
      </c>
      <c r="F210" s="178">
        <v>185205.359</v>
      </c>
      <c r="G210" s="179">
        <f t="shared" si="14"/>
        <v>0.80134606355209159</v>
      </c>
      <c r="H210" s="178">
        <v>188848.97200000001</v>
      </c>
      <c r="I210" s="179">
        <f t="shared" si="15"/>
        <v>0.8171286712883653</v>
      </c>
      <c r="J210" s="178">
        <v>-502542.87700000004</v>
      </c>
      <c r="K210" s="178">
        <v>-249344.95899999997</v>
      </c>
      <c r="L210" s="178"/>
      <c r="M210" s="155" t="s">
        <v>952</v>
      </c>
    </row>
    <row r="211" spans="1:13" x14ac:dyDescent="0.2">
      <c r="A211" s="155" t="s">
        <v>894</v>
      </c>
      <c r="B211" s="178">
        <v>221274.74600000001</v>
      </c>
      <c r="C211" s="179">
        <f t="shared" si="12"/>
        <v>0.66259749782983901</v>
      </c>
      <c r="D211" s="178">
        <v>242170.59599999999</v>
      </c>
      <c r="E211" s="179">
        <f t="shared" si="13"/>
        <v>0.905986692483152</v>
      </c>
      <c r="F211" s="178">
        <v>110645.94</v>
      </c>
      <c r="G211" s="179">
        <f t="shared" si="14"/>
        <v>0.47874256417721106</v>
      </c>
      <c r="H211" s="178">
        <v>153259.19899999999</v>
      </c>
      <c r="I211" s="179">
        <f t="shared" si="15"/>
        <v>0.66313564916619794</v>
      </c>
      <c r="J211" s="178">
        <v>-110628.80600000001</v>
      </c>
      <c r="K211" s="178">
        <v>-88911.396999999997</v>
      </c>
      <c r="L211" s="178"/>
      <c r="M211" s="155" t="s">
        <v>1108</v>
      </c>
    </row>
    <row r="212" spans="1:13" x14ac:dyDescent="0.2">
      <c r="A212" s="155" t="s">
        <v>895</v>
      </c>
      <c r="B212" s="178">
        <v>36.735999999999997</v>
      </c>
      <c r="C212" s="179">
        <f t="shared" si="12"/>
        <v>1.1000433678173543E-4</v>
      </c>
      <c r="D212" s="178">
        <v>56.622999999999998</v>
      </c>
      <c r="E212" s="179">
        <f t="shared" si="13"/>
        <v>2.1183283741215848E-4</v>
      </c>
      <c r="F212" s="178">
        <v>6220.6229999999996</v>
      </c>
      <c r="G212" s="179">
        <f t="shared" si="14"/>
        <v>2.69153753477058E-2</v>
      </c>
      <c r="H212" s="178">
        <v>13385.088</v>
      </c>
      <c r="I212" s="179">
        <f t="shared" si="15"/>
        <v>5.7915799364361073E-2</v>
      </c>
      <c r="J212" s="178">
        <v>6183.8869999999997</v>
      </c>
      <c r="K212" s="178">
        <v>13328.465</v>
      </c>
      <c r="L212" s="178"/>
      <c r="M212" s="155" t="s">
        <v>1109</v>
      </c>
    </row>
    <row r="213" spans="1:13" x14ac:dyDescent="0.2">
      <c r="A213" s="155" t="s">
        <v>896</v>
      </c>
      <c r="B213" s="178">
        <v>237945.435</v>
      </c>
      <c r="C213" s="179">
        <f t="shared" si="12"/>
        <v>0.71251714305903024</v>
      </c>
      <c r="D213" s="178">
        <v>231513.761</v>
      </c>
      <c r="E213" s="179">
        <f t="shared" si="13"/>
        <v>0.86611830691751268</v>
      </c>
      <c r="F213" s="178">
        <v>46067.758000000002</v>
      </c>
      <c r="G213" s="179">
        <f t="shared" si="14"/>
        <v>0.19932585498225447</v>
      </c>
      <c r="H213" s="178">
        <v>36181.786999999997</v>
      </c>
      <c r="I213" s="179">
        <f t="shared" si="15"/>
        <v>0.1565546013994116</v>
      </c>
      <c r="J213" s="178">
        <v>-191877.677</v>
      </c>
      <c r="K213" s="178">
        <v>-195331.97399999999</v>
      </c>
      <c r="L213" s="178"/>
      <c r="M213" s="155" t="s">
        <v>1110</v>
      </c>
    </row>
    <row r="214" spans="1:13" x14ac:dyDescent="0.2">
      <c r="A214" s="155" t="s">
        <v>897</v>
      </c>
      <c r="B214" s="178">
        <v>171.02099999999999</v>
      </c>
      <c r="C214" s="179">
        <f t="shared" si="12"/>
        <v>5.1211486500297185E-4</v>
      </c>
      <c r="D214" s="178">
        <v>281.41000000000003</v>
      </c>
      <c r="E214" s="179">
        <f t="shared" si="13"/>
        <v>1.05278559553813E-3</v>
      </c>
      <c r="F214" s="178">
        <v>1.288</v>
      </c>
      <c r="G214" s="179">
        <f t="shared" si="14"/>
        <v>5.5729150356556044E-6</v>
      </c>
      <c r="H214" s="178">
        <v>7.9749999999999996</v>
      </c>
      <c r="I214" s="179">
        <f t="shared" si="15"/>
        <v>3.4506945335793055E-5</v>
      </c>
      <c r="J214" s="178">
        <v>-169.73299999999998</v>
      </c>
      <c r="K214" s="178">
        <v>-273.435</v>
      </c>
      <c r="L214" s="178"/>
      <c r="M214" s="155" t="s">
        <v>1111</v>
      </c>
    </row>
    <row r="215" spans="1:13" x14ac:dyDescent="0.2">
      <c r="A215" s="155" t="s">
        <v>898</v>
      </c>
      <c r="B215" s="178">
        <v>1025.711</v>
      </c>
      <c r="C215" s="179">
        <f t="shared" si="12"/>
        <v>3.0714464907646627E-3</v>
      </c>
      <c r="D215" s="178">
        <v>1521.672</v>
      </c>
      <c r="E215" s="179">
        <f t="shared" si="13"/>
        <v>5.692741419045866E-3</v>
      </c>
      <c r="F215" s="178">
        <v>4351.8639999999996</v>
      </c>
      <c r="G215" s="179">
        <f t="shared" si="14"/>
        <v>1.8829633787832558E-2</v>
      </c>
      <c r="H215" s="178">
        <v>3976.29</v>
      </c>
      <c r="I215" s="179">
        <f t="shared" si="15"/>
        <v>1.720496823439004E-2</v>
      </c>
      <c r="J215" s="178">
        <v>3326.1529999999993</v>
      </c>
      <c r="K215" s="178">
        <v>2454.6179999999999</v>
      </c>
      <c r="L215" s="178"/>
      <c r="M215" s="155" t="s">
        <v>1112</v>
      </c>
    </row>
    <row r="216" spans="1:13" x14ac:dyDescent="0.2">
      <c r="A216" s="155" t="s">
        <v>899</v>
      </c>
      <c r="B216" s="178">
        <v>2267.212</v>
      </c>
      <c r="C216" s="179">
        <f t="shared" si="12"/>
        <v>6.7890666486169413E-3</v>
      </c>
      <c r="D216" s="178">
        <v>1604.009</v>
      </c>
      <c r="E216" s="179">
        <f t="shared" si="13"/>
        <v>6.0007731435042112E-3</v>
      </c>
      <c r="F216" s="178">
        <v>59.414999999999999</v>
      </c>
      <c r="G216" s="179">
        <f t="shared" si="14"/>
        <v>2.5707666680394232E-4</v>
      </c>
      <c r="H216" s="178">
        <v>159.81700000000001</v>
      </c>
      <c r="I216" s="179">
        <f t="shared" si="15"/>
        <v>6.9151053074989824E-4</v>
      </c>
      <c r="J216" s="178">
        <v>-2207.797</v>
      </c>
      <c r="K216" s="178">
        <v>-1444.192</v>
      </c>
      <c r="L216" s="178"/>
      <c r="M216" s="155" t="s">
        <v>1113</v>
      </c>
    </row>
    <row r="217" spans="1:13" x14ac:dyDescent="0.2">
      <c r="A217" s="155" t="s">
        <v>900</v>
      </c>
      <c r="B217" s="178">
        <v>674673.68700000003</v>
      </c>
      <c r="C217" s="179">
        <f t="shared" si="12"/>
        <v>2.0202806914885443</v>
      </c>
      <c r="D217" s="178">
        <v>535112.15800000005</v>
      </c>
      <c r="E217" s="179">
        <f t="shared" si="13"/>
        <v>2.0019131229868301</v>
      </c>
      <c r="F217" s="178">
        <v>167489.58600000001</v>
      </c>
      <c r="G217" s="179">
        <f t="shared" si="14"/>
        <v>0.72469350321050652</v>
      </c>
      <c r="H217" s="178">
        <v>146863.84599999999</v>
      </c>
      <c r="I217" s="179">
        <f t="shared" si="15"/>
        <v>0.63546366216004124</v>
      </c>
      <c r="J217" s="178">
        <v>-507184.10100000002</v>
      </c>
      <c r="K217" s="178">
        <v>-388248.31200000003</v>
      </c>
      <c r="L217" s="178"/>
      <c r="M217" s="155" t="s">
        <v>1114</v>
      </c>
    </row>
    <row r="218" spans="1:13" x14ac:dyDescent="0.2">
      <c r="A218" s="155" t="s">
        <v>901</v>
      </c>
      <c r="B218" s="178">
        <v>12205.036</v>
      </c>
      <c r="C218" s="179">
        <f t="shared" si="12"/>
        <v>3.6547443667715729E-2</v>
      </c>
      <c r="D218" s="178">
        <v>6822.2250000000004</v>
      </c>
      <c r="E218" s="179">
        <f t="shared" si="13"/>
        <v>2.5522690059060153E-2</v>
      </c>
      <c r="F218" s="178">
        <v>3112.3440000000001</v>
      </c>
      <c r="G218" s="179">
        <f t="shared" si="14"/>
        <v>1.3466481889543871E-2</v>
      </c>
      <c r="H218" s="178">
        <v>7738.0330000000004</v>
      </c>
      <c r="I218" s="179">
        <f t="shared" si="15"/>
        <v>3.3481615264898151E-2</v>
      </c>
      <c r="J218" s="178">
        <v>-9092.6919999999991</v>
      </c>
      <c r="K218" s="178">
        <v>915.80799999999999</v>
      </c>
      <c r="L218" s="178"/>
      <c r="M218" s="155" t="s">
        <v>1115</v>
      </c>
    </row>
    <row r="219" spans="1:13" x14ac:dyDescent="0.2">
      <c r="A219" s="155" t="s">
        <v>902</v>
      </c>
      <c r="B219" s="178">
        <v>539265.48600000003</v>
      </c>
      <c r="C219" s="179">
        <f t="shared" si="12"/>
        <v>1.6148067872580094</v>
      </c>
      <c r="D219" s="178">
        <v>511880.88799999998</v>
      </c>
      <c r="E219" s="179">
        <f t="shared" si="13"/>
        <v>1.915002400474989</v>
      </c>
      <c r="F219" s="178">
        <v>42809.373</v>
      </c>
      <c r="G219" s="179">
        <f t="shared" si="14"/>
        <v>0.18522748327537969</v>
      </c>
      <c r="H219" s="178">
        <v>70754.418999999994</v>
      </c>
      <c r="I219" s="179">
        <f t="shared" si="15"/>
        <v>0.30614656660799966</v>
      </c>
      <c r="J219" s="178">
        <v>-496456.11300000001</v>
      </c>
      <c r="K219" s="178">
        <v>-441126.46899999998</v>
      </c>
      <c r="L219" s="178"/>
      <c r="M219" s="155" t="s">
        <v>1116</v>
      </c>
    </row>
    <row r="220" spans="1:13" x14ac:dyDescent="0.2">
      <c r="A220" s="155" t="s">
        <v>903</v>
      </c>
      <c r="B220" s="178">
        <v>1752.2280000000001</v>
      </c>
      <c r="C220" s="179">
        <f t="shared" si="12"/>
        <v>5.2469697035710666E-3</v>
      </c>
      <c r="D220" s="178">
        <v>696.65499999999997</v>
      </c>
      <c r="E220" s="179">
        <f t="shared" si="13"/>
        <v>2.6062625672848005E-3</v>
      </c>
      <c r="F220" s="178">
        <v>1692.1179999999999</v>
      </c>
      <c r="G220" s="179">
        <f t="shared" si="14"/>
        <v>7.3214517424716541E-3</v>
      </c>
      <c r="H220" s="178">
        <v>943.38199999999995</v>
      </c>
      <c r="I220" s="179">
        <f t="shared" si="15"/>
        <v>4.0819098563976324E-3</v>
      </c>
      <c r="J220" s="178">
        <v>-60.110000000000127</v>
      </c>
      <c r="K220" s="178">
        <v>246.72699999999998</v>
      </c>
      <c r="L220" s="178"/>
      <c r="M220" s="155" t="s">
        <v>1117</v>
      </c>
    </row>
    <row r="221" spans="1:13" x14ac:dyDescent="0.2">
      <c r="A221" s="155" t="s">
        <v>904</v>
      </c>
      <c r="B221" s="178">
        <v>69763.182000000001</v>
      </c>
      <c r="C221" s="179">
        <f t="shared" si="12"/>
        <v>0.20890278113277175</v>
      </c>
      <c r="D221" s="178">
        <v>78407.47500000002</v>
      </c>
      <c r="E221" s="179">
        <f t="shared" si="13"/>
        <v>0.29333094155330669</v>
      </c>
      <c r="F221" s="178">
        <v>305698.94299999991</v>
      </c>
      <c r="G221" s="179">
        <f t="shared" si="14"/>
        <v>1.3226973880657804</v>
      </c>
      <c r="H221" s="178">
        <v>335161.158</v>
      </c>
      <c r="I221" s="179">
        <f t="shared" si="15"/>
        <v>1.4502053614780062</v>
      </c>
      <c r="J221" s="178">
        <v>235935.76099999991</v>
      </c>
      <c r="K221" s="178">
        <v>256753.68299999996</v>
      </c>
      <c r="L221" s="178"/>
      <c r="M221" s="155" t="s">
        <v>1118</v>
      </c>
    </row>
    <row r="222" spans="1:13" x14ac:dyDescent="0.2">
      <c r="A222" s="155" t="s">
        <v>905</v>
      </c>
      <c r="B222" s="178">
        <v>0.65300000000000002</v>
      </c>
      <c r="C222" s="179">
        <f t="shared" si="12"/>
        <v>1.9553797887215059E-6</v>
      </c>
      <c r="D222" s="178" t="s">
        <v>762</v>
      </c>
      <c r="E222" s="179" t="str">
        <f t="shared" si="13"/>
        <v>x</v>
      </c>
      <c r="F222" s="178">
        <v>1.153</v>
      </c>
      <c r="G222" s="179">
        <f t="shared" si="14"/>
        <v>4.9887973882848697E-6</v>
      </c>
      <c r="H222" s="178">
        <v>6.17</v>
      </c>
      <c r="I222" s="179">
        <f t="shared" si="15"/>
        <v>2.6696909432206035E-5</v>
      </c>
      <c r="J222" s="178">
        <v>0.5</v>
      </c>
      <c r="K222" s="178">
        <v>6.0540000000000003</v>
      </c>
      <c r="L222" s="178"/>
      <c r="M222" s="155" t="s">
        <v>1119</v>
      </c>
    </row>
    <row r="223" spans="1:13" x14ac:dyDescent="0.2">
      <c r="A223" s="155" t="s">
        <v>906</v>
      </c>
      <c r="B223" s="178">
        <v>45065.432999999997</v>
      </c>
      <c r="C223" s="179">
        <f t="shared" si="12"/>
        <v>0.1349464576694995</v>
      </c>
      <c r="D223" s="178">
        <v>48926.033000000003</v>
      </c>
      <c r="E223" s="179">
        <f t="shared" si="13"/>
        <v>0.18303764183654878</v>
      </c>
      <c r="F223" s="178">
        <v>246295.538</v>
      </c>
      <c r="G223" s="179">
        <f t="shared" si="14"/>
        <v>1.0656708904775514</v>
      </c>
      <c r="H223" s="178">
        <v>294584.18300000002</v>
      </c>
      <c r="I223" s="179">
        <f t="shared" si="15"/>
        <v>1.274633266403794</v>
      </c>
      <c r="J223" s="178">
        <v>201230.10500000001</v>
      </c>
      <c r="K223" s="178">
        <v>245658.15000000002</v>
      </c>
      <c r="L223" s="178"/>
      <c r="M223" s="155" t="s">
        <v>1120</v>
      </c>
    </row>
    <row r="224" spans="1:13" x14ac:dyDescent="0.2">
      <c r="A224" s="155" t="s">
        <v>907</v>
      </c>
      <c r="B224" s="178" t="s">
        <v>772</v>
      </c>
      <c r="C224" s="179" t="str">
        <f t="shared" si="12"/>
        <v>x</v>
      </c>
      <c r="D224" s="178" t="s">
        <v>762</v>
      </c>
      <c r="E224" s="179" t="str">
        <f t="shared" si="13"/>
        <v>x</v>
      </c>
      <c r="F224" s="178" t="s">
        <v>772</v>
      </c>
      <c r="G224" s="179" t="str">
        <f t="shared" si="14"/>
        <v>x</v>
      </c>
      <c r="H224" s="178" t="s">
        <v>772</v>
      </c>
      <c r="I224" s="179" t="str">
        <f t="shared" si="15"/>
        <v>x</v>
      </c>
      <c r="J224" s="178" t="s">
        <v>772</v>
      </c>
      <c r="K224" s="178" t="s">
        <v>762</v>
      </c>
      <c r="L224" s="178"/>
      <c r="M224" s="155" t="s">
        <v>1121</v>
      </c>
    </row>
    <row r="225" spans="1:13" x14ac:dyDescent="0.2">
      <c r="A225" s="155" t="s">
        <v>908</v>
      </c>
      <c r="B225" s="178" t="s">
        <v>762</v>
      </c>
      <c r="C225" s="179" t="str">
        <f t="shared" si="12"/>
        <v>x</v>
      </c>
      <c r="D225" s="178">
        <v>19.527000000000001</v>
      </c>
      <c r="E225" s="179">
        <f t="shared" si="13"/>
        <v>7.305264320412587E-5</v>
      </c>
      <c r="F225" s="178" t="s">
        <v>762</v>
      </c>
      <c r="G225" s="179" t="str">
        <f t="shared" si="14"/>
        <v>x</v>
      </c>
      <c r="H225" s="178" t="s">
        <v>762</v>
      </c>
      <c r="I225" s="179" t="str">
        <f t="shared" si="15"/>
        <v>x</v>
      </c>
      <c r="J225" s="178" t="s">
        <v>762</v>
      </c>
      <c r="K225" s="178">
        <v>-19.486000000000001</v>
      </c>
      <c r="L225" s="178"/>
      <c r="M225" s="155" t="s">
        <v>1122</v>
      </c>
    </row>
    <row r="226" spans="1:13" x14ac:dyDescent="0.2">
      <c r="A226" s="155" t="s">
        <v>909</v>
      </c>
      <c r="B226" s="178">
        <v>96.222999999999999</v>
      </c>
      <c r="C226" s="179">
        <f t="shared" si="12"/>
        <v>2.8813554274142338E-4</v>
      </c>
      <c r="D226" s="178">
        <v>95.591999999999999</v>
      </c>
      <c r="E226" s="179">
        <f t="shared" si="13"/>
        <v>3.5762012952162645E-4</v>
      </c>
      <c r="F226" s="178">
        <v>62.704999999999998</v>
      </c>
      <c r="G226" s="179">
        <f t="shared" si="14"/>
        <v>2.7131183021023654E-4</v>
      </c>
      <c r="H226" s="178">
        <v>61.859000000000002</v>
      </c>
      <c r="I226" s="179">
        <f t="shared" si="15"/>
        <v>2.6765706978392758E-4</v>
      </c>
      <c r="J226" s="178">
        <v>-33.518000000000001</v>
      </c>
      <c r="K226" s="178">
        <v>-33.732999999999997</v>
      </c>
      <c r="L226" s="178"/>
      <c r="M226" s="155" t="s">
        <v>1123</v>
      </c>
    </row>
    <row r="227" spans="1:13" x14ac:dyDescent="0.2">
      <c r="A227" s="155" t="s">
        <v>910</v>
      </c>
      <c r="B227" s="178">
        <v>8.7509999999999994</v>
      </c>
      <c r="C227" s="179">
        <f t="shared" si="12"/>
        <v>2.6204484733693562E-5</v>
      </c>
      <c r="D227" s="178">
        <v>6.9059999999999997</v>
      </c>
      <c r="E227" s="179">
        <f t="shared" si="13"/>
        <v>2.5836101498832039E-5</v>
      </c>
      <c r="F227" s="178" t="s">
        <v>772</v>
      </c>
      <c r="G227" s="179" t="str">
        <f t="shared" si="14"/>
        <v>x</v>
      </c>
      <c r="H227" s="178" t="s">
        <v>762</v>
      </c>
      <c r="I227" s="179" t="str">
        <f t="shared" si="15"/>
        <v>x</v>
      </c>
      <c r="J227" s="178">
        <v>-8.7509999999999994</v>
      </c>
      <c r="K227" s="178">
        <v>-6.8169999999999993</v>
      </c>
      <c r="L227" s="178"/>
      <c r="M227" s="155" t="s">
        <v>1124</v>
      </c>
    </row>
    <row r="228" spans="1:13" x14ac:dyDescent="0.2">
      <c r="A228" s="155" t="s">
        <v>911</v>
      </c>
      <c r="B228" s="178">
        <v>1.28</v>
      </c>
      <c r="C228" s="179">
        <f t="shared" si="12"/>
        <v>3.8329037206179589E-6</v>
      </c>
      <c r="D228" s="178" t="s">
        <v>762</v>
      </c>
      <c r="E228" s="179" t="str">
        <f t="shared" si="13"/>
        <v>x</v>
      </c>
      <c r="F228" s="178">
        <v>40.332999999999998</v>
      </c>
      <c r="G228" s="179">
        <f t="shared" si="14"/>
        <v>1.7451271904743592E-4</v>
      </c>
      <c r="H228" s="178">
        <v>9.9860000000000007</v>
      </c>
      <c r="I228" s="179">
        <f t="shared" si="15"/>
        <v>4.3208320517019369E-5</v>
      </c>
      <c r="J228" s="178">
        <v>39.052999999999997</v>
      </c>
      <c r="K228" s="178">
        <v>9.8849999999999998</v>
      </c>
      <c r="L228" s="178"/>
      <c r="M228" s="155" t="s">
        <v>1125</v>
      </c>
    </row>
    <row r="229" spans="1:13" x14ac:dyDescent="0.2">
      <c r="A229" s="155" t="s">
        <v>912</v>
      </c>
      <c r="B229" s="178" t="s">
        <v>762</v>
      </c>
      <c r="C229" s="179" t="str">
        <f t="shared" si="12"/>
        <v>x</v>
      </c>
      <c r="D229" s="178" t="s">
        <v>772</v>
      </c>
      <c r="E229" s="179" t="str">
        <f t="shared" si="13"/>
        <v>x</v>
      </c>
      <c r="F229" s="178" t="s">
        <v>772</v>
      </c>
      <c r="G229" s="179" t="str">
        <f t="shared" si="14"/>
        <v>x</v>
      </c>
      <c r="H229" s="178" t="s">
        <v>772</v>
      </c>
      <c r="I229" s="179" t="str">
        <f t="shared" si="15"/>
        <v>x</v>
      </c>
      <c r="J229" s="178" t="s">
        <v>762</v>
      </c>
      <c r="K229" s="178" t="s">
        <v>772</v>
      </c>
      <c r="L229" s="178"/>
      <c r="M229" s="155" t="s">
        <v>1126</v>
      </c>
    </row>
    <row r="230" spans="1:13" x14ac:dyDescent="0.2">
      <c r="A230" s="155" t="s">
        <v>913</v>
      </c>
      <c r="B230" s="178" t="s">
        <v>772</v>
      </c>
      <c r="C230" s="179" t="str">
        <f t="shared" si="12"/>
        <v>x</v>
      </c>
      <c r="D230" s="178" t="s">
        <v>762</v>
      </c>
      <c r="E230" s="179" t="str">
        <f t="shared" si="13"/>
        <v>x</v>
      </c>
      <c r="F230" s="178" t="s">
        <v>772</v>
      </c>
      <c r="G230" s="179" t="str">
        <f t="shared" si="14"/>
        <v>x</v>
      </c>
      <c r="H230" s="178">
        <v>75.66</v>
      </c>
      <c r="I230" s="179">
        <f t="shared" si="15"/>
        <v>3.2737247449606297E-4</v>
      </c>
      <c r="J230" s="178" t="s">
        <v>772</v>
      </c>
      <c r="K230" s="178">
        <v>75.570999999999998</v>
      </c>
      <c r="L230" s="178"/>
      <c r="M230" s="155" t="s">
        <v>1127</v>
      </c>
    </row>
    <row r="231" spans="1:13" x14ac:dyDescent="0.2">
      <c r="A231" s="155" t="s">
        <v>914</v>
      </c>
      <c r="B231" s="178">
        <v>73.171999999999997</v>
      </c>
      <c r="C231" s="179">
        <f t="shared" si="12"/>
        <v>2.1911033675395101E-4</v>
      </c>
      <c r="D231" s="178">
        <v>28.096</v>
      </c>
      <c r="E231" s="179">
        <f t="shared" si="13"/>
        <v>1.0511020963092746E-4</v>
      </c>
      <c r="F231" s="178">
        <v>467.54899999999998</v>
      </c>
      <c r="G231" s="179">
        <f t="shared" si="14"/>
        <v>2.0229897919299238E-3</v>
      </c>
      <c r="H231" s="178">
        <v>308.86700000000002</v>
      </c>
      <c r="I231" s="179">
        <f t="shared" si="15"/>
        <v>1.336433440129203E-3</v>
      </c>
      <c r="J231" s="178">
        <v>394.37699999999995</v>
      </c>
      <c r="K231" s="178">
        <v>280.77100000000002</v>
      </c>
      <c r="L231" s="178"/>
      <c r="M231" s="155" t="s">
        <v>1128</v>
      </c>
    </row>
    <row r="232" spans="1:13" x14ac:dyDescent="0.2">
      <c r="A232" s="155" t="s">
        <v>915</v>
      </c>
      <c r="B232" s="178" t="s">
        <v>772</v>
      </c>
      <c r="C232" s="179" t="str">
        <f t="shared" si="12"/>
        <v>x</v>
      </c>
      <c r="D232" s="178" t="s">
        <v>762</v>
      </c>
      <c r="E232" s="179" t="str">
        <f t="shared" si="13"/>
        <v>x</v>
      </c>
      <c r="F232" s="178">
        <v>60.652999999999999</v>
      </c>
      <c r="G232" s="179">
        <f t="shared" si="14"/>
        <v>2.6243324197020138E-4</v>
      </c>
      <c r="H232" s="178" t="s">
        <v>762</v>
      </c>
      <c r="I232" s="179" t="str">
        <f t="shared" si="15"/>
        <v>x</v>
      </c>
      <c r="J232" s="178">
        <v>60.652999999999999</v>
      </c>
      <c r="K232" s="178" t="s">
        <v>762</v>
      </c>
      <c r="L232" s="178"/>
      <c r="M232" s="155" t="s">
        <v>1129</v>
      </c>
    </row>
    <row r="233" spans="1:13" x14ac:dyDescent="0.2">
      <c r="A233" s="155" t="s">
        <v>916</v>
      </c>
      <c r="B233" s="178">
        <v>4.2300000000000004</v>
      </c>
      <c r="C233" s="179">
        <f t="shared" si="12"/>
        <v>1.2666549014229664E-5</v>
      </c>
      <c r="D233" s="178">
        <v>6.3170000000000002</v>
      </c>
      <c r="E233" s="179">
        <f t="shared" si="13"/>
        <v>2.3632588063730378E-5</v>
      </c>
      <c r="F233" s="178">
        <v>1811.652</v>
      </c>
      <c r="G233" s="179">
        <f t="shared" si="14"/>
        <v>7.8386511414406425E-3</v>
      </c>
      <c r="H233" s="178">
        <v>2607.7289999999998</v>
      </c>
      <c r="I233" s="179">
        <f t="shared" si="15"/>
        <v>1.1283355743393389E-2</v>
      </c>
      <c r="J233" s="178">
        <v>1807.422</v>
      </c>
      <c r="K233" s="178">
        <v>2601.4119999999998</v>
      </c>
      <c r="L233" s="178"/>
      <c r="M233" s="155" t="s">
        <v>1130</v>
      </c>
    </row>
    <row r="234" spans="1:13" x14ac:dyDescent="0.2">
      <c r="A234" s="155" t="s">
        <v>917</v>
      </c>
      <c r="B234" s="178">
        <v>1.2310000000000001</v>
      </c>
      <c r="C234" s="179">
        <f t="shared" si="12"/>
        <v>3.6861753750630532E-6</v>
      </c>
      <c r="D234" s="178" t="s">
        <v>762</v>
      </c>
      <c r="E234" s="179" t="str">
        <f t="shared" si="13"/>
        <v>x</v>
      </c>
      <c r="F234" s="178" t="s">
        <v>772</v>
      </c>
      <c r="G234" s="179" t="str">
        <f t="shared" si="14"/>
        <v>x</v>
      </c>
      <c r="H234" s="178" t="s">
        <v>772</v>
      </c>
      <c r="I234" s="179" t="str">
        <f t="shared" si="15"/>
        <v>x</v>
      </c>
      <c r="J234" s="178">
        <v>-1.2310000000000001</v>
      </c>
      <c r="K234" s="178" t="s">
        <v>762</v>
      </c>
      <c r="L234" s="178"/>
      <c r="M234" s="155" t="s">
        <v>1131</v>
      </c>
    </row>
    <row r="235" spans="1:13" x14ac:dyDescent="0.2">
      <c r="A235" s="155" t="s">
        <v>918</v>
      </c>
      <c r="B235" s="178" t="s">
        <v>772</v>
      </c>
      <c r="C235" s="179" t="str">
        <f t="shared" si="12"/>
        <v>x</v>
      </c>
      <c r="D235" s="178" t="s">
        <v>762</v>
      </c>
      <c r="E235" s="179" t="str">
        <f t="shared" si="13"/>
        <v>x</v>
      </c>
      <c r="F235" s="178" t="s">
        <v>772</v>
      </c>
      <c r="G235" s="179" t="str">
        <f t="shared" si="14"/>
        <v>x</v>
      </c>
      <c r="H235" s="178" t="s">
        <v>772</v>
      </c>
      <c r="I235" s="179" t="str">
        <f t="shared" si="15"/>
        <v>x</v>
      </c>
      <c r="J235" s="178" t="s">
        <v>772</v>
      </c>
      <c r="K235" s="178" t="s">
        <v>762</v>
      </c>
      <c r="L235" s="178"/>
      <c r="M235" s="155" t="s">
        <v>1132</v>
      </c>
    </row>
    <row r="236" spans="1:13" x14ac:dyDescent="0.2">
      <c r="A236" s="155" t="s">
        <v>919</v>
      </c>
      <c r="B236" s="178">
        <v>21833.716</v>
      </c>
      <c r="C236" s="179">
        <f t="shared" si="12"/>
        <v>6.5380102571340526E-2</v>
      </c>
      <c r="D236" s="178">
        <v>22257.173999999999</v>
      </c>
      <c r="E236" s="179">
        <f t="shared" si="13"/>
        <v>8.3266522812216262E-2</v>
      </c>
      <c r="F236" s="178">
        <v>55243.822999999997</v>
      </c>
      <c r="G236" s="179">
        <f t="shared" si="14"/>
        <v>0.23902882905574291</v>
      </c>
      <c r="H236" s="178">
        <v>32610.84</v>
      </c>
      <c r="I236" s="179">
        <f t="shared" si="15"/>
        <v>0.14110350761558538</v>
      </c>
      <c r="J236" s="178">
        <v>33410.106999999996</v>
      </c>
      <c r="K236" s="178">
        <v>10353.666000000001</v>
      </c>
      <c r="L236" s="178"/>
      <c r="M236" s="155" t="s">
        <v>1133</v>
      </c>
    </row>
    <row r="237" spans="1:13" x14ac:dyDescent="0.2">
      <c r="A237" s="155" t="s">
        <v>920</v>
      </c>
      <c r="B237" s="178">
        <v>2.4369999999999998</v>
      </c>
      <c r="C237" s="179">
        <f t="shared" si="12"/>
        <v>7.2974893493327859E-6</v>
      </c>
      <c r="D237" s="178">
        <v>8.6639999999999997</v>
      </c>
      <c r="E237" s="179">
        <f t="shared" si="13"/>
        <v>3.2412971819559912E-5</v>
      </c>
      <c r="F237" s="178">
        <v>1517.5840000000001</v>
      </c>
      <c r="G237" s="179">
        <f t="shared" si="14"/>
        <v>6.56627848716644E-3</v>
      </c>
      <c r="H237" s="178">
        <v>4773.9570000000003</v>
      </c>
      <c r="I237" s="179">
        <f t="shared" si="15"/>
        <v>2.0656385358548791E-2</v>
      </c>
      <c r="J237" s="178">
        <v>1515.1470000000002</v>
      </c>
      <c r="K237" s="178">
        <v>4765.2930000000006</v>
      </c>
      <c r="L237" s="178"/>
      <c r="M237" s="155" t="s">
        <v>1134</v>
      </c>
    </row>
    <row r="238" spans="1:13" x14ac:dyDescent="0.2">
      <c r="A238" s="155" t="s">
        <v>921</v>
      </c>
      <c r="B238" s="178">
        <v>2583.7220000000002</v>
      </c>
      <c r="C238" s="179">
        <f t="shared" si="12"/>
        <v>7.7368419272206843E-3</v>
      </c>
      <c r="D238" s="178">
        <v>7032.7169999999996</v>
      </c>
      <c r="E238" s="179">
        <f t="shared" si="13"/>
        <v>2.6310163658349487E-2</v>
      </c>
      <c r="F238" s="178">
        <v>143.126</v>
      </c>
      <c r="G238" s="179">
        <f t="shared" si="14"/>
        <v>6.1927720294506527E-4</v>
      </c>
      <c r="H238" s="178">
        <v>54.793999999999997</v>
      </c>
      <c r="I238" s="179">
        <f t="shared" si="15"/>
        <v>2.3708759407265761E-4</v>
      </c>
      <c r="J238" s="178">
        <v>-2440.596</v>
      </c>
      <c r="K238" s="178">
        <v>-6977.9229999999998</v>
      </c>
      <c r="L238" s="178"/>
      <c r="M238" s="155" t="s">
        <v>1135</v>
      </c>
    </row>
    <row r="239" spans="1:13" x14ac:dyDescent="0.2">
      <c r="A239" s="155" t="s">
        <v>922</v>
      </c>
      <c r="B239" s="178" t="s">
        <v>772</v>
      </c>
      <c r="C239" s="179" t="str">
        <f t="shared" si="12"/>
        <v>x</v>
      </c>
      <c r="D239" s="178" t="s">
        <v>762</v>
      </c>
      <c r="E239" s="179" t="str">
        <f t="shared" si="13"/>
        <v>x</v>
      </c>
      <c r="F239" s="178" t="s">
        <v>772</v>
      </c>
      <c r="G239" s="179" t="str">
        <f t="shared" si="14"/>
        <v>x</v>
      </c>
      <c r="H239" s="178">
        <v>3.7970000000000002</v>
      </c>
      <c r="I239" s="179">
        <f t="shared" si="15"/>
        <v>1.6429200180565044E-5</v>
      </c>
      <c r="J239" s="178" t="s">
        <v>772</v>
      </c>
      <c r="K239" s="178">
        <v>3.5580000000000003</v>
      </c>
      <c r="L239" s="178"/>
      <c r="M239" s="155" t="s">
        <v>1136</v>
      </c>
    </row>
    <row r="240" spans="1:13" x14ac:dyDescent="0.2">
      <c r="A240" s="155" t="s">
        <v>923</v>
      </c>
      <c r="B240" s="178">
        <v>80.266000000000005</v>
      </c>
      <c r="C240" s="179">
        <f t="shared" si="12"/>
        <v>2.4035300784306342E-4</v>
      </c>
      <c r="D240" s="178" t="s">
        <v>762</v>
      </c>
      <c r="E240" s="179" t="str">
        <f t="shared" si="13"/>
        <v>x</v>
      </c>
      <c r="F240" s="178">
        <v>0.64900000000000002</v>
      </c>
      <c r="G240" s="179">
        <f t="shared" si="14"/>
        <v>2.8080915047674588E-6</v>
      </c>
      <c r="H240" s="178">
        <v>19.532</v>
      </c>
      <c r="I240" s="179">
        <f t="shared" si="15"/>
        <v>8.4512809567236362E-5</v>
      </c>
      <c r="J240" s="178">
        <v>-79.617000000000004</v>
      </c>
      <c r="K240" s="178">
        <v>19.437000000000001</v>
      </c>
      <c r="L240" s="178"/>
      <c r="M240" s="155" t="s">
        <v>1137</v>
      </c>
    </row>
    <row r="241" spans="1:13" x14ac:dyDescent="0.2">
      <c r="A241" s="155" t="s">
        <v>924</v>
      </c>
      <c r="B241" s="178">
        <v>1.355</v>
      </c>
      <c r="C241" s="179">
        <f t="shared" si="12"/>
        <v>4.0574879229979172E-6</v>
      </c>
      <c r="D241" s="178" t="s">
        <v>772</v>
      </c>
      <c r="E241" s="179" t="str">
        <f t="shared" si="13"/>
        <v>x</v>
      </c>
      <c r="F241" s="178">
        <v>0.52200000000000002</v>
      </c>
      <c r="G241" s="179">
        <f t="shared" si="14"/>
        <v>2.258588236500175E-6</v>
      </c>
      <c r="H241" s="178">
        <v>0.5</v>
      </c>
      <c r="I241" s="179">
        <f t="shared" si="15"/>
        <v>2.163444848639063E-6</v>
      </c>
      <c r="J241" s="178">
        <v>-0.83299999999999996</v>
      </c>
      <c r="K241" s="178">
        <v>0.5</v>
      </c>
      <c r="L241" s="178"/>
      <c r="M241" s="155" t="s">
        <v>1138</v>
      </c>
    </row>
    <row r="242" spans="1:13" x14ac:dyDescent="0.2">
      <c r="A242" s="155" t="s">
        <v>925</v>
      </c>
      <c r="B242" s="178">
        <v>4.3879999999999999</v>
      </c>
      <c r="C242" s="179">
        <f t="shared" si="12"/>
        <v>1.3139673067243442E-5</v>
      </c>
      <c r="D242" s="178">
        <v>24.638000000000002</v>
      </c>
      <c r="E242" s="179">
        <f t="shared" si="13"/>
        <v>9.2173453334524149E-5</v>
      </c>
      <c r="F242" s="178" t="s">
        <v>772</v>
      </c>
      <c r="G242" s="179" t="str">
        <f t="shared" si="14"/>
        <v>x</v>
      </c>
      <c r="H242" s="178" t="s">
        <v>772</v>
      </c>
      <c r="I242" s="179" t="str">
        <f t="shared" si="15"/>
        <v>x</v>
      </c>
      <c r="J242" s="178">
        <v>-4.3879999999999999</v>
      </c>
      <c r="K242" s="178">
        <v>-24.638000000000002</v>
      </c>
      <c r="L242" s="178"/>
      <c r="M242" s="155" t="s">
        <v>1139</v>
      </c>
    </row>
    <row r="243" spans="1:13" x14ac:dyDescent="0.2">
      <c r="A243" s="155" t="s">
        <v>926</v>
      </c>
      <c r="B243" s="178" t="s">
        <v>762</v>
      </c>
      <c r="C243" s="179" t="str">
        <f t="shared" si="12"/>
        <v>x</v>
      </c>
      <c r="D243" s="178" t="s">
        <v>762</v>
      </c>
      <c r="E243" s="179" t="str">
        <f t="shared" si="13"/>
        <v>x</v>
      </c>
      <c r="F243" s="178" t="s">
        <v>772</v>
      </c>
      <c r="G243" s="179" t="str">
        <f t="shared" si="14"/>
        <v>x</v>
      </c>
      <c r="H243" s="178" t="s">
        <v>772</v>
      </c>
      <c r="I243" s="179" t="str">
        <f t="shared" si="15"/>
        <v>x</v>
      </c>
      <c r="J243" s="178" t="s">
        <v>762</v>
      </c>
      <c r="K243" s="178" t="s">
        <v>762</v>
      </c>
      <c r="L243" s="178"/>
      <c r="M243" s="155" t="s">
        <v>1140</v>
      </c>
    </row>
    <row r="244" spans="1:13" x14ac:dyDescent="0.2">
      <c r="A244" s="155" t="s">
        <v>927</v>
      </c>
      <c r="B244" s="178" t="s">
        <v>762</v>
      </c>
      <c r="C244" s="179" t="str">
        <f t="shared" si="12"/>
        <v>x</v>
      </c>
      <c r="D244" s="178" t="s">
        <v>762</v>
      </c>
      <c r="E244" s="179" t="str">
        <f t="shared" si="13"/>
        <v>x</v>
      </c>
      <c r="F244" s="178" t="s">
        <v>772</v>
      </c>
      <c r="G244" s="179" t="str">
        <f t="shared" si="14"/>
        <v>x</v>
      </c>
      <c r="H244" s="178">
        <v>2.524</v>
      </c>
      <c r="I244" s="179">
        <f t="shared" si="15"/>
        <v>1.0921069595929989E-5</v>
      </c>
      <c r="J244" s="178" t="s">
        <v>762</v>
      </c>
      <c r="K244" s="178">
        <v>2.44</v>
      </c>
      <c r="L244" s="178"/>
      <c r="M244" s="155" t="s">
        <v>1141</v>
      </c>
    </row>
    <row r="245" spans="1:13" x14ac:dyDescent="0.2">
      <c r="A245" s="155" t="s">
        <v>928</v>
      </c>
      <c r="B245" s="178">
        <v>1.216</v>
      </c>
      <c r="C245" s="179">
        <f t="shared" si="12"/>
        <v>3.6412585345870611E-6</v>
      </c>
      <c r="D245" s="178" t="s">
        <v>762</v>
      </c>
      <c r="E245" s="179" t="str">
        <f t="shared" si="13"/>
        <v>x</v>
      </c>
      <c r="F245" s="178" t="s">
        <v>772</v>
      </c>
      <c r="G245" s="179" t="str">
        <f t="shared" si="14"/>
        <v>x</v>
      </c>
      <c r="H245" s="178">
        <v>40</v>
      </c>
      <c r="I245" s="179">
        <f t="shared" si="15"/>
        <v>1.7307558789112504E-4</v>
      </c>
      <c r="J245" s="178">
        <v>-1.216</v>
      </c>
      <c r="K245" s="178">
        <v>39.554000000000002</v>
      </c>
      <c r="L245" s="178"/>
      <c r="M245" s="155" t="s">
        <v>1142</v>
      </c>
    </row>
    <row r="246" spans="1:13" x14ac:dyDescent="0.2">
      <c r="A246" s="155" t="s">
        <v>929</v>
      </c>
      <c r="B246" s="178" t="s">
        <v>762</v>
      </c>
      <c r="C246" s="179" t="str">
        <f t="shared" ref="C246" si="16">IF(B246=0,0,IF(OR(B246="x",B246="Ə"),"x",B246/$B$12*100))</f>
        <v>x</v>
      </c>
      <c r="D246" s="178" t="s">
        <v>762</v>
      </c>
      <c r="E246" s="179" t="str">
        <f t="shared" ref="E246" si="17">IF(D246=0,0,IF(OR(D246="x",D246="Ə"),"x",D246/$D$12*100))</f>
        <v>x</v>
      </c>
      <c r="F246" s="178">
        <v>53.575000000000003</v>
      </c>
      <c r="G246" s="179">
        <f t="shared" ref="G246" si="18">IF(F246=0,0,IF(OR(F246="x",F246="Ə"),"x",F246/$F$12*100))</f>
        <v>2.3180817005842317E-4</v>
      </c>
      <c r="H246" s="178" t="s">
        <v>772</v>
      </c>
      <c r="I246" s="179" t="str">
        <f t="shared" ref="I246" si="19">IF(H246=0,0,IF(OR(H246="x",H246="Ə"),"x",H246/$H$12*100))</f>
        <v>x</v>
      </c>
      <c r="J246" s="178">
        <v>53.503</v>
      </c>
      <c r="K246" s="178" t="s">
        <v>762</v>
      </c>
      <c r="L246" s="178"/>
      <c r="M246" s="155" t="s">
        <v>1143</v>
      </c>
    </row>
    <row r="247" spans="1:13" x14ac:dyDescent="0.2">
      <c r="A247" s="155" t="s">
        <v>930</v>
      </c>
      <c r="B247" s="178">
        <v>1.5960000000000001</v>
      </c>
      <c r="C247" s="179">
        <f t="shared" ref="C247" si="20">IF(B247=0,0,IF(OR(B247="x",B247="Ə"),"x",B247/$B$12*100))</f>
        <v>4.7791518266455182E-6</v>
      </c>
      <c r="D247" s="178" t="s">
        <v>772</v>
      </c>
      <c r="E247" s="179" t="str">
        <f t="shared" ref="E247" si="21">IF(D247=0,0,IF(OR(D247="x",D247="Ə"),"x",D247/$D$12*100))</f>
        <v>x</v>
      </c>
      <c r="F247" s="178" t="s">
        <v>772</v>
      </c>
      <c r="G247" s="179" t="str">
        <f t="shared" ref="G247" si="22">IF(F247=0,0,IF(OR(F247="x",F247="Ə"),"x",F247/$F$12*100))</f>
        <v>x</v>
      </c>
      <c r="H247" s="178" t="s">
        <v>762</v>
      </c>
      <c r="I247" s="179" t="str">
        <f t="shared" ref="I247" si="23">IF(H247=0,0,IF(OR(H247="x",H247="Ə"),"x",H247/$H$12*100))</f>
        <v>x</v>
      </c>
      <c r="J247" s="178">
        <v>-1.5960000000000001</v>
      </c>
      <c r="K247" s="178" t="s">
        <v>762</v>
      </c>
      <c r="L247" s="178"/>
      <c r="M247" s="155" t="s">
        <v>1144</v>
      </c>
    </row>
    <row r="248" spans="1:13" x14ac:dyDescent="0.2">
      <c r="A248" s="155" t="s">
        <v>931</v>
      </c>
      <c r="B248" s="178">
        <v>3.3119999999999998</v>
      </c>
      <c r="C248" s="179">
        <f t="shared" ref="C248:C250" si="24">IF(B248=0,0,IF(OR(B248="x",B248="Ə"),"x",B248/$B$12*100))</f>
        <v>9.9176383770989685E-6</v>
      </c>
      <c r="D248" s="178" t="s">
        <v>772</v>
      </c>
      <c r="E248" s="179" t="str">
        <f t="shared" ref="E248:E250" si="25">IF(D248=0,0,IF(OR(D248="x",D248="Ə"),"x",D248/$D$12*100))</f>
        <v>x</v>
      </c>
      <c r="F248" s="178" t="s">
        <v>772</v>
      </c>
      <c r="G248" s="179" t="str">
        <f t="shared" ref="G248:G250" si="26">IF(F248=0,0,IF(OR(F248="x",F248="Ə"),"x",F248/$F$12*100))</f>
        <v>x</v>
      </c>
      <c r="H248" s="178" t="s">
        <v>772</v>
      </c>
      <c r="I248" s="179" t="str">
        <f t="shared" ref="I248:I250" si="27">IF(H248=0,0,IF(OR(H248="x",H248="Ə"),"x",H248/$H$12*100))</f>
        <v>x</v>
      </c>
      <c r="J248" s="178">
        <v>-3.3119999999999998</v>
      </c>
      <c r="K248" s="178" t="s">
        <v>772</v>
      </c>
      <c r="L248" s="178"/>
      <c r="M248" s="155" t="s">
        <v>1145</v>
      </c>
    </row>
    <row r="249" spans="1:13" x14ac:dyDescent="0.2">
      <c r="A249" s="155" t="s">
        <v>932</v>
      </c>
      <c r="B249" s="178">
        <v>136786.97200000001</v>
      </c>
      <c r="C249" s="179">
        <f t="shared" si="24"/>
        <v>0.40960257336786299</v>
      </c>
      <c r="D249" s="178">
        <v>55770.847000000002</v>
      </c>
      <c r="E249" s="179">
        <f t="shared" si="25"/>
        <v>0.20864483981578807</v>
      </c>
      <c r="F249" s="178">
        <v>1380247.0359999998</v>
      </c>
      <c r="G249" s="179">
        <f t="shared" si="26"/>
        <v>5.9720492700648142</v>
      </c>
      <c r="H249" s="178">
        <v>1230357.5590000001</v>
      </c>
      <c r="I249" s="179">
        <f t="shared" si="27"/>
        <v>5.3236214460053644</v>
      </c>
      <c r="J249" s="178">
        <v>1243460.0639999998</v>
      </c>
      <c r="K249" s="178">
        <v>1174586.7120000001</v>
      </c>
      <c r="L249" s="178"/>
      <c r="M249" s="155" t="s">
        <v>1146</v>
      </c>
    </row>
    <row r="250" spans="1:13" x14ac:dyDescent="0.2">
      <c r="A250" s="155" t="s">
        <v>933</v>
      </c>
      <c r="B250" s="178" t="s">
        <v>772</v>
      </c>
      <c r="C250" s="179" t="str">
        <f t="shared" si="24"/>
        <v>x</v>
      </c>
      <c r="D250" s="178" t="s">
        <v>772</v>
      </c>
      <c r="E250" s="179" t="str">
        <f t="shared" si="25"/>
        <v>x</v>
      </c>
      <c r="F250" s="178">
        <v>1344663.1229999999</v>
      </c>
      <c r="G250" s="179">
        <f t="shared" si="26"/>
        <v>5.8180848882440381</v>
      </c>
      <c r="H250" s="178">
        <v>1183286.08</v>
      </c>
      <c r="I250" s="179">
        <f t="shared" si="27"/>
        <v>5.1199483484846198</v>
      </c>
      <c r="J250" s="178">
        <v>1344663.1229999999</v>
      </c>
      <c r="K250" s="178">
        <v>1183286.08</v>
      </c>
      <c r="L250" s="178"/>
      <c r="M250" s="155" t="s">
        <v>1147</v>
      </c>
    </row>
    <row r="251" spans="1:13" x14ac:dyDescent="0.2">
      <c r="A251" s="155" t="s">
        <v>934</v>
      </c>
      <c r="B251" s="178">
        <v>136786.97200000001</v>
      </c>
      <c r="C251" s="179">
        <f t="shared" ref="C251:C252" si="28">IF(B251=0,0,IF(OR(B251="x",B251="Ə"),"x",B251/$B$12*100))</f>
        <v>0.40960257336786299</v>
      </c>
      <c r="D251" s="178">
        <v>55770.847000000002</v>
      </c>
      <c r="E251" s="179">
        <f t="shared" ref="E251:E252" si="29">IF(D251=0,0,IF(OR(D251="x",D251="Ə"),"x",D251/$D$12*100))</f>
        <v>0.20864483981578807</v>
      </c>
      <c r="F251" s="178">
        <v>35583.913</v>
      </c>
      <c r="G251" s="179">
        <f t="shared" ref="G251:G252" si="30">IF(F251=0,0,IF(OR(F251="x",F251="Ə"),"x",F251/$F$12*100))</f>
        <v>0.15396438182077712</v>
      </c>
      <c r="H251" s="178">
        <v>47071.478999999999</v>
      </c>
      <c r="I251" s="179">
        <f t="shared" ref="I251:I252" si="31">IF(H251=0,0,IF(OR(H251="x",H251="Ə"),"x",H251/$H$12*100))</f>
        <v>0.20367309752074367</v>
      </c>
      <c r="J251" s="178">
        <v>-101203.05900000001</v>
      </c>
      <c r="K251" s="178">
        <v>-8699.3680000000022</v>
      </c>
      <c r="L251" s="178"/>
      <c r="M251" s="155" t="s">
        <v>1148</v>
      </c>
    </row>
    <row r="252" spans="1:13" x14ac:dyDescent="0.2">
      <c r="A252" s="155">
        <v>0</v>
      </c>
      <c r="B252" s="178" t="s">
        <v>772</v>
      </c>
      <c r="C252" s="179" t="str">
        <f t="shared" si="28"/>
        <v>x</v>
      </c>
      <c r="D252" s="178" t="s">
        <v>772</v>
      </c>
      <c r="E252" s="179" t="str">
        <f t="shared" si="29"/>
        <v>x</v>
      </c>
      <c r="F252" s="178" t="s">
        <v>772</v>
      </c>
      <c r="G252" s="179" t="str">
        <f t="shared" si="30"/>
        <v>x</v>
      </c>
      <c r="H252" s="178" t="s">
        <v>772</v>
      </c>
      <c r="I252" s="179" t="str">
        <f t="shared" si="31"/>
        <v>x</v>
      </c>
      <c r="J252" s="178" t="s">
        <v>772</v>
      </c>
      <c r="K252" s="178" t="s">
        <v>772</v>
      </c>
      <c r="L252" s="178"/>
      <c r="M252" s="155">
        <v>0</v>
      </c>
    </row>
  </sheetData>
  <mergeCells count="11">
    <mergeCell ref="A2:M2"/>
    <mergeCell ref="H5:I5"/>
    <mergeCell ref="J6:K6"/>
    <mergeCell ref="F4:I4"/>
    <mergeCell ref="J4:K4"/>
    <mergeCell ref="M4:M6"/>
    <mergeCell ref="A4:A6"/>
    <mergeCell ref="B4:E4"/>
    <mergeCell ref="B5:C5"/>
    <mergeCell ref="D5:E5"/>
    <mergeCell ref="F5:G5"/>
  </mergeCells>
  <phoneticPr fontId="1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195"/>
  <sheetViews>
    <sheetView showGridLines="0" topLeftCell="A2" workbookViewId="0">
      <selection activeCell="A2" sqref="A2:F2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6" t="s">
        <v>1</v>
      </c>
      <c r="B2" s="257"/>
      <c r="C2" s="257"/>
      <c r="D2" s="257"/>
      <c r="E2" s="257"/>
      <c r="F2" s="258"/>
    </row>
    <row r="3" spans="1:9" ht="18" customHeight="1" thickBot="1" x14ac:dyDescent="0.25">
      <c r="A3" s="256" t="s">
        <v>2</v>
      </c>
      <c r="B3" s="258"/>
      <c r="C3" s="256" t="s">
        <v>2</v>
      </c>
      <c r="D3" s="258"/>
      <c r="E3" s="256" t="s">
        <v>2</v>
      </c>
      <c r="F3" s="258"/>
      <c r="H3" s="255" t="s">
        <v>189</v>
      </c>
      <c r="I3" s="255"/>
    </row>
    <row r="4" spans="1:9" ht="18" customHeight="1" thickBot="1" x14ac:dyDescent="0.25">
      <c r="A4" s="6" t="s">
        <v>3</v>
      </c>
      <c r="B4" s="6" t="s">
        <v>4</v>
      </c>
      <c r="C4" s="6" t="s">
        <v>3</v>
      </c>
      <c r="D4" s="6" t="s">
        <v>4</v>
      </c>
      <c r="E4" s="6" t="s">
        <v>3</v>
      </c>
      <c r="F4" s="6" t="s">
        <v>4</v>
      </c>
    </row>
    <row r="5" spans="1:9" ht="9.75" customHeight="1" x14ac:dyDescent="0.2">
      <c r="A5" s="1" t="s">
        <v>5</v>
      </c>
      <c r="B5" s="2" t="s">
        <v>6</v>
      </c>
      <c r="C5" s="1">
        <v>35</v>
      </c>
      <c r="D5" s="2" t="s">
        <v>312</v>
      </c>
      <c r="E5" s="1">
        <v>67</v>
      </c>
      <c r="F5" s="2" t="s">
        <v>7</v>
      </c>
    </row>
    <row r="6" spans="1:9" ht="9.75" customHeight="1" x14ac:dyDescent="0.2">
      <c r="A6" s="1" t="s">
        <v>8</v>
      </c>
      <c r="B6" s="3" t="s">
        <v>9</v>
      </c>
      <c r="C6" s="1"/>
      <c r="D6" s="2" t="s">
        <v>10</v>
      </c>
      <c r="E6" s="1"/>
      <c r="F6" s="2" t="s">
        <v>11</v>
      </c>
    </row>
    <row r="7" spans="1:9" ht="9.75" customHeight="1" x14ac:dyDescent="0.2">
      <c r="A7" s="1" t="s">
        <v>12</v>
      </c>
      <c r="B7" s="2" t="s">
        <v>13</v>
      </c>
      <c r="C7" s="1">
        <v>36</v>
      </c>
      <c r="D7" s="2" t="s">
        <v>14</v>
      </c>
      <c r="E7" s="1">
        <v>68</v>
      </c>
      <c r="F7" s="2" t="s">
        <v>15</v>
      </c>
    </row>
    <row r="8" spans="1:9" ht="9.75" customHeight="1" x14ac:dyDescent="0.2">
      <c r="A8" s="1" t="s">
        <v>16</v>
      </c>
      <c r="B8" s="3" t="s">
        <v>17</v>
      </c>
      <c r="C8" s="1"/>
      <c r="D8" s="2" t="s">
        <v>18</v>
      </c>
      <c r="E8" s="1"/>
      <c r="F8" s="2" t="s">
        <v>19</v>
      </c>
    </row>
    <row r="9" spans="1:9" ht="9.75" customHeight="1" x14ac:dyDescent="0.2">
      <c r="A9" s="1"/>
      <c r="B9" s="2" t="s">
        <v>20</v>
      </c>
      <c r="C9" s="1">
        <v>37</v>
      </c>
      <c r="D9" s="2" t="s">
        <v>21</v>
      </c>
      <c r="E9" s="1">
        <v>69</v>
      </c>
      <c r="F9" s="2" t="s">
        <v>22</v>
      </c>
    </row>
    <row r="10" spans="1:9" ht="9.75" customHeight="1" x14ac:dyDescent="0.2">
      <c r="A10" s="1" t="s">
        <v>23</v>
      </c>
      <c r="B10" s="3" t="s">
        <v>24</v>
      </c>
      <c r="C10" s="1"/>
      <c r="D10" s="2" t="s">
        <v>25</v>
      </c>
      <c r="E10" s="1">
        <v>70</v>
      </c>
      <c r="F10" s="2" t="s">
        <v>26</v>
      </c>
    </row>
    <row r="11" spans="1:9" ht="9.75" customHeight="1" x14ac:dyDescent="0.2">
      <c r="A11" s="1" t="s">
        <v>27</v>
      </c>
      <c r="B11" s="3" t="s">
        <v>28</v>
      </c>
      <c r="C11" s="1">
        <v>38</v>
      </c>
      <c r="D11" s="2" t="s">
        <v>29</v>
      </c>
      <c r="E11" s="1">
        <v>71</v>
      </c>
      <c r="F11" s="2" t="s">
        <v>30</v>
      </c>
    </row>
    <row r="12" spans="1:9" ht="9.75" customHeight="1" x14ac:dyDescent="0.2">
      <c r="A12" s="1"/>
      <c r="B12" s="3" t="s">
        <v>31</v>
      </c>
      <c r="C12" s="1">
        <v>39</v>
      </c>
      <c r="D12" s="2" t="s">
        <v>32</v>
      </c>
      <c r="E12" s="1"/>
      <c r="F12" s="2" t="s">
        <v>33</v>
      </c>
    </row>
    <row r="13" spans="1:9" ht="9.75" customHeight="1" x14ac:dyDescent="0.2">
      <c r="A13" s="1" t="s">
        <v>34</v>
      </c>
      <c r="B13" s="3" t="s">
        <v>35</v>
      </c>
      <c r="C13" s="1">
        <v>40</v>
      </c>
      <c r="D13" s="2" t="s">
        <v>36</v>
      </c>
      <c r="E13" s="1">
        <v>72</v>
      </c>
      <c r="F13" s="2" t="s">
        <v>37</v>
      </c>
    </row>
    <row r="14" spans="1:9" ht="9.75" customHeight="1" x14ac:dyDescent="0.2">
      <c r="A14" s="1"/>
      <c r="B14" s="3" t="s">
        <v>38</v>
      </c>
      <c r="C14" s="1">
        <v>41</v>
      </c>
      <c r="D14" s="2" t="s">
        <v>313</v>
      </c>
      <c r="E14" s="1">
        <v>73</v>
      </c>
      <c r="F14" s="2" t="s">
        <v>39</v>
      </c>
    </row>
    <row r="15" spans="1:9" ht="9.75" customHeight="1" x14ac:dyDescent="0.2">
      <c r="A15" s="1" t="s">
        <v>40</v>
      </c>
      <c r="B15" s="3" t="s">
        <v>41</v>
      </c>
      <c r="C15" s="1"/>
      <c r="D15" s="2" t="s">
        <v>42</v>
      </c>
      <c r="E15" s="1"/>
      <c r="F15" s="2" t="s">
        <v>43</v>
      </c>
    </row>
    <row r="16" spans="1:9" ht="9.75" customHeight="1" x14ac:dyDescent="0.2">
      <c r="A16" s="1"/>
      <c r="B16" s="3" t="s">
        <v>44</v>
      </c>
      <c r="C16" s="1">
        <v>42</v>
      </c>
      <c r="D16" s="2" t="s">
        <v>45</v>
      </c>
      <c r="E16" s="1">
        <v>74</v>
      </c>
      <c r="F16" s="2" t="s">
        <v>46</v>
      </c>
    </row>
    <row r="17" spans="1:6" ht="9.75" customHeight="1" x14ac:dyDescent="0.2">
      <c r="A17" s="1" t="s">
        <v>47</v>
      </c>
      <c r="B17" s="2" t="s">
        <v>48</v>
      </c>
      <c r="C17" s="1"/>
      <c r="D17" s="2" t="s">
        <v>49</v>
      </c>
      <c r="E17" s="1">
        <v>75</v>
      </c>
      <c r="F17" s="2" t="s">
        <v>50</v>
      </c>
    </row>
    <row r="18" spans="1:6" ht="9.75" customHeight="1" x14ac:dyDescent="0.2">
      <c r="A18" s="1">
        <v>10</v>
      </c>
      <c r="B18" s="2" t="s">
        <v>51</v>
      </c>
      <c r="C18" s="1">
        <v>43</v>
      </c>
      <c r="D18" s="2" t="s">
        <v>52</v>
      </c>
      <c r="E18" s="1">
        <v>76</v>
      </c>
      <c r="F18" s="2" t="s">
        <v>53</v>
      </c>
    </row>
    <row r="19" spans="1:6" ht="9.75" customHeight="1" x14ac:dyDescent="0.2">
      <c r="A19" s="1">
        <v>11</v>
      </c>
      <c r="B19" s="2" t="s">
        <v>54</v>
      </c>
      <c r="C19" s="1"/>
      <c r="D19" s="2" t="s">
        <v>55</v>
      </c>
      <c r="E19" s="1">
        <v>78</v>
      </c>
      <c r="F19" s="2" t="s">
        <v>56</v>
      </c>
    </row>
    <row r="20" spans="1:6" ht="9.75" customHeight="1" x14ac:dyDescent="0.2">
      <c r="A20" s="1"/>
      <c r="B20" s="2" t="s">
        <v>57</v>
      </c>
      <c r="C20" s="1">
        <v>44</v>
      </c>
      <c r="D20" s="2" t="s">
        <v>58</v>
      </c>
      <c r="E20" s="1">
        <v>79</v>
      </c>
      <c r="F20" s="2" t="s">
        <v>59</v>
      </c>
    </row>
    <row r="21" spans="1:6" ht="9.75" customHeight="1" x14ac:dyDescent="0.2">
      <c r="A21" s="1">
        <v>12</v>
      </c>
      <c r="B21" s="2" t="s">
        <v>60</v>
      </c>
      <c r="C21" s="1"/>
      <c r="D21" s="2" t="s">
        <v>61</v>
      </c>
      <c r="E21" s="1">
        <v>80</v>
      </c>
      <c r="F21" s="2" t="s">
        <v>62</v>
      </c>
    </row>
    <row r="22" spans="1:6" ht="9.75" customHeight="1" x14ac:dyDescent="0.2">
      <c r="A22" s="1"/>
      <c r="B22" s="2" t="s">
        <v>63</v>
      </c>
      <c r="C22" s="1">
        <v>45</v>
      </c>
      <c r="D22" s="2" t="s">
        <v>64</v>
      </c>
      <c r="E22" s="1">
        <v>81</v>
      </c>
      <c r="F22" s="2" t="s">
        <v>65</v>
      </c>
    </row>
    <row r="23" spans="1:6" ht="9.75" customHeight="1" x14ac:dyDescent="0.2">
      <c r="A23" s="1">
        <v>13</v>
      </c>
      <c r="B23" s="2" t="s">
        <v>66</v>
      </c>
      <c r="C23" s="1">
        <v>46</v>
      </c>
      <c r="D23" s="2" t="s">
        <v>67</v>
      </c>
      <c r="E23" s="1"/>
      <c r="F23" s="2" t="s">
        <v>68</v>
      </c>
    </row>
    <row r="24" spans="1:6" ht="9.75" customHeight="1" x14ac:dyDescent="0.2">
      <c r="A24" s="1"/>
      <c r="B24" s="2" t="s">
        <v>311</v>
      </c>
      <c r="C24" s="1">
        <v>47</v>
      </c>
      <c r="D24" s="2" t="s">
        <v>69</v>
      </c>
      <c r="E24" s="1">
        <v>82</v>
      </c>
      <c r="F24" s="2" t="s">
        <v>70</v>
      </c>
    </row>
    <row r="25" spans="1:6" ht="9.75" customHeight="1" x14ac:dyDescent="0.2">
      <c r="A25" s="1">
        <v>14</v>
      </c>
      <c r="B25" s="2" t="s">
        <v>71</v>
      </c>
      <c r="C25" s="1"/>
      <c r="D25" s="2" t="s">
        <v>72</v>
      </c>
      <c r="E25" s="1"/>
      <c r="F25" s="2" t="s">
        <v>73</v>
      </c>
    </row>
    <row r="26" spans="1:6" ht="9.75" customHeight="1" x14ac:dyDescent="0.2">
      <c r="A26" s="1"/>
      <c r="B26" s="2" t="s">
        <v>74</v>
      </c>
      <c r="C26" s="1">
        <v>48</v>
      </c>
      <c r="D26" s="2" t="s">
        <v>75</v>
      </c>
      <c r="E26" s="1">
        <v>83</v>
      </c>
      <c r="F26" s="2" t="s">
        <v>76</v>
      </c>
    </row>
    <row r="27" spans="1:6" ht="9.75" customHeight="1" x14ac:dyDescent="0.2">
      <c r="A27" s="1">
        <v>15</v>
      </c>
      <c r="B27" s="2" t="s">
        <v>77</v>
      </c>
      <c r="C27" s="1"/>
      <c r="D27" s="2" t="s">
        <v>78</v>
      </c>
      <c r="E27" s="1">
        <v>84</v>
      </c>
      <c r="F27" s="2" t="s">
        <v>315</v>
      </c>
    </row>
    <row r="28" spans="1:6" ht="9.75" customHeight="1" x14ac:dyDescent="0.2">
      <c r="A28" s="1"/>
      <c r="B28" s="2" t="s">
        <v>79</v>
      </c>
      <c r="C28" s="1">
        <v>49</v>
      </c>
      <c r="D28" s="2" t="s">
        <v>80</v>
      </c>
      <c r="E28" s="1"/>
      <c r="F28" s="2" t="s">
        <v>81</v>
      </c>
    </row>
    <row r="29" spans="1:6" ht="9.75" customHeight="1" x14ac:dyDescent="0.2">
      <c r="A29" s="1">
        <v>16</v>
      </c>
      <c r="B29" s="2" t="s">
        <v>82</v>
      </c>
      <c r="C29" s="1"/>
      <c r="D29" s="2" t="s">
        <v>83</v>
      </c>
      <c r="E29" s="1">
        <v>85</v>
      </c>
      <c r="F29" s="2" t="s">
        <v>84</v>
      </c>
    </row>
    <row r="30" spans="1:6" ht="9.75" customHeight="1" x14ac:dyDescent="0.2">
      <c r="A30" s="1"/>
      <c r="B30" s="2" t="s">
        <v>85</v>
      </c>
      <c r="C30" s="1">
        <v>50</v>
      </c>
      <c r="D30" s="2" t="s">
        <v>86</v>
      </c>
      <c r="E30" s="1"/>
      <c r="F30" s="2" t="s">
        <v>316</v>
      </c>
    </row>
    <row r="31" spans="1:6" ht="9.75" customHeight="1" x14ac:dyDescent="0.2">
      <c r="A31" s="1">
        <v>17</v>
      </c>
      <c r="B31" s="2" t="s">
        <v>87</v>
      </c>
      <c r="C31" s="1">
        <v>51</v>
      </c>
      <c r="D31" s="2" t="s">
        <v>88</v>
      </c>
      <c r="E31" s="1">
        <v>86</v>
      </c>
      <c r="F31" s="2" t="s">
        <v>89</v>
      </c>
    </row>
    <row r="32" spans="1:6" ht="9.75" customHeight="1" x14ac:dyDescent="0.2">
      <c r="A32" s="1">
        <v>18</v>
      </c>
      <c r="B32" s="2" t="s">
        <v>90</v>
      </c>
      <c r="C32" s="1"/>
      <c r="D32" s="2" t="s">
        <v>91</v>
      </c>
      <c r="E32" s="1"/>
      <c r="F32" s="2" t="s">
        <v>92</v>
      </c>
    </row>
    <row r="33" spans="1:6" ht="9.75" customHeight="1" x14ac:dyDescent="0.2">
      <c r="A33" s="1">
        <v>19</v>
      </c>
      <c r="B33" s="2" t="s">
        <v>93</v>
      </c>
      <c r="C33" s="1">
        <v>52</v>
      </c>
      <c r="D33" s="2" t="s">
        <v>94</v>
      </c>
      <c r="E33" s="1">
        <v>87</v>
      </c>
      <c r="F33" s="2" t="s">
        <v>317</v>
      </c>
    </row>
    <row r="34" spans="1:6" ht="9.75" customHeight="1" x14ac:dyDescent="0.2">
      <c r="A34" s="1"/>
      <c r="B34" s="2" t="s">
        <v>95</v>
      </c>
      <c r="C34" s="1">
        <v>53</v>
      </c>
      <c r="D34" s="2" t="s">
        <v>96</v>
      </c>
      <c r="E34" s="1"/>
      <c r="F34" s="2" t="s">
        <v>97</v>
      </c>
    </row>
    <row r="35" spans="1:6" ht="9.75" customHeight="1" x14ac:dyDescent="0.2">
      <c r="A35" s="1">
        <v>20</v>
      </c>
      <c r="B35" s="2" t="s">
        <v>98</v>
      </c>
      <c r="C35" s="1"/>
      <c r="D35" s="2" t="s">
        <v>99</v>
      </c>
      <c r="E35" s="1">
        <v>88</v>
      </c>
      <c r="F35" s="2" t="s">
        <v>100</v>
      </c>
    </row>
    <row r="36" spans="1:6" ht="9.75" customHeight="1" x14ac:dyDescent="0.2">
      <c r="A36" s="1"/>
      <c r="B36" s="2" t="s">
        <v>101</v>
      </c>
      <c r="C36" s="1">
        <v>54</v>
      </c>
      <c r="D36" s="2" t="s">
        <v>102</v>
      </c>
      <c r="E36" s="1"/>
      <c r="F36" s="2" t="s">
        <v>103</v>
      </c>
    </row>
    <row r="37" spans="1:6" ht="9.75" customHeight="1" x14ac:dyDescent="0.2">
      <c r="A37" s="1">
        <v>21</v>
      </c>
      <c r="B37" s="2" t="s">
        <v>104</v>
      </c>
      <c r="C37" s="1">
        <v>55</v>
      </c>
      <c r="D37" s="2" t="s">
        <v>105</v>
      </c>
      <c r="E37" s="1">
        <v>89</v>
      </c>
      <c r="F37" s="2" t="s">
        <v>106</v>
      </c>
    </row>
    <row r="38" spans="1:6" ht="9.75" customHeight="1" x14ac:dyDescent="0.2">
      <c r="A38" s="1">
        <v>22</v>
      </c>
      <c r="B38" s="2" t="s">
        <v>107</v>
      </c>
      <c r="C38" s="1"/>
      <c r="D38" s="2" t="s">
        <v>108</v>
      </c>
      <c r="E38" s="1">
        <v>90</v>
      </c>
      <c r="F38" s="2" t="s">
        <v>318</v>
      </c>
    </row>
    <row r="39" spans="1:6" ht="9.75" customHeight="1" x14ac:dyDescent="0.2">
      <c r="A39" s="1"/>
      <c r="B39" s="2" t="s">
        <v>109</v>
      </c>
      <c r="C39" s="1">
        <v>56</v>
      </c>
      <c r="D39" s="2" t="s">
        <v>110</v>
      </c>
      <c r="E39" s="1"/>
      <c r="F39" s="2" t="s">
        <v>111</v>
      </c>
    </row>
    <row r="40" spans="1:6" ht="9.75" customHeight="1" x14ac:dyDescent="0.2">
      <c r="A40" s="1">
        <v>23</v>
      </c>
      <c r="B40" s="2" t="s">
        <v>112</v>
      </c>
      <c r="C40" s="1"/>
      <c r="D40" s="2" t="s">
        <v>113</v>
      </c>
      <c r="E40" s="1">
        <v>91</v>
      </c>
      <c r="F40" s="2" t="s">
        <v>114</v>
      </c>
    </row>
    <row r="41" spans="1:6" ht="9.75" customHeight="1" x14ac:dyDescent="0.2">
      <c r="A41" s="1"/>
      <c r="B41" s="2" t="s">
        <v>115</v>
      </c>
      <c r="C41" s="1">
        <v>57</v>
      </c>
      <c r="D41" s="2" t="s">
        <v>116</v>
      </c>
      <c r="E41" s="1"/>
      <c r="F41" s="2" t="s">
        <v>117</v>
      </c>
    </row>
    <row r="42" spans="1:6" ht="9.75" customHeight="1" x14ac:dyDescent="0.2">
      <c r="A42" s="1">
        <v>24</v>
      </c>
      <c r="B42" s="2" t="s">
        <v>118</v>
      </c>
      <c r="C42" s="1"/>
      <c r="D42" s="2" t="s">
        <v>119</v>
      </c>
      <c r="E42" s="1">
        <v>92</v>
      </c>
      <c r="F42" s="2" t="s">
        <v>120</v>
      </c>
    </row>
    <row r="43" spans="1:6" ht="9.75" customHeight="1" x14ac:dyDescent="0.2">
      <c r="A43" s="1"/>
      <c r="B43" s="2" t="s">
        <v>314</v>
      </c>
      <c r="C43" s="1">
        <v>58</v>
      </c>
      <c r="D43" s="2" t="s">
        <v>121</v>
      </c>
      <c r="E43" s="1"/>
      <c r="F43" s="2" t="s">
        <v>122</v>
      </c>
    </row>
    <row r="44" spans="1:6" ht="9.75" customHeight="1" x14ac:dyDescent="0.2">
      <c r="A44" s="1">
        <v>25</v>
      </c>
      <c r="B44" s="2" t="s">
        <v>123</v>
      </c>
      <c r="C44" s="1"/>
      <c r="D44" s="2" t="s">
        <v>124</v>
      </c>
      <c r="E44" s="1">
        <v>93</v>
      </c>
      <c r="F44" s="2" t="s">
        <v>125</v>
      </c>
    </row>
    <row r="45" spans="1:6" ht="9.75" customHeight="1" x14ac:dyDescent="0.2">
      <c r="A45" s="1"/>
      <c r="B45" s="2" t="s">
        <v>126</v>
      </c>
      <c r="C45" s="1">
        <v>59</v>
      </c>
      <c r="D45" s="2" t="s">
        <v>127</v>
      </c>
      <c r="E45" s="1"/>
      <c r="F45" s="2" t="s">
        <v>128</v>
      </c>
    </row>
    <row r="46" spans="1:6" ht="9.75" customHeight="1" x14ac:dyDescent="0.2">
      <c r="A46" s="1">
        <v>26</v>
      </c>
      <c r="B46" s="2" t="s">
        <v>129</v>
      </c>
      <c r="C46" s="1"/>
      <c r="D46" s="2" t="s">
        <v>130</v>
      </c>
      <c r="E46" s="1">
        <v>94</v>
      </c>
      <c r="F46" s="2" t="s">
        <v>131</v>
      </c>
    </row>
    <row r="47" spans="1:6" ht="9.75" customHeight="1" x14ac:dyDescent="0.2">
      <c r="A47" s="1">
        <v>27</v>
      </c>
      <c r="B47" s="2" t="s">
        <v>132</v>
      </c>
      <c r="C47" s="1">
        <v>60</v>
      </c>
      <c r="D47" s="2" t="s">
        <v>133</v>
      </c>
      <c r="E47" s="1"/>
      <c r="F47" s="2" t="s">
        <v>134</v>
      </c>
    </row>
    <row r="48" spans="1:6" ht="9.75" customHeight="1" x14ac:dyDescent="0.2">
      <c r="A48" s="1"/>
      <c r="B48" s="2" t="s">
        <v>135</v>
      </c>
      <c r="C48" s="1">
        <v>61</v>
      </c>
      <c r="D48" s="2" t="s">
        <v>136</v>
      </c>
      <c r="E48" s="1">
        <v>95</v>
      </c>
      <c r="F48" s="2" t="s">
        <v>137</v>
      </c>
    </row>
    <row r="49" spans="1:6" ht="9.75" customHeight="1" x14ac:dyDescent="0.2">
      <c r="A49" s="1">
        <v>28</v>
      </c>
      <c r="B49" s="2" t="s">
        <v>138</v>
      </c>
      <c r="C49" s="1"/>
      <c r="D49" s="2" t="s">
        <v>139</v>
      </c>
      <c r="E49" s="1"/>
      <c r="F49" s="2" t="s">
        <v>140</v>
      </c>
    </row>
    <row r="50" spans="1:6" ht="9.75" customHeight="1" x14ac:dyDescent="0.2">
      <c r="A50" s="1">
        <v>29</v>
      </c>
      <c r="B50" s="2" t="s">
        <v>141</v>
      </c>
      <c r="C50" s="1">
        <v>62</v>
      </c>
      <c r="D50" s="2" t="s">
        <v>142</v>
      </c>
      <c r="E50" s="1">
        <v>96</v>
      </c>
      <c r="F50" s="2" t="s">
        <v>143</v>
      </c>
    </row>
    <row r="51" spans="1:6" ht="9.75" customHeight="1" x14ac:dyDescent="0.2">
      <c r="A51" s="1">
        <v>30</v>
      </c>
      <c r="B51" s="2" t="s">
        <v>144</v>
      </c>
      <c r="C51" s="1"/>
      <c r="D51" s="2" t="s">
        <v>319</v>
      </c>
      <c r="E51" s="1">
        <v>97</v>
      </c>
      <c r="F51" s="2" t="s">
        <v>321</v>
      </c>
    </row>
    <row r="52" spans="1:6" ht="9.75" customHeight="1" x14ac:dyDescent="0.2">
      <c r="A52" s="1">
        <v>31</v>
      </c>
      <c r="B52" s="2" t="s">
        <v>145</v>
      </c>
      <c r="C52" s="1">
        <v>63</v>
      </c>
      <c r="D52" s="2" t="s">
        <v>146</v>
      </c>
      <c r="E52" s="1"/>
      <c r="F52" s="2" t="s">
        <v>147</v>
      </c>
    </row>
    <row r="53" spans="1:6" ht="9.75" customHeight="1" x14ac:dyDescent="0.2">
      <c r="A53" s="1">
        <v>32</v>
      </c>
      <c r="B53" s="2" t="s">
        <v>320</v>
      </c>
      <c r="C53" s="1"/>
      <c r="D53" s="2" t="s">
        <v>148</v>
      </c>
      <c r="E53" s="1">
        <v>98</v>
      </c>
      <c r="F53" s="2" t="s">
        <v>149</v>
      </c>
    </row>
    <row r="54" spans="1:6" ht="9.75" customHeight="1" x14ac:dyDescent="0.2">
      <c r="A54" s="1"/>
      <c r="B54" s="2" t="s">
        <v>150</v>
      </c>
      <c r="C54" s="1">
        <v>64</v>
      </c>
      <c r="D54" s="2" t="s">
        <v>151</v>
      </c>
      <c r="E54" s="1"/>
      <c r="F54" s="2" t="s">
        <v>152</v>
      </c>
    </row>
    <row r="55" spans="1:6" ht="9.75" customHeight="1" x14ac:dyDescent="0.2">
      <c r="A55" s="1">
        <v>33</v>
      </c>
      <c r="B55" s="2" t="s">
        <v>153</v>
      </c>
      <c r="C55" s="1">
        <v>65</v>
      </c>
      <c r="D55" s="2" t="s">
        <v>154</v>
      </c>
      <c r="E55" s="1">
        <v>99</v>
      </c>
      <c r="F55" s="2" t="s">
        <v>155</v>
      </c>
    </row>
    <row r="56" spans="1:6" ht="9.75" customHeight="1" x14ac:dyDescent="0.2">
      <c r="A56" s="1"/>
      <c r="B56" s="2" t="s">
        <v>156</v>
      </c>
      <c r="C56" s="1"/>
      <c r="D56" s="2" t="s">
        <v>157</v>
      </c>
      <c r="E56" s="4"/>
      <c r="F56" s="4"/>
    </row>
    <row r="57" spans="1:6" ht="9.75" customHeight="1" x14ac:dyDescent="0.2">
      <c r="A57" s="1">
        <v>34</v>
      </c>
      <c r="B57" s="2" t="s">
        <v>158</v>
      </c>
      <c r="C57" s="1">
        <v>66</v>
      </c>
      <c r="D57" s="2" t="s">
        <v>159</v>
      </c>
      <c r="E57" s="4"/>
      <c r="F57" s="4"/>
    </row>
    <row r="58" spans="1:6" ht="9.75" customHeight="1" x14ac:dyDescent="0.2">
      <c r="A58" s="1"/>
      <c r="B58" s="2" t="s">
        <v>160</v>
      </c>
      <c r="C58" s="1"/>
      <c r="D58" s="2" t="s">
        <v>161</v>
      </c>
      <c r="E58" s="4"/>
      <c r="F58" s="4"/>
    </row>
    <row r="59" spans="1:6" x14ac:dyDescent="0.2">
      <c r="A59" s="1"/>
      <c r="B59" s="2"/>
      <c r="C59" s="1"/>
      <c r="D59" s="2"/>
      <c r="E59" s="4"/>
      <c r="F59" s="4"/>
    </row>
    <row r="60" spans="1:6" x14ac:dyDescent="0.2">
      <c r="A60" s="1"/>
      <c r="B60" s="2"/>
      <c r="C60" s="1"/>
      <c r="D60" s="2"/>
      <c r="E60" s="4"/>
      <c r="F60" s="4"/>
    </row>
    <row r="61" spans="1:6" x14ac:dyDescent="0.2">
      <c r="A61" s="1"/>
      <c r="B61" s="2"/>
      <c r="C61" s="1"/>
      <c r="D61" s="2"/>
      <c r="E61" s="4"/>
      <c r="F61" s="4"/>
    </row>
    <row r="62" spans="1:6" x14ac:dyDescent="0.2">
      <c r="A62" s="1"/>
      <c r="B62" s="2"/>
      <c r="C62" s="1"/>
      <c r="D62" s="2"/>
      <c r="E62" s="4"/>
      <c r="F62" s="4"/>
    </row>
    <row r="63" spans="1:6" x14ac:dyDescent="0.2">
      <c r="A63" s="1"/>
      <c r="B63" s="2"/>
      <c r="C63" s="1"/>
      <c r="D63" s="2"/>
      <c r="E63" s="4"/>
      <c r="F63" s="4"/>
    </row>
    <row r="64" spans="1:6" x14ac:dyDescent="0.2">
      <c r="A64" s="1"/>
      <c r="B64" s="2"/>
      <c r="C64" s="1"/>
      <c r="D64" s="2"/>
      <c r="E64" s="4"/>
      <c r="F64" s="4"/>
    </row>
    <row r="65" spans="1:6" x14ac:dyDescent="0.2">
      <c r="A65" s="1"/>
      <c r="B65" s="2"/>
      <c r="C65" s="1"/>
      <c r="D65" s="2"/>
      <c r="E65" s="4"/>
      <c r="F65" s="4"/>
    </row>
    <row r="66" spans="1:6" x14ac:dyDescent="0.2">
      <c r="A66" s="1"/>
      <c r="B66" s="2"/>
      <c r="C66" s="1"/>
      <c r="D66" s="2"/>
      <c r="E66" s="4"/>
      <c r="F66" s="4"/>
    </row>
    <row r="67" spans="1:6" x14ac:dyDescent="0.2">
      <c r="A67" s="1"/>
      <c r="B67" s="2"/>
      <c r="C67" s="1"/>
      <c r="D67" s="2"/>
      <c r="E67" s="4"/>
      <c r="F67" s="4"/>
    </row>
    <row r="68" spans="1:6" x14ac:dyDescent="0.2">
      <c r="A68" s="1"/>
      <c r="B68" s="2"/>
      <c r="C68" s="1"/>
      <c r="D68" s="2"/>
      <c r="E68" s="4"/>
      <c r="F68" s="4"/>
    </row>
    <row r="69" spans="1:6" x14ac:dyDescent="0.2">
      <c r="A69" s="1"/>
      <c r="B69" s="2"/>
      <c r="C69" s="1"/>
      <c r="D69" s="2"/>
      <c r="E69" s="4"/>
      <c r="F69" s="4"/>
    </row>
    <row r="70" spans="1:6" x14ac:dyDescent="0.2">
      <c r="A70" s="1"/>
      <c r="B70" s="2"/>
      <c r="C70" s="1"/>
      <c r="D70" s="2"/>
      <c r="E70" s="4"/>
      <c r="F70" s="4"/>
    </row>
    <row r="71" spans="1:6" x14ac:dyDescent="0.2">
      <c r="A71" s="1"/>
      <c r="B71" s="2"/>
      <c r="C71" s="1"/>
      <c r="D71" s="2"/>
      <c r="E71" s="4"/>
      <c r="F71" s="4"/>
    </row>
    <row r="72" spans="1:6" x14ac:dyDescent="0.2">
      <c r="A72" s="1"/>
      <c r="B72" s="2"/>
      <c r="C72" s="1"/>
      <c r="D72" s="2"/>
      <c r="E72" s="4"/>
      <c r="F72" s="4"/>
    </row>
    <row r="73" spans="1:6" x14ac:dyDescent="0.2">
      <c r="A73" s="1"/>
      <c r="B73" s="2"/>
      <c r="C73" s="1"/>
      <c r="D73" s="2"/>
      <c r="E73" s="4"/>
      <c r="F73" s="4"/>
    </row>
    <row r="74" spans="1:6" x14ac:dyDescent="0.2">
      <c r="A74" s="1"/>
      <c r="B74" s="2"/>
      <c r="C74" s="1"/>
      <c r="D74" s="2"/>
      <c r="E74" s="4"/>
      <c r="F74" s="4"/>
    </row>
    <row r="75" spans="1:6" x14ac:dyDescent="0.2">
      <c r="A75" s="1"/>
      <c r="B75" s="2"/>
      <c r="C75" s="1"/>
      <c r="D75" s="2"/>
      <c r="E75" s="4"/>
      <c r="F75" s="4"/>
    </row>
    <row r="76" spans="1:6" x14ac:dyDescent="0.2">
      <c r="A76" s="1"/>
      <c r="B76" s="2"/>
      <c r="C76" s="1"/>
      <c r="D76" s="2"/>
      <c r="E76" s="4"/>
      <c r="F76" s="4"/>
    </row>
    <row r="77" spans="1:6" x14ac:dyDescent="0.2">
      <c r="A77" s="1"/>
      <c r="B77" s="2"/>
      <c r="C77" s="1"/>
      <c r="D77" s="2"/>
      <c r="E77" s="4"/>
      <c r="F77" s="4"/>
    </row>
    <row r="78" spans="1:6" x14ac:dyDescent="0.2">
      <c r="A78" s="1"/>
      <c r="B78" s="2"/>
      <c r="C78" s="1"/>
      <c r="D78" s="2"/>
      <c r="E78" s="4"/>
      <c r="F78" s="4"/>
    </row>
    <row r="79" spans="1:6" x14ac:dyDescent="0.2">
      <c r="A79" s="1"/>
      <c r="B79" s="2"/>
      <c r="C79" s="1"/>
      <c r="D79" s="2"/>
      <c r="E79" s="4"/>
      <c r="F79" s="4"/>
    </row>
    <row r="80" spans="1:6" x14ac:dyDescent="0.2">
      <c r="A80" s="1"/>
      <c r="B80" s="2"/>
      <c r="C80" s="1"/>
      <c r="D80" s="2"/>
      <c r="E80" s="4"/>
      <c r="F80" s="4"/>
    </row>
    <row r="81" spans="1:6" x14ac:dyDescent="0.2">
      <c r="A81" s="1"/>
      <c r="B81" s="2"/>
      <c r="C81" s="1"/>
      <c r="D81" s="2"/>
      <c r="E81" s="4"/>
      <c r="F81" s="4"/>
    </row>
    <row r="82" spans="1:6" x14ac:dyDescent="0.2">
      <c r="A82" s="1"/>
      <c r="B82" s="2"/>
      <c r="C82" s="1"/>
      <c r="D82" s="2"/>
      <c r="E82" s="4"/>
      <c r="F82" s="4"/>
    </row>
    <row r="83" spans="1:6" x14ac:dyDescent="0.2">
      <c r="A83" s="1"/>
      <c r="B83" s="2"/>
      <c r="C83" s="1"/>
      <c r="D83" s="2"/>
      <c r="E83" s="4"/>
      <c r="F83" s="4"/>
    </row>
    <row r="84" spans="1:6" x14ac:dyDescent="0.2">
      <c r="A84" s="1"/>
      <c r="B84" s="2"/>
      <c r="C84" s="1"/>
      <c r="D84" s="2"/>
      <c r="E84" s="4"/>
      <c r="F84" s="4"/>
    </row>
    <row r="85" spans="1:6" x14ac:dyDescent="0.2">
      <c r="A85" s="1"/>
      <c r="B85" s="2"/>
      <c r="C85" s="1"/>
      <c r="D85" s="2"/>
      <c r="E85" s="4"/>
      <c r="F85" s="4"/>
    </row>
    <row r="86" spans="1:6" x14ac:dyDescent="0.2">
      <c r="A86" s="1"/>
      <c r="B86" s="2"/>
      <c r="C86" s="1"/>
      <c r="D86" s="2"/>
      <c r="E86" s="4"/>
      <c r="F86" s="4"/>
    </row>
    <row r="87" spans="1:6" x14ac:dyDescent="0.2">
      <c r="A87" s="1"/>
      <c r="B87" s="2"/>
      <c r="C87" s="1"/>
      <c r="D87" s="2"/>
    </row>
    <row r="88" spans="1:6" x14ac:dyDescent="0.2">
      <c r="A88" s="1"/>
      <c r="B88" s="2"/>
      <c r="C88" s="1"/>
      <c r="D88" s="2"/>
    </row>
    <row r="89" spans="1:6" x14ac:dyDescent="0.2">
      <c r="A89" s="1"/>
      <c r="B89" s="2"/>
      <c r="C89" s="1"/>
      <c r="D89" s="2"/>
    </row>
    <row r="90" spans="1:6" x14ac:dyDescent="0.2">
      <c r="A90" s="1"/>
      <c r="B90" s="2"/>
      <c r="C90" s="1"/>
      <c r="D90" s="2"/>
    </row>
    <row r="91" spans="1:6" x14ac:dyDescent="0.2">
      <c r="A91" s="1"/>
      <c r="B91" s="2"/>
      <c r="C91" s="1"/>
      <c r="D91" s="2"/>
    </row>
    <row r="92" spans="1:6" x14ac:dyDescent="0.2">
      <c r="A92" s="1"/>
      <c r="B92" s="2"/>
      <c r="C92" s="1"/>
      <c r="D92" s="2"/>
    </row>
    <row r="93" spans="1:6" x14ac:dyDescent="0.2">
      <c r="A93" s="1"/>
      <c r="B93" s="2"/>
      <c r="C93" s="1"/>
      <c r="D93" s="2"/>
    </row>
    <row r="94" spans="1:6" x14ac:dyDescent="0.2">
      <c r="A94" s="1"/>
      <c r="B94" s="2"/>
      <c r="C94" s="1"/>
      <c r="D94" s="2"/>
    </row>
    <row r="95" spans="1:6" x14ac:dyDescent="0.2">
      <c r="A95" s="1"/>
      <c r="B95" s="2"/>
      <c r="C95" s="1"/>
      <c r="D95" s="2"/>
    </row>
    <row r="96" spans="1:6" x14ac:dyDescent="0.2">
      <c r="A96" s="1"/>
      <c r="B96" s="2"/>
      <c r="C96" s="1"/>
      <c r="D96" s="2"/>
    </row>
    <row r="97" spans="1:4" x14ac:dyDescent="0.2">
      <c r="A97" s="1"/>
      <c r="B97" s="2"/>
      <c r="C97" s="1"/>
      <c r="D97" s="2"/>
    </row>
    <row r="98" spans="1:4" x14ac:dyDescent="0.2">
      <c r="A98" s="1"/>
      <c r="B98" s="2"/>
      <c r="C98" s="1"/>
      <c r="D98" s="2"/>
    </row>
    <row r="99" spans="1:4" x14ac:dyDescent="0.2">
      <c r="A99" s="1"/>
      <c r="B99" s="2"/>
      <c r="C99" s="1"/>
      <c r="D99" s="2"/>
    </row>
    <row r="100" spans="1:4" x14ac:dyDescent="0.2">
      <c r="A100" s="1"/>
      <c r="B100" s="2"/>
      <c r="C100" s="1"/>
      <c r="D100" s="2"/>
    </row>
    <row r="101" spans="1:4" x14ac:dyDescent="0.2">
      <c r="A101" s="1"/>
      <c r="B101" s="2"/>
      <c r="C101" s="1"/>
      <c r="D101" s="2"/>
    </row>
    <row r="102" spans="1:4" x14ac:dyDescent="0.2">
      <c r="A102" s="1"/>
      <c r="B102" s="2"/>
      <c r="C102" s="1"/>
      <c r="D102" s="2"/>
    </row>
    <row r="103" spans="1:4" x14ac:dyDescent="0.2">
      <c r="A103" s="1"/>
      <c r="B103" s="2"/>
      <c r="C103" s="1"/>
      <c r="D103" s="2"/>
    </row>
    <row r="104" spans="1:4" x14ac:dyDescent="0.2">
      <c r="A104" s="1"/>
      <c r="B104" s="2"/>
      <c r="C104" s="1"/>
      <c r="D104" s="2"/>
    </row>
    <row r="105" spans="1:4" x14ac:dyDescent="0.2">
      <c r="A105" s="1"/>
      <c r="B105" s="2"/>
      <c r="C105" s="1"/>
      <c r="D105" s="2"/>
    </row>
    <row r="106" spans="1:4" x14ac:dyDescent="0.2">
      <c r="A106" s="1"/>
      <c r="B106" s="2"/>
      <c r="C106" s="1"/>
      <c r="D106" s="2"/>
    </row>
    <row r="107" spans="1:4" x14ac:dyDescent="0.2">
      <c r="A107" s="1"/>
      <c r="B107" s="2"/>
      <c r="C107" s="1"/>
      <c r="D107" s="2"/>
    </row>
    <row r="108" spans="1:4" x14ac:dyDescent="0.2">
      <c r="A108" s="1"/>
      <c r="B108" s="2"/>
      <c r="C108" s="1"/>
      <c r="D108" s="2"/>
    </row>
    <row r="109" spans="1:4" x14ac:dyDescent="0.2">
      <c r="A109" s="1"/>
      <c r="B109" s="2"/>
      <c r="C109" s="1"/>
      <c r="D109" s="2"/>
    </row>
    <row r="110" spans="1:4" x14ac:dyDescent="0.2">
      <c r="A110" s="1"/>
      <c r="B110" s="2"/>
      <c r="C110" s="1"/>
      <c r="D110" s="2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4" x14ac:dyDescent="0.2">
      <c r="A113" s="1"/>
      <c r="B113" s="2"/>
      <c r="C113" s="4"/>
      <c r="D113" s="4"/>
    </row>
    <row r="114" spans="1:4" x14ac:dyDescent="0.2">
      <c r="A114" s="1"/>
      <c r="B114" s="2"/>
      <c r="C114" s="4"/>
      <c r="D114" s="4"/>
    </row>
    <row r="115" spans="1:4" x14ac:dyDescent="0.2">
      <c r="A115" s="1"/>
      <c r="B115" s="2"/>
      <c r="C115" s="4"/>
      <c r="D115" s="4"/>
    </row>
    <row r="116" spans="1:4" x14ac:dyDescent="0.2">
      <c r="A116" s="1"/>
      <c r="B116" s="2"/>
      <c r="C116" s="4"/>
      <c r="D116" s="4"/>
    </row>
    <row r="117" spans="1:4" x14ac:dyDescent="0.2">
      <c r="A117" s="1"/>
      <c r="B117" s="2"/>
      <c r="C117" s="4"/>
      <c r="D117" s="4"/>
    </row>
    <row r="118" spans="1:4" x14ac:dyDescent="0.2">
      <c r="A118" s="1"/>
      <c r="B118" s="2"/>
      <c r="C118" s="4"/>
      <c r="D118" s="4"/>
    </row>
    <row r="119" spans="1:4" x14ac:dyDescent="0.2">
      <c r="A119" s="1"/>
      <c r="B119" s="2"/>
      <c r="C119" s="4"/>
      <c r="D119" s="4"/>
    </row>
    <row r="120" spans="1:4" x14ac:dyDescent="0.2">
      <c r="A120" s="1"/>
      <c r="B120" s="2"/>
      <c r="C120" s="4"/>
      <c r="D120" s="4"/>
    </row>
    <row r="121" spans="1:4" x14ac:dyDescent="0.2">
      <c r="A121" s="1"/>
      <c r="B121" s="2"/>
      <c r="C121" s="4"/>
      <c r="D121" s="4"/>
    </row>
    <row r="122" spans="1:4" x14ac:dyDescent="0.2">
      <c r="A122" s="1"/>
      <c r="B122" s="2"/>
      <c r="C122" s="4"/>
      <c r="D122" s="4"/>
    </row>
    <row r="123" spans="1:4" x14ac:dyDescent="0.2">
      <c r="A123" s="1"/>
      <c r="B123" s="2"/>
      <c r="C123" s="4"/>
      <c r="D123" s="4"/>
    </row>
    <row r="124" spans="1:4" x14ac:dyDescent="0.2">
      <c r="A124" s="1"/>
      <c r="B124" s="2"/>
      <c r="C124" s="4"/>
      <c r="D124" s="4"/>
    </row>
    <row r="125" spans="1:4" x14ac:dyDescent="0.2">
      <c r="A125" s="1"/>
      <c r="B125" s="2"/>
      <c r="C125" s="4"/>
      <c r="D125" s="4"/>
    </row>
    <row r="126" spans="1:4" x14ac:dyDescent="0.2">
      <c r="A126" s="1"/>
      <c r="B126" s="2"/>
      <c r="C126" s="4"/>
      <c r="D126" s="4"/>
    </row>
    <row r="127" spans="1:4" x14ac:dyDescent="0.2">
      <c r="A127" s="1"/>
      <c r="B127" s="2"/>
      <c r="C127" s="4"/>
      <c r="D127" s="4"/>
    </row>
    <row r="128" spans="1:4" x14ac:dyDescent="0.2">
      <c r="A128" s="1"/>
      <c r="B128" s="2"/>
      <c r="C128" s="4"/>
      <c r="D128" s="4"/>
    </row>
    <row r="129" spans="1:4" x14ac:dyDescent="0.2">
      <c r="A129" s="1"/>
      <c r="B129" s="2"/>
      <c r="C129" s="4"/>
      <c r="D129" s="4"/>
    </row>
    <row r="130" spans="1:4" x14ac:dyDescent="0.2">
      <c r="A130" s="1"/>
      <c r="B130" s="2"/>
      <c r="C130" s="4"/>
      <c r="D130" s="4"/>
    </row>
    <row r="131" spans="1:4" x14ac:dyDescent="0.2">
      <c r="A131" s="1"/>
      <c r="B131" s="2"/>
      <c r="C131" s="4"/>
      <c r="D131" s="4"/>
    </row>
    <row r="132" spans="1:4" x14ac:dyDescent="0.2">
      <c r="A132" s="1"/>
      <c r="B132" s="2"/>
      <c r="C132" s="4"/>
      <c r="D132" s="4"/>
    </row>
    <row r="133" spans="1:4" x14ac:dyDescent="0.2">
      <c r="A133" s="1"/>
      <c r="B133" s="2"/>
      <c r="C133" s="4"/>
      <c r="D133" s="4"/>
    </row>
    <row r="134" spans="1:4" x14ac:dyDescent="0.2">
      <c r="A134" s="1"/>
      <c r="B134" s="2"/>
      <c r="C134" s="4"/>
      <c r="D134" s="4"/>
    </row>
    <row r="135" spans="1:4" x14ac:dyDescent="0.2">
      <c r="A135" s="1"/>
      <c r="B135" s="2"/>
      <c r="C135" s="4"/>
      <c r="D135" s="4"/>
    </row>
    <row r="136" spans="1:4" x14ac:dyDescent="0.2">
      <c r="A136" s="1"/>
      <c r="B136" s="2"/>
      <c r="C136" s="4"/>
      <c r="D136" s="4"/>
    </row>
    <row r="137" spans="1:4" x14ac:dyDescent="0.2">
      <c r="A137" s="1"/>
      <c r="B137" s="2"/>
      <c r="C137" s="4"/>
      <c r="D137" s="4"/>
    </row>
    <row r="138" spans="1:4" x14ac:dyDescent="0.2">
      <c r="A138" s="1"/>
      <c r="B138" s="2"/>
      <c r="C138" s="4"/>
      <c r="D138" s="4"/>
    </row>
    <row r="139" spans="1:4" x14ac:dyDescent="0.2">
      <c r="A139" s="1"/>
      <c r="B139" s="2"/>
      <c r="C139" s="4"/>
      <c r="D139" s="4"/>
    </row>
    <row r="140" spans="1:4" x14ac:dyDescent="0.2">
      <c r="A140" s="1"/>
      <c r="B140" s="2"/>
      <c r="C140" s="4"/>
      <c r="D140" s="4"/>
    </row>
    <row r="141" spans="1:4" x14ac:dyDescent="0.2">
      <c r="A141" s="1"/>
      <c r="B141" s="2"/>
      <c r="C141" s="4"/>
      <c r="D141" s="4"/>
    </row>
    <row r="142" spans="1:4" x14ac:dyDescent="0.2">
      <c r="A142" s="1"/>
      <c r="B142" s="2"/>
    </row>
    <row r="143" spans="1:4" x14ac:dyDescent="0.2">
      <c r="A143" s="1"/>
      <c r="B143" s="2"/>
    </row>
    <row r="144" spans="1:4" x14ac:dyDescent="0.2">
      <c r="A144" s="1"/>
      <c r="B144" s="2"/>
    </row>
    <row r="145" spans="1:2" x14ac:dyDescent="0.2">
      <c r="A145" s="1"/>
      <c r="B145" s="2"/>
    </row>
    <row r="146" spans="1:2" x14ac:dyDescent="0.2">
      <c r="A146" s="1"/>
      <c r="B146" s="2"/>
    </row>
    <row r="147" spans="1:2" x14ac:dyDescent="0.2">
      <c r="A147" s="1"/>
      <c r="B147" s="2"/>
    </row>
    <row r="148" spans="1:2" x14ac:dyDescent="0.2">
      <c r="A148" s="1"/>
      <c r="B148" s="2"/>
    </row>
    <row r="149" spans="1:2" x14ac:dyDescent="0.2">
      <c r="A149" s="1"/>
      <c r="B149" s="2"/>
    </row>
    <row r="150" spans="1:2" x14ac:dyDescent="0.2">
      <c r="A150" s="1"/>
      <c r="B150" s="2"/>
    </row>
    <row r="151" spans="1:2" x14ac:dyDescent="0.2">
      <c r="A151" s="1"/>
      <c r="B151" s="2"/>
    </row>
    <row r="152" spans="1:2" x14ac:dyDescent="0.2">
      <c r="A152" s="1"/>
      <c r="B152" s="2"/>
    </row>
    <row r="153" spans="1:2" x14ac:dyDescent="0.2">
      <c r="A153" s="1"/>
      <c r="B153" s="2"/>
    </row>
    <row r="154" spans="1:2" x14ac:dyDescent="0.2">
      <c r="A154" s="1"/>
      <c r="B154" s="2"/>
    </row>
    <row r="155" spans="1:2" x14ac:dyDescent="0.2">
      <c r="A155" s="1"/>
      <c r="B155" s="2"/>
    </row>
    <row r="156" spans="1:2" x14ac:dyDescent="0.2">
      <c r="A156" s="1"/>
      <c r="B156" s="2"/>
    </row>
    <row r="157" spans="1:2" x14ac:dyDescent="0.2">
      <c r="A157" s="1"/>
      <c r="B157" s="2"/>
    </row>
    <row r="158" spans="1:2" x14ac:dyDescent="0.2">
      <c r="A158" s="1"/>
      <c r="B158" s="2"/>
    </row>
    <row r="159" spans="1:2" x14ac:dyDescent="0.2">
      <c r="A159" s="1"/>
      <c r="B159" s="2"/>
    </row>
    <row r="160" spans="1:2" x14ac:dyDescent="0.2">
      <c r="A160" s="1"/>
      <c r="B160" s="2"/>
    </row>
    <row r="161" spans="1:2" x14ac:dyDescent="0.2">
      <c r="A161" s="1"/>
      <c r="B161" s="2"/>
    </row>
    <row r="162" spans="1:2" x14ac:dyDescent="0.2">
      <c r="A162" s="1"/>
      <c r="B162" s="2"/>
    </row>
    <row r="163" spans="1:2" x14ac:dyDescent="0.2">
      <c r="A163" s="1"/>
      <c r="B163" s="2"/>
    </row>
    <row r="164" spans="1:2" x14ac:dyDescent="0.2">
      <c r="A164" s="1"/>
      <c r="B164" s="2"/>
    </row>
    <row r="165" spans="1:2" x14ac:dyDescent="0.2">
      <c r="A165" s="4"/>
      <c r="B165" s="4"/>
    </row>
    <row r="166" spans="1:2" x14ac:dyDescent="0.2">
      <c r="A166" s="4"/>
      <c r="B166" s="4"/>
    </row>
    <row r="167" spans="1:2" x14ac:dyDescent="0.2">
      <c r="A167" s="4"/>
      <c r="B167" s="4"/>
    </row>
    <row r="168" spans="1:2" x14ac:dyDescent="0.2">
      <c r="A168" s="4"/>
      <c r="B168" s="4"/>
    </row>
    <row r="169" spans="1:2" x14ac:dyDescent="0.2">
      <c r="A169" s="4"/>
      <c r="B169" s="4"/>
    </row>
    <row r="170" spans="1:2" x14ac:dyDescent="0.2">
      <c r="A170" s="4"/>
      <c r="B170" s="4"/>
    </row>
    <row r="171" spans="1:2" x14ac:dyDescent="0.2">
      <c r="A171" s="4"/>
      <c r="B171" s="4"/>
    </row>
    <row r="172" spans="1:2" x14ac:dyDescent="0.2">
      <c r="A172" s="4"/>
      <c r="B172" s="4"/>
    </row>
    <row r="173" spans="1:2" x14ac:dyDescent="0.2">
      <c r="A173" s="4"/>
      <c r="B173" s="4"/>
    </row>
    <row r="174" spans="1:2" x14ac:dyDescent="0.2">
      <c r="A174" s="4"/>
      <c r="B174" s="4"/>
    </row>
    <row r="175" spans="1:2" x14ac:dyDescent="0.2">
      <c r="A175" s="4"/>
      <c r="B175" s="4"/>
    </row>
    <row r="176" spans="1:2" x14ac:dyDescent="0.2">
      <c r="A176" s="4"/>
      <c r="B176" s="4"/>
    </row>
    <row r="177" spans="1:2" x14ac:dyDescent="0.2">
      <c r="A177" s="4"/>
      <c r="B177" s="4"/>
    </row>
    <row r="178" spans="1:2" x14ac:dyDescent="0.2">
      <c r="A178" s="4"/>
      <c r="B178" s="4"/>
    </row>
    <row r="179" spans="1:2" x14ac:dyDescent="0.2">
      <c r="A179" s="4"/>
      <c r="B179" s="4"/>
    </row>
    <row r="180" spans="1:2" x14ac:dyDescent="0.2">
      <c r="A180" s="4"/>
      <c r="B180" s="4"/>
    </row>
    <row r="181" spans="1:2" x14ac:dyDescent="0.2">
      <c r="A181" s="4"/>
      <c r="B181" s="4"/>
    </row>
    <row r="182" spans="1:2" x14ac:dyDescent="0.2">
      <c r="A182" s="4"/>
      <c r="B182" s="4"/>
    </row>
    <row r="183" spans="1:2" x14ac:dyDescent="0.2">
      <c r="A183" s="4"/>
      <c r="B183" s="4"/>
    </row>
    <row r="184" spans="1:2" x14ac:dyDescent="0.2">
      <c r="A184" s="4"/>
      <c r="B184" s="4"/>
    </row>
    <row r="185" spans="1:2" x14ac:dyDescent="0.2">
      <c r="A185" s="4"/>
      <c r="B185" s="4"/>
    </row>
    <row r="186" spans="1:2" x14ac:dyDescent="0.2">
      <c r="A186" s="4"/>
      <c r="B186" s="4"/>
    </row>
    <row r="187" spans="1:2" x14ac:dyDescent="0.2">
      <c r="A187" s="4"/>
      <c r="B187" s="4"/>
    </row>
    <row r="188" spans="1:2" x14ac:dyDescent="0.2">
      <c r="A188" s="4"/>
      <c r="B188" s="4"/>
    </row>
    <row r="189" spans="1:2" x14ac:dyDescent="0.2">
      <c r="A189" s="4"/>
      <c r="B189" s="4"/>
    </row>
    <row r="190" spans="1:2" x14ac:dyDescent="0.2">
      <c r="A190" s="4"/>
      <c r="B190" s="4"/>
    </row>
    <row r="191" spans="1:2" x14ac:dyDescent="0.2">
      <c r="A191" s="4"/>
      <c r="B191" s="4"/>
    </row>
    <row r="192" spans="1:2" x14ac:dyDescent="0.2">
      <c r="A192" s="4"/>
      <c r="B192" s="4"/>
    </row>
    <row r="193" spans="1:2" x14ac:dyDescent="0.2">
      <c r="A193" s="4"/>
      <c r="B193" s="4"/>
    </row>
    <row r="194" spans="1:2" x14ac:dyDescent="0.2">
      <c r="A194" s="4"/>
      <c r="B194" s="4"/>
    </row>
    <row r="195" spans="1:2" x14ac:dyDescent="0.2">
      <c r="A195" s="4"/>
      <c r="B195" s="4"/>
    </row>
  </sheetData>
  <mergeCells count="5">
    <mergeCell ref="H3:I3"/>
    <mergeCell ref="A2:F2"/>
    <mergeCell ref="A3:B3"/>
    <mergeCell ref="C3:D3"/>
    <mergeCell ref="E3:F3"/>
  </mergeCells>
  <phoneticPr fontId="1" type="noConversion"/>
  <hyperlinks>
    <hyperlink ref="H3:I3" location="Indice!A1" display="Voltar ao Indice" xr:uid="{00000000-0004-0000-1200-000000000000}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B24"/>
  <sheetViews>
    <sheetView showGridLines="0" showRowColHeaders="0" zoomScaleNormal="100" workbookViewId="0">
      <selection activeCell="B1" sqref="B1"/>
    </sheetView>
  </sheetViews>
  <sheetFormatPr defaultColWidth="9.140625" defaultRowHeight="15" x14ac:dyDescent="0.25"/>
  <cols>
    <col min="1" max="1" width="2.5703125" style="10" customWidth="1"/>
    <col min="2" max="2" width="104.42578125" style="10" bestFit="1" customWidth="1"/>
    <col min="3" max="16384" width="9.140625" style="10"/>
  </cols>
  <sheetData>
    <row r="1" spans="2:2" ht="27" customHeight="1" x14ac:dyDescent="0.25">
      <c r="B1" s="9" t="s">
        <v>393</v>
      </c>
    </row>
    <row r="2" spans="2:2" ht="3.75" customHeight="1" x14ac:dyDescent="0.25">
      <c r="B2" s="11"/>
    </row>
    <row r="3" spans="2:2" x14ac:dyDescent="0.25">
      <c r="B3" s="12"/>
    </row>
    <row r="4" spans="2:2" s="14" customFormat="1" ht="14.25" customHeight="1" x14ac:dyDescent="0.25">
      <c r="B4" s="13" t="s">
        <v>394</v>
      </c>
    </row>
    <row r="5" spans="2:2" s="14" customFormat="1" ht="3.75" customHeight="1" x14ac:dyDescent="0.25">
      <c r="B5" s="15"/>
    </row>
    <row r="6" spans="2:2" s="14" customFormat="1" ht="18" customHeight="1" x14ac:dyDescent="0.2">
      <c r="B6" s="16"/>
    </row>
    <row r="7" spans="2:2" s="14" customFormat="1" ht="18" customHeight="1" x14ac:dyDescent="0.2">
      <c r="B7" s="17" t="s">
        <v>395</v>
      </c>
    </row>
    <row r="8" spans="2:2" s="14" customFormat="1" ht="18" customHeight="1" x14ac:dyDescent="0.2">
      <c r="B8" s="17" t="s">
        <v>396</v>
      </c>
    </row>
    <row r="9" spans="2:2" s="14" customFormat="1" ht="18" customHeight="1" x14ac:dyDescent="0.2">
      <c r="B9" s="17" t="s">
        <v>397</v>
      </c>
    </row>
    <row r="10" spans="2:2" s="14" customFormat="1" ht="18" customHeight="1" x14ac:dyDescent="0.2">
      <c r="B10" s="17" t="s">
        <v>398</v>
      </c>
    </row>
    <row r="11" spans="2:2" s="14" customFormat="1" ht="18" customHeight="1" x14ac:dyDescent="0.2">
      <c r="B11" s="17" t="s">
        <v>399</v>
      </c>
    </row>
    <row r="12" spans="2:2" s="14" customFormat="1" ht="18" customHeight="1" x14ac:dyDescent="0.2">
      <c r="B12" s="17" t="s">
        <v>400</v>
      </c>
    </row>
    <row r="13" spans="2:2" s="14" customFormat="1" ht="18" customHeight="1" x14ac:dyDescent="0.2">
      <c r="B13" s="17" t="s">
        <v>401</v>
      </c>
    </row>
    <row r="14" spans="2:2" s="14" customFormat="1" ht="18" customHeight="1" x14ac:dyDescent="0.2">
      <c r="B14" s="17" t="s">
        <v>402</v>
      </c>
    </row>
    <row r="15" spans="2:2" s="14" customFormat="1" ht="18" customHeight="1" x14ac:dyDescent="0.2">
      <c r="B15" s="17" t="s">
        <v>403</v>
      </c>
    </row>
    <row r="16" spans="2:2" s="14" customFormat="1" ht="18" customHeight="1" x14ac:dyDescent="0.2">
      <c r="B16" s="17" t="s">
        <v>404</v>
      </c>
    </row>
    <row r="17" spans="2:2" s="14" customFormat="1" ht="18" customHeight="1" x14ac:dyDescent="0.2">
      <c r="B17" s="17" t="s">
        <v>405</v>
      </c>
    </row>
    <row r="18" spans="2:2" s="14" customFormat="1" ht="18" customHeight="1" x14ac:dyDescent="0.2">
      <c r="B18" s="17" t="s">
        <v>406</v>
      </c>
    </row>
    <row r="19" spans="2:2" ht="18" customHeight="1" x14ac:dyDescent="0.25">
      <c r="B19" s="17" t="s">
        <v>407</v>
      </c>
    </row>
    <row r="20" spans="2:2" ht="18" customHeight="1" x14ac:dyDescent="0.25">
      <c r="B20" s="17" t="s">
        <v>408</v>
      </c>
    </row>
    <row r="21" spans="2:2" ht="18" customHeight="1" x14ac:dyDescent="0.25">
      <c r="B21" s="17" t="s">
        <v>409</v>
      </c>
    </row>
    <row r="22" spans="2:2" ht="18" customHeight="1" x14ac:dyDescent="0.25">
      <c r="B22" s="17" t="s">
        <v>410</v>
      </c>
    </row>
    <row r="23" spans="2:2" ht="18" customHeight="1" x14ac:dyDescent="0.25"/>
    <row r="24" spans="2:2" ht="18" customHeight="1" x14ac:dyDescent="0.25">
      <c r="B24" s="17" t="s">
        <v>411</v>
      </c>
    </row>
  </sheetData>
  <hyperlinks>
    <hyperlink ref="B13" location="'Q007'!A1" display="Q007_IMP_COUNTRY - IMPORTS INTERNATIONAL TRADE BY COUNTRIES" xr:uid="{00000000-0004-0000-0100-000000000000}"/>
    <hyperlink ref="B15" location="'Q009'!A1" display="Q009_EXP_COUNTRY - EXPORTS INTERNATIONAL TRADE BY COUNTRIES" xr:uid="{00000000-0004-0000-0100-000001000000}"/>
    <hyperlink ref="B17" location="'Q011'!A1" display="Q011_IMP_BEC - IMPORTS - INTERNATIONAL TRADE BY BEC" xr:uid="{00000000-0004-0000-0100-000002000000}"/>
    <hyperlink ref="B18" location="'Q012'!A1" display="Q012_EXP_BEC - EXPORTS - INTERNATIONAL TRADE BY BEC" xr:uid="{00000000-0004-0000-0100-000003000000}"/>
    <hyperlink ref="B19" location="'Q013'!A1" display="Q013_IMP_CHAP - IMPORTS - INTERNATIONAL TRADE BY CHAPTERS OF CN" xr:uid="{00000000-0004-0000-0100-000004000000}"/>
    <hyperlink ref="B20" location="'Q014'!A1" display="Q014_EXP_CHAP - EXPORTS - INTERNATIONAL TRADE BY CHAPTERS OF CN" xr:uid="{00000000-0004-0000-0100-000005000000}"/>
    <hyperlink ref="B21" location="'Q015'!A1" display="Q015_IMP_EXP_GRP_PROD - IMPORTS AND EXPORTS OF INTERNATIONAL TRADE BY PRODUCT GROUPS" xr:uid="{00000000-0004-0000-0100-000006000000}"/>
    <hyperlink ref="B22" location="'Q016'!A1" display="Q016_ZN_ECON - BREAKDOWN BY ECONOMIC ZONES AND COUNTRIES OF INTERNATIONAL TRADE - TOTAL COUNTRY" xr:uid="{00000000-0004-0000-0100-000007000000}"/>
    <hyperlink ref="B7" location="'Q001'!A1" display="Q001_GLOBAL_DATA - GLOBAL DATA" xr:uid="{00000000-0004-0000-0100-000008000000}"/>
    <hyperlink ref="B8" location="'Q002'!A1" display="Q002_IMP_MONTH - IMPORTS INTERNATIONAL DATA BY MONTHS" xr:uid="{00000000-0004-0000-0100-000009000000}"/>
    <hyperlink ref="B10" location="'Q004'!A1" display="Q004_EXP_MONTH - EXPORTS INTERNATIONAL DATA BY MONTHS" xr:uid="{00000000-0004-0000-0100-00000A000000}"/>
    <hyperlink ref="B9" location="'Q003'!A1" display="Q003_IMP_MONTH_DATA - IMPORTS INTERNATIONAL DATA BY MONTHS WITH AND WITHOUT FUELS AND LUBRICANTS" xr:uid="{00000000-0004-0000-0100-00000B000000}"/>
    <hyperlink ref="B11" location="'Q005'!A1" display="Q005_EXP_MONTH_DATA - EXPORTS INTERNATIONAL DATA BY MONTHS WITH AND WITHOUT FUELS AND LUBRICANTS" xr:uid="{00000000-0004-0000-0100-00000C000000}"/>
    <hyperlink ref="B12" location="'Q006'!A1" display="Q006_TRADE_BALANCE - TRADE BALANCE WITH AND WITHOUT FUELS AND LUBRICANTS" xr:uid="{00000000-0004-0000-0100-00000D000000}"/>
    <hyperlink ref="B14" location="'Q008'!A1" display="Q008_IMP_MAIN_PARTNERS - IMPORTS INTERNATIONAL TRADE BY MAIN COUNTRIES AND ECONOMIC ZONES" xr:uid="{00000000-0004-0000-0100-00000E000000}"/>
    <hyperlink ref="B16" location="'Q010'!A1" display="Q010_EXP_MAIN_PARTNERS - EXPORTS INTERNATIONAL TRADE BY MAIN COUNTRIES AND ECONOMIC ZONES" xr:uid="{00000000-0004-0000-0100-00000F000000}"/>
    <hyperlink ref="B24" location="'Combined Nomenclature'!A2" display="Combined Nomenclature - CN Chapter descriptive" xr:uid="{00000000-0004-0000-0100-000010000000}"/>
  </hyperlinks>
  <pageMargins left="0.75" right="0.75" top="1" bottom="1" header="0.5" footer="0.5"/>
  <pageSetup paperSize="9" orientation="portrait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166"/>
  <sheetViews>
    <sheetView showGridLines="0" topLeftCell="A2" workbookViewId="0">
      <selection activeCell="A2" sqref="A2:F4"/>
    </sheetView>
  </sheetViews>
  <sheetFormatPr defaultRowHeight="12.75" x14ac:dyDescent="0.2"/>
  <cols>
    <col min="1" max="1" width="5.7109375" customWidth="1"/>
    <col min="2" max="2" width="26.140625" customWidth="1"/>
    <col min="3" max="3" width="5.7109375" customWidth="1"/>
    <col min="4" max="4" width="26.140625" customWidth="1"/>
    <col min="5" max="5" width="5.7109375" customWidth="1"/>
    <col min="6" max="6" width="26.140625" customWidth="1"/>
  </cols>
  <sheetData>
    <row r="1" spans="1:9" ht="5.25" hidden="1" customHeight="1" x14ac:dyDescent="0.2"/>
    <row r="2" spans="1:9" ht="18" customHeight="1" thickBot="1" x14ac:dyDescent="0.25">
      <c r="A2" s="259" t="s">
        <v>412</v>
      </c>
      <c r="B2" s="260"/>
      <c r="C2" s="260"/>
      <c r="D2" s="260"/>
      <c r="E2" s="260"/>
      <c r="F2" s="261"/>
    </row>
    <row r="3" spans="1:9" ht="18" customHeight="1" thickBot="1" x14ac:dyDescent="0.25">
      <c r="A3" s="256" t="s">
        <v>413</v>
      </c>
      <c r="B3" s="258"/>
      <c r="C3" s="256" t="s">
        <v>413</v>
      </c>
      <c r="D3" s="258"/>
      <c r="E3" s="256" t="s">
        <v>413</v>
      </c>
      <c r="F3" s="258"/>
      <c r="H3" s="255" t="s">
        <v>514</v>
      </c>
      <c r="I3" s="255"/>
    </row>
    <row r="4" spans="1:9" ht="18" customHeight="1" thickBot="1" x14ac:dyDescent="0.25">
      <c r="A4" s="6" t="s">
        <v>414</v>
      </c>
      <c r="B4" s="6" t="s">
        <v>415</v>
      </c>
      <c r="C4" s="6" t="s">
        <v>414</v>
      </c>
      <c r="D4" s="6" t="s">
        <v>415</v>
      </c>
      <c r="E4" s="6" t="s">
        <v>414</v>
      </c>
      <c r="F4" s="6" t="s">
        <v>415</v>
      </c>
    </row>
    <row r="5" spans="1:9" ht="9.75" customHeight="1" x14ac:dyDescent="0.2">
      <c r="A5" s="1" t="s">
        <v>5</v>
      </c>
      <c r="B5" s="2" t="s">
        <v>416</v>
      </c>
      <c r="C5" s="1" t="s">
        <v>242</v>
      </c>
      <c r="D5" s="2" t="s">
        <v>417</v>
      </c>
      <c r="E5" s="1" t="s">
        <v>268</v>
      </c>
      <c r="F5" s="2" t="s">
        <v>418</v>
      </c>
    </row>
    <row r="6" spans="1:9" ht="9.75" customHeight="1" x14ac:dyDescent="0.2">
      <c r="A6" s="1" t="s">
        <v>8</v>
      </c>
      <c r="B6" s="3" t="s">
        <v>419</v>
      </c>
      <c r="C6" s="1" t="s">
        <v>243</v>
      </c>
      <c r="D6" s="2" t="s">
        <v>420</v>
      </c>
      <c r="E6" s="1" t="s">
        <v>269</v>
      </c>
      <c r="F6" s="2" t="s">
        <v>421</v>
      </c>
    </row>
    <row r="7" spans="1:9" ht="9.75" customHeight="1" x14ac:dyDescent="0.2">
      <c r="A7" s="1" t="s">
        <v>12</v>
      </c>
      <c r="B7" s="2" t="s">
        <v>422</v>
      </c>
      <c r="C7" s="1" t="s">
        <v>244</v>
      </c>
      <c r="D7" s="2" t="s">
        <v>423</v>
      </c>
      <c r="E7" s="1" t="s">
        <v>270</v>
      </c>
      <c r="F7" s="2" t="s">
        <v>424</v>
      </c>
      <c r="G7" s="5" t="s">
        <v>425</v>
      </c>
    </row>
    <row r="8" spans="1:9" ht="9.75" customHeight="1" x14ac:dyDescent="0.2">
      <c r="A8" s="1" t="s">
        <v>16</v>
      </c>
      <c r="B8" s="3" t="s">
        <v>426</v>
      </c>
      <c r="C8" s="1" t="s">
        <v>245</v>
      </c>
      <c r="D8" s="2" t="s">
        <v>427</v>
      </c>
      <c r="E8" s="1" t="s">
        <v>271</v>
      </c>
      <c r="F8" s="2" t="s">
        <v>428</v>
      </c>
    </row>
    <row r="9" spans="1:9" ht="9.75" customHeight="1" x14ac:dyDescent="0.2">
      <c r="A9" s="1" t="s">
        <v>23</v>
      </c>
      <c r="B9" s="2" t="s">
        <v>429</v>
      </c>
      <c r="C9" s="1" t="s">
        <v>246</v>
      </c>
      <c r="D9" s="2" t="s">
        <v>430</v>
      </c>
      <c r="E9" s="1" t="s">
        <v>272</v>
      </c>
      <c r="F9" s="2" t="s">
        <v>431</v>
      </c>
    </row>
    <row r="10" spans="1:9" ht="9.75" customHeight="1" x14ac:dyDescent="0.2">
      <c r="A10" s="1" t="s">
        <v>27</v>
      </c>
      <c r="B10" s="3" t="s">
        <v>432</v>
      </c>
      <c r="C10" s="1" t="s">
        <v>247</v>
      </c>
      <c r="D10" s="2" t="s">
        <v>433</v>
      </c>
      <c r="E10" s="1" t="s">
        <v>273</v>
      </c>
      <c r="F10" s="2" t="s">
        <v>434</v>
      </c>
    </row>
    <row r="11" spans="1:9" ht="9.75" customHeight="1" x14ac:dyDescent="0.2">
      <c r="A11" s="1" t="s">
        <v>34</v>
      </c>
      <c r="B11" s="3" t="s">
        <v>435</v>
      </c>
      <c r="C11" s="1" t="s">
        <v>193</v>
      </c>
      <c r="D11" s="2" t="s">
        <v>436</v>
      </c>
      <c r="E11" s="1" t="s">
        <v>274</v>
      </c>
      <c r="F11" s="2" t="s">
        <v>437</v>
      </c>
    </row>
    <row r="12" spans="1:9" ht="9.75" customHeight="1" x14ac:dyDescent="0.2">
      <c r="A12" s="1" t="s">
        <v>40</v>
      </c>
      <c r="B12" s="3" t="s">
        <v>438</v>
      </c>
      <c r="C12" s="1" t="s">
        <v>194</v>
      </c>
      <c r="D12" s="2" t="s">
        <v>439</v>
      </c>
      <c r="E12" s="1" t="s">
        <v>275</v>
      </c>
      <c r="F12" s="2" t="s">
        <v>440</v>
      </c>
    </row>
    <row r="13" spans="1:9" ht="9.75" customHeight="1" x14ac:dyDescent="0.2">
      <c r="A13" s="1" t="s">
        <v>47</v>
      </c>
      <c r="B13" s="3" t="s">
        <v>441</v>
      </c>
      <c r="C13" s="1" t="s">
        <v>248</v>
      </c>
      <c r="D13" s="2" t="s">
        <v>442</v>
      </c>
      <c r="E13" s="1" t="s">
        <v>276</v>
      </c>
      <c r="F13" s="2" t="s">
        <v>443</v>
      </c>
    </row>
    <row r="14" spans="1:9" ht="9.75" customHeight="1" x14ac:dyDescent="0.2">
      <c r="A14" s="1" t="s">
        <v>223</v>
      </c>
      <c r="B14" s="3" t="s">
        <v>444</v>
      </c>
      <c r="C14" s="1" t="s">
        <v>249</v>
      </c>
      <c r="D14" s="2" t="s">
        <v>445</v>
      </c>
      <c r="E14" s="1" t="s">
        <v>277</v>
      </c>
      <c r="F14" s="2" t="s">
        <v>446</v>
      </c>
    </row>
    <row r="15" spans="1:9" ht="9.75" customHeight="1" x14ac:dyDescent="0.2">
      <c r="A15" s="1" t="s">
        <v>202</v>
      </c>
      <c r="B15" s="3" t="s">
        <v>447</v>
      </c>
      <c r="C15" s="1" t="s">
        <v>250</v>
      </c>
      <c r="D15" s="2" t="s">
        <v>448</v>
      </c>
      <c r="E15" s="1" t="s">
        <v>278</v>
      </c>
      <c r="F15" s="2" t="s">
        <v>449</v>
      </c>
    </row>
    <row r="16" spans="1:9" ht="9.75" customHeight="1" x14ac:dyDescent="0.2">
      <c r="A16" s="1" t="s">
        <v>207</v>
      </c>
      <c r="B16" s="3" t="s">
        <v>450</v>
      </c>
      <c r="C16" s="1" t="s">
        <v>251</v>
      </c>
      <c r="D16" s="2" t="s">
        <v>451</v>
      </c>
      <c r="E16" s="1" t="s">
        <v>279</v>
      </c>
      <c r="F16" s="2" t="s">
        <v>452</v>
      </c>
      <c r="G16" s="5" t="s">
        <v>425</v>
      </c>
    </row>
    <row r="17" spans="1:7" x14ac:dyDescent="0.2">
      <c r="A17" s="1" t="s">
        <v>224</v>
      </c>
      <c r="B17" s="2" t="s">
        <v>453</v>
      </c>
      <c r="C17" s="1" t="s">
        <v>252</v>
      </c>
      <c r="D17" s="2" t="s">
        <v>454</v>
      </c>
      <c r="E17" s="1" t="s">
        <v>280</v>
      </c>
      <c r="F17" s="2" t="s">
        <v>455</v>
      </c>
      <c r="G17" s="5" t="s">
        <v>425</v>
      </c>
    </row>
    <row r="18" spans="1:7" x14ac:dyDescent="0.2">
      <c r="A18" s="1" t="s">
        <v>225</v>
      </c>
      <c r="B18" s="2" t="s">
        <v>456</v>
      </c>
      <c r="C18" s="1" t="s">
        <v>253</v>
      </c>
      <c r="D18" s="2" t="s">
        <v>457</v>
      </c>
      <c r="E18" s="1" t="s">
        <v>281</v>
      </c>
      <c r="F18" s="2" t="s">
        <v>458</v>
      </c>
    </row>
    <row r="19" spans="1:7" x14ac:dyDescent="0.2">
      <c r="A19" s="1" t="s">
        <v>226</v>
      </c>
      <c r="B19" s="2" t="s">
        <v>459</v>
      </c>
      <c r="C19" s="1" t="s">
        <v>254</v>
      </c>
      <c r="D19" s="2" t="s">
        <v>460</v>
      </c>
      <c r="E19" s="1" t="s">
        <v>282</v>
      </c>
      <c r="F19" s="2" t="s">
        <v>461</v>
      </c>
      <c r="G19" s="5" t="s">
        <v>425</v>
      </c>
    </row>
    <row r="20" spans="1:7" x14ac:dyDescent="0.2">
      <c r="A20" s="1" t="s">
        <v>227</v>
      </c>
      <c r="B20" s="2" t="s">
        <v>462</v>
      </c>
      <c r="C20" s="1" t="s">
        <v>255</v>
      </c>
      <c r="D20" s="2" t="s">
        <v>463</v>
      </c>
      <c r="E20" s="1" t="s">
        <v>283</v>
      </c>
      <c r="F20" s="2" t="s">
        <v>464</v>
      </c>
      <c r="G20" s="5" t="s">
        <v>425</v>
      </c>
    </row>
    <row r="21" spans="1:7" x14ac:dyDescent="0.2">
      <c r="A21" s="1" t="s">
        <v>228</v>
      </c>
      <c r="B21" s="2" t="s">
        <v>465</v>
      </c>
      <c r="C21" s="1" t="s">
        <v>195</v>
      </c>
      <c r="D21" s="2" t="s">
        <v>466</v>
      </c>
      <c r="E21" s="1" t="s">
        <v>284</v>
      </c>
      <c r="F21" s="2" t="s">
        <v>467</v>
      </c>
      <c r="G21" s="5" t="s">
        <v>425</v>
      </c>
    </row>
    <row r="22" spans="1:7" x14ac:dyDescent="0.2">
      <c r="A22" s="1" t="s">
        <v>229</v>
      </c>
      <c r="B22" s="2" t="s">
        <v>468</v>
      </c>
      <c r="C22" s="1" t="s">
        <v>210</v>
      </c>
      <c r="D22" s="2" t="s">
        <v>469</v>
      </c>
      <c r="E22" s="1" t="s">
        <v>285</v>
      </c>
      <c r="F22" s="2" t="s">
        <v>470</v>
      </c>
      <c r="G22" s="5" t="s">
        <v>425</v>
      </c>
    </row>
    <row r="23" spans="1:7" x14ac:dyDescent="0.2">
      <c r="A23" s="1" t="s">
        <v>230</v>
      </c>
      <c r="B23" s="2" t="s">
        <v>471</v>
      </c>
      <c r="C23" s="1" t="s">
        <v>196</v>
      </c>
      <c r="D23" s="2" t="s">
        <v>472</v>
      </c>
      <c r="E23" s="1" t="s">
        <v>286</v>
      </c>
      <c r="F23" s="2" t="s">
        <v>473</v>
      </c>
      <c r="G23" s="5" t="s">
        <v>425</v>
      </c>
    </row>
    <row r="24" spans="1:7" x14ac:dyDescent="0.2">
      <c r="A24" s="1" t="s">
        <v>231</v>
      </c>
      <c r="B24" s="2" t="s">
        <v>474</v>
      </c>
      <c r="C24" s="1" t="s">
        <v>256</v>
      </c>
      <c r="D24" s="2" t="s">
        <v>475</v>
      </c>
      <c r="E24" s="1" t="s">
        <v>287</v>
      </c>
      <c r="F24" s="2" t="s">
        <v>476</v>
      </c>
    </row>
    <row r="25" spans="1:7" x14ac:dyDescent="0.2">
      <c r="A25" s="1" t="s">
        <v>190</v>
      </c>
      <c r="B25" s="2" t="s">
        <v>477</v>
      </c>
      <c r="C25" s="1" t="s">
        <v>257</v>
      </c>
      <c r="D25" s="2" t="s">
        <v>478</v>
      </c>
      <c r="E25" s="1" t="s">
        <v>288</v>
      </c>
      <c r="F25" s="2" t="s">
        <v>479</v>
      </c>
      <c r="G25" s="5" t="s">
        <v>425</v>
      </c>
    </row>
    <row r="26" spans="1:7" x14ac:dyDescent="0.2">
      <c r="A26" s="1" t="s">
        <v>191</v>
      </c>
      <c r="B26" s="2" t="s">
        <v>480</v>
      </c>
      <c r="C26" s="1" t="s">
        <v>258</v>
      </c>
      <c r="D26" s="2" t="s">
        <v>481</v>
      </c>
      <c r="E26" s="1" t="s">
        <v>289</v>
      </c>
      <c r="F26" s="2" t="s">
        <v>482</v>
      </c>
    </row>
    <row r="27" spans="1:7" x14ac:dyDescent="0.2">
      <c r="A27" s="1" t="s">
        <v>232</v>
      </c>
      <c r="B27" s="2" t="s">
        <v>483</v>
      </c>
      <c r="C27" s="1" t="s">
        <v>259</v>
      </c>
      <c r="D27" s="2" t="s">
        <v>484</v>
      </c>
      <c r="E27" s="1" t="s">
        <v>290</v>
      </c>
      <c r="F27" s="2" t="s">
        <v>485</v>
      </c>
      <c r="G27" s="5" t="s">
        <v>425</v>
      </c>
    </row>
    <row r="28" spans="1:7" x14ac:dyDescent="0.2">
      <c r="A28" s="1" t="s">
        <v>233</v>
      </c>
      <c r="B28" s="2" t="s">
        <v>486</v>
      </c>
      <c r="C28" s="1" t="s">
        <v>260</v>
      </c>
      <c r="D28" s="2" t="s">
        <v>487</v>
      </c>
      <c r="E28" s="1" t="s">
        <v>291</v>
      </c>
      <c r="F28" s="2" t="s">
        <v>488</v>
      </c>
      <c r="G28" s="5" t="s">
        <v>425</v>
      </c>
    </row>
    <row r="29" spans="1:7" x14ac:dyDescent="0.2">
      <c r="A29" s="1" t="s">
        <v>234</v>
      </c>
      <c r="B29" s="2" t="s">
        <v>489</v>
      </c>
      <c r="C29" s="1" t="s">
        <v>261</v>
      </c>
      <c r="D29" s="2" t="s">
        <v>490</v>
      </c>
      <c r="E29" s="1" t="s">
        <v>292</v>
      </c>
      <c r="F29" s="2" t="s">
        <v>491</v>
      </c>
      <c r="G29" s="5" t="s">
        <v>425</v>
      </c>
    </row>
    <row r="30" spans="1:7" x14ac:dyDescent="0.2">
      <c r="A30" s="1" t="s">
        <v>235</v>
      </c>
      <c r="B30" s="2" t="s">
        <v>492</v>
      </c>
      <c r="C30" s="1" t="s">
        <v>262</v>
      </c>
      <c r="D30" s="2" t="s">
        <v>493</v>
      </c>
      <c r="E30" s="1" t="s">
        <v>293</v>
      </c>
      <c r="F30" s="2" t="s">
        <v>494</v>
      </c>
      <c r="G30" s="5" t="s">
        <v>425</v>
      </c>
    </row>
    <row r="31" spans="1:7" x14ac:dyDescent="0.2">
      <c r="A31" s="1" t="s">
        <v>236</v>
      </c>
      <c r="B31" s="2" t="s">
        <v>495</v>
      </c>
      <c r="C31" s="1" t="s">
        <v>197</v>
      </c>
      <c r="D31" s="2" t="s">
        <v>496</v>
      </c>
      <c r="E31" s="1" t="s">
        <v>294</v>
      </c>
      <c r="F31" s="2" t="s">
        <v>497</v>
      </c>
    </row>
    <row r="32" spans="1:7" x14ac:dyDescent="0.2">
      <c r="A32" s="1" t="s">
        <v>237</v>
      </c>
      <c r="B32" s="2" t="s">
        <v>498</v>
      </c>
      <c r="C32" s="1" t="s">
        <v>198</v>
      </c>
      <c r="D32" s="2" t="s">
        <v>499</v>
      </c>
      <c r="E32" s="1">
        <v>97</v>
      </c>
      <c r="F32" s="2" t="s">
        <v>500</v>
      </c>
    </row>
    <row r="33" spans="1:6" x14ac:dyDescent="0.2">
      <c r="A33" s="1" t="s">
        <v>238</v>
      </c>
      <c r="B33" s="2" t="s">
        <v>501</v>
      </c>
      <c r="C33" s="1" t="s">
        <v>199</v>
      </c>
      <c r="D33" s="2" t="s">
        <v>502</v>
      </c>
      <c r="E33" s="1">
        <v>98</v>
      </c>
      <c r="F33" s="2" t="s">
        <v>503</v>
      </c>
    </row>
    <row r="34" spans="1:6" x14ac:dyDescent="0.2">
      <c r="A34" s="1" t="s">
        <v>239</v>
      </c>
      <c r="B34" s="2" t="s">
        <v>504</v>
      </c>
      <c r="C34" s="1" t="s">
        <v>263</v>
      </c>
      <c r="D34" s="2" t="s">
        <v>505</v>
      </c>
      <c r="E34" s="1" t="s">
        <v>425</v>
      </c>
      <c r="F34" s="2"/>
    </row>
    <row r="35" spans="1:6" x14ac:dyDescent="0.2">
      <c r="A35" s="1" t="s">
        <v>192</v>
      </c>
      <c r="B35" s="2" t="s">
        <v>506</v>
      </c>
      <c r="C35" s="1" t="s">
        <v>264</v>
      </c>
      <c r="D35" s="2" t="s">
        <v>507</v>
      </c>
      <c r="E35" s="1" t="s">
        <v>425</v>
      </c>
      <c r="F35" s="2"/>
    </row>
    <row r="36" spans="1:6" x14ac:dyDescent="0.2">
      <c r="A36" s="1" t="s">
        <v>218</v>
      </c>
      <c r="B36" s="2" t="s">
        <v>508</v>
      </c>
      <c r="C36" s="1" t="s">
        <v>265</v>
      </c>
      <c r="D36" s="2" t="s">
        <v>509</v>
      </c>
      <c r="E36" s="1" t="s">
        <v>425</v>
      </c>
      <c r="F36" s="2"/>
    </row>
    <row r="37" spans="1:6" x14ac:dyDescent="0.2">
      <c r="A37" s="1" t="s">
        <v>240</v>
      </c>
      <c r="B37" s="2" t="s">
        <v>510</v>
      </c>
      <c r="C37" s="1" t="s">
        <v>266</v>
      </c>
      <c r="D37" s="2" t="s">
        <v>511</v>
      </c>
      <c r="E37" s="1" t="s">
        <v>425</v>
      </c>
      <c r="F37" s="2"/>
    </row>
    <row r="38" spans="1:6" x14ac:dyDescent="0.2">
      <c r="A38" s="1" t="s">
        <v>241</v>
      </c>
      <c r="B38" s="2" t="s">
        <v>512</v>
      </c>
      <c r="C38" s="1" t="s">
        <v>267</v>
      </c>
      <c r="D38" s="2" t="s">
        <v>513</v>
      </c>
      <c r="E38" s="1" t="s">
        <v>425</v>
      </c>
      <c r="F38" s="2"/>
    </row>
    <row r="39" spans="1:6" x14ac:dyDescent="0.2">
      <c r="A39" s="1"/>
      <c r="B39" s="2"/>
      <c r="C39" s="1"/>
      <c r="D39" s="2"/>
      <c r="E39" s="4"/>
      <c r="F39" s="4"/>
    </row>
    <row r="40" spans="1:6" x14ac:dyDescent="0.2">
      <c r="A40" s="1"/>
      <c r="B40" s="2"/>
      <c r="C40" s="1"/>
      <c r="D40" s="2"/>
      <c r="E40" s="4"/>
      <c r="F40" s="4"/>
    </row>
    <row r="41" spans="1:6" x14ac:dyDescent="0.2">
      <c r="A41" s="1"/>
      <c r="B41" s="2"/>
      <c r="C41" s="1"/>
      <c r="D41" s="2"/>
      <c r="E41" s="4"/>
      <c r="F41" s="4"/>
    </row>
    <row r="42" spans="1:6" x14ac:dyDescent="0.2">
      <c r="A42" s="1"/>
      <c r="B42" s="2"/>
      <c r="C42" s="1"/>
      <c r="D42" s="2"/>
      <c r="E42" s="4"/>
      <c r="F42" s="4"/>
    </row>
    <row r="43" spans="1:6" x14ac:dyDescent="0.2">
      <c r="A43" s="1"/>
      <c r="B43" s="2"/>
      <c r="C43" s="1"/>
      <c r="D43" s="2"/>
      <c r="E43" s="4"/>
      <c r="F43" s="4"/>
    </row>
    <row r="44" spans="1:6" x14ac:dyDescent="0.2">
      <c r="A44" s="1"/>
      <c r="B44" s="2"/>
      <c r="C44" s="1"/>
      <c r="D44" s="2"/>
      <c r="E44" s="4"/>
      <c r="F44" s="4"/>
    </row>
    <row r="45" spans="1:6" x14ac:dyDescent="0.2">
      <c r="A45" s="1"/>
      <c r="B45" s="2"/>
      <c r="C45" s="1"/>
      <c r="D45" s="2"/>
      <c r="E45" s="4"/>
      <c r="F45" s="4"/>
    </row>
    <row r="46" spans="1:6" x14ac:dyDescent="0.2">
      <c r="A46" s="1"/>
      <c r="B46" s="2"/>
      <c r="C46" s="1"/>
      <c r="D46" s="2"/>
      <c r="E46" s="4"/>
      <c r="F46" s="4"/>
    </row>
    <row r="47" spans="1:6" x14ac:dyDescent="0.2">
      <c r="A47" s="1"/>
      <c r="B47" s="2"/>
      <c r="C47" s="1"/>
      <c r="D47" s="2"/>
      <c r="E47" s="4"/>
      <c r="F47" s="4"/>
    </row>
    <row r="48" spans="1:6" x14ac:dyDescent="0.2">
      <c r="A48" s="1"/>
      <c r="B48" s="2"/>
      <c r="C48" s="1"/>
      <c r="D48" s="2"/>
      <c r="E48" s="4"/>
      <c r="F48" s="4"/>
    </row>
    <row r="49" spans="1:6" x14ac:dyDescent="0.2">
      <c r="A49" s="1"/>
      <c r="B49" s="2"/>
      <c r="C49" s="1"/>
      <c r="D49" s="2"/>
      <c r="E49" s="4"/>
      <c r="F49" s="4"/>
    </row>
    <row r="50" spans="1:6" x14ac:dyDescent="0.2">
      <c r="A50" s="1"/>
      <c r="B50" s="2"/>
      <c r="C50" s="1"/>
      <c r="D50" s="2"/>
      <c r="E50" s="4"/>
      <c r="F50" s="4"/>
    </row>
    <row r="51" spans="1:6" x14ac:dyDescent="0.2">
      <c r="A51" s="1"/>
      <c r="B51" s="2"/>
      <c r="C51" s="1"/>
      <c r="D51" s="2"/>
      <c r="E51" s="4"/>
      <c r="F51" s="4"/>
    </row>
    <row r="52" spans="1:6" x14ac:dyDescent="0.2">
      <c r="A52" s="1"/>
      <c r="B52" s="2"/>
      <c r="C52" s="1"/>
      <c r="D52" s="2"/>
      <c r="E52" s="4"/>
      <c r="F52" s="4"/>
    </row>
    <row r="53" spans="1:6" x14ac:dyDescent="0.2">
      <c r="A53" s="1"/>
      <c r="B53" s="2"/>
      <c r="C53" s="1"/>
      <c r="D53" s="2"/>
      <c r="E53" s="4"/>
      <c r="F53" s="4"/>
    </row>
    <row r="54" spans="1:6" x14ac:dyDescent="0.2">
      <c r="A54" s="1"/>
      <c r="B54" s="2"/>
      <c r="C54" s="1"/>
      <c r="D54" s="2"/>
      <c r="E54" s="4"/>
      <c r="F54" s="4"/>
    </row>
    <row r="55" spans="1:6" x14ac:dyDescent="0.2">
      <c r="A55" s="1"/>
      <c r="B55" s="2"/>
      <c r="C55" s="1"/>
      <c r="D55" s="2"/>
      <c r="E55" s="4"/>
      <c r="F55" s="4"/>
    </row>
    <row r="56" spans="1:6" x14ac:dyDescent="0.2">
      <c r="A56" s="1"/>
      <c r="B56" s="2"/>
      <c r="C56" s="1"/>
      <c r="D56" s="2"/>
      <c r="E56" s="4"/>
      <c r="F56" s="4"/>
    </row>
    <row r="57" spans="1:6" x14ac:dyDescent="0.2">
      <c r="A57" s="1"/>
      <c r="B57" s="2"/>
      <c r="C57" s="1"/>
      <c r="D57" s="2"/>
      <c r="E57" s="4"/>
      <c r="F57" s="4"/>
    </row>
    <row r="58" spans="1:6" x14ac:dyDescent="0.2">
      <c r="A58" s="1"/>
      <c r="B58" s="2"/>
      <c r="C58" s="1"/>
      <c r="D58" s="2"/>
    </row>
    <row r="59" spans="1:6" x14ac:dyDescent="0.2">
      <c r="A59" s="1"/>
      <c r="B59" s="2"/>
      <c r="C59" s="1"/>
      <c r="D59" s="2"/>
    </row>
    <row r="60" spans="1:6" x14ac:dyDescent="0.2">
      <c r="A60" s="1"/>
      <c r="B60" s="2"/>
      <c r="C60" s="1"/>
      <c r="D60" s="2"/>
    </row>
    <row r="61" spans="1:6" x14ac:dyDescent="0.2">
      <c r="A61" s="1"/>
      <c r="B61" s="2"/>
      <c r="C61" s="1"/>
      <c r="D61" s="2"/>
    </row>
    <row r="62" spans="1:6" x14ac:dyDescent="0.2">
      <c r="A62" s="1"/>
      <c r="B62" s="2"/>
      <c r="C62" s="1"/>
      <c r="D62" s="2"/>
    </row>
    <row r="63" spans="1:6" x14ac:dyDescent="0.2">
      <c r="A63" s="1"/>
      <c r="B63" s="2"/>
      <c r="C63" s="1"/>
      <c r="D63" s="2"/>
    </row>
    <row r="64" spans="1:6" x14ac:dyDescent="0.2">
      <c r="A64" s="1"/>
      <c r="B64" s="2"/>
      <c r="C64" s="1"/>
      <c r="D64" s="2"/>
    </row>
    <row r="65" spans="1:4" x14ac:dyDescent="0.2">
      <c r="A65" s="1"/>
      <c r="B65" s="2"/>
      <c r="C65" s="1"/>
      <c r="D65" s="2"/>
    </row>
    <row r="66" spans="1:4" x14ac:dyDescent="0.2">
      <c r="A66" s="1"/>
      <c r="B66" s="2"/>
      <c r="C66" s="1"/>
      <c r="D66" s="2"/>
    </row>
    <row r="67" spans="1:4" x14ac:dyDescent="0.2">
      <c r="A67" s="1"/>
      <c r="B67" s="2"/>
      <c r="C67" s="1"/>
      <c r="D67" s="2"/>
    </row>
    <row r="68" spans="1:4" x14ac:dyDescent="0.2">
      <c r="A68" s="1"/>
      <c r="B68" s="2"/>
      <c r="C68" s="1"/>
      <c r="D68" s="2"/>
    </row>
    <row r="69" spans="1:4" x14ac:dyDescent="0.2">
      <c r="A69" s="1"/>
      <c r="B69" s="2"/>
      <c r="C69" s="1"/>
      <c r="D69" s="2"/>
    </row>
    <row r="70" spans="1:4" x14ac:dyDescent="0.2">
      <c r="A70" s="1"/>
      <c r="B70" s="2"/>
      <c r="C70" s="1"/>
      <c r="D70" s="2"/>
    </row>
    <row r="71" spans="1:4" x14ac:dyDescent="0.2">
      <c r="A71" s="1"/>
      <c r="B71" s="2"/>
      <c r="C71" s="1"/>
      <c r="D71" s="2"/>
    </row>
    <row r="72" spans="1:4" x14ac:dyDescent="0.2">
      <c r="A72" s="1"/>
      <c r="B72" s="2"/>
      <c r="C72" s="1"/>
      <c r="D72" s="2"/>
    </row>
    <row r="73" spans="1:4" x14ac:dyDescent="0.2">
      <c r="A73" s="1"/>
      <c r="B73" s="2"/>
      <c r="C73" s="1"/>
      <c r="D73" s="2"/>
    </row>
    <row r="74" spans="1:4" x14ac:dyDescent="0.2">
      <c r="A74" s="1"/>
      <c r="B74" s="2"/>
      <c r="C74" s="1"/>
      <c r="D74" s="2"/>
    </row>
    <row r="75" spans="1:4" x14ac:dyDescent="0.2">
      <c r="A75" s="1"/>
      <c r="B75" s="2"/>
      <c r="C75" s="1"/>
      <c r="D75" s="2"/>
    </row>
    <row r="76" spans="1:4" x14ac:dyDescent="0.2">
      <c r="A76" s="1"/>
      <c r="B76" s="2"/>
      <c r="C76" s="1"/>
      <c r="D76" s="2"/>
    </row>
    <row r="77" spans="1:4" x14ac:dyDescent="0.2">
      <c r="A77" s="1"/>
      <c r="B77" s="2"/>
      <c r="C77" s="1"/>
      <c r="D77" s="2"/>
    </row>
    <row r="78" spans="1:4" x14ac:dyDescent="0.2">
      <c r="A78" s="1"/>
      <c r="B78" s="2"/>
      <c r="C78" s="1"/>
      <c r="D78" s="2"/>
    </row>
    <row r="79" spans="1:4" x14ac:dyDescent="0.2">
      <c r="A79" s="1"/>
      <c r="B79" s="2"/>
      <c r="C79" s="1"/>
      <c r="D79" s="2"/>
    </row>
    <row r="80" spans="1:4" x14ac:dyDescent="0.2">
      <c r="A80" s="1"/>
      <c r="B80" s="2"/>
      <c r="C80" s="1"/>
      <c r="D80" s="2"/>
    </row>
    <row r="81" spans="1:4" x14ac:dyDescent="0.2">
      <c r="A81" s="1"/>
      <c r="B81" s="2"/>
      <c r="C81" s="1"/>
      <c r="D81" s="2"/>
    </row>
    <row r="82" spans="1:4" x14ac:dyDescent="0.2">
      <c r="A82" s="1"/>
      <c r="B82" s="2"/>
      <c r="C82" s="4"/>
      <c r="D82" s="4"/>
    </row>
    <row r="83" spans="1:4" x14ac:dyDescent="0.2">
      <c r="A83" s="1"/>
      <c r="B83" s="2"/>
      <c r="C83" s="4"/>
      <c r="D83" s="4"/>
    </row>
    <row r="84" spans="1:4" x14ac:dyDescent="0.2">
      <c r="A84" s="1"/>
      <c r="B84" s="2"/>
      <c r="C84" s="4"/>
      <c r="D84" s="4"/>
    </row>
    <row r="85" spans="1:4" x14ac:dyDescent="0.2">
      <c r="A85" s="1"/>
      <c r="B85" s="2"/>
      <c r="C85" s="4"/>
      <c r="D85" s="4"/>
    </row>
    <row r="86" spans="1:4" x14ac:dyDescent="0.2">
      <c r="A86" s="1"/>
      <c r="B86" s="2"/>
      <c r="C86" s="4"/>
      <c r="D86" s="4"/>
    </row>
    <row r="87" spans="1:4" x14ac:dyDescent="0.2">
      <c r="A87" s="1"/>
      <c r="B87" s="2"/>
      <c r="C87" s="4"/>
      <c r="D87" s="4"/>
    </row>
    <row r="88" spans="1:4" x14ac:dyDescent="0.2">
      <c r="A88" s="1"/>
      <c r="B88" s="2"/>
      <c r="C88" s="4"/>
      <c r="D88" s="4"/>
    </row>
    <row r="89" spans="1:4" x14ac:dyDescent="0.2">
      <c r="A89" s="1"/>
      <c r="B89" s="2"/>
      <c r="C89" s="4"/>
      <c r="D89" s="4"/>
    </row>
    <row r="90" spans="1:4" x14ac:dyDescent="0.2">
      <c r="A90" s="1"/>
      <c r="B90" s="2"/>
      <c r="C90" s="4"/>
      <c r="D90" s="4"/>
    </row>
    <row r="91" spans="1:4" x14ac:dyDescent="0.2">
      <c r="A91" s="1"/>
      <c r="B91" s="2"/>
      <c r="C91" s="4"/>
      <c r="D91" s="4"/>
    </row>
    <row r="92" spans="1:4" x14ac:dyDescent="0.2">
      <c r="A92" s="1"/>
      <c r="B92" s="2"/>
      <c r="C92" s="4"/>
      <c r="D92" s="4"/>
    </row>
    <row r="93" spans="1:4" x14ac:dyDescent="0.2">
      <c r="A93" s="1"/>
      <c r="B93" s="2"/>
      <c r="C93" s="4"/>
      <c r="D93" s="4"/>
    </row>
    <row r="94" spans="1:4" x14ac:dyDescent="0.2">
      <c r="A94" s="1"/>
      <c r="B94" s="2"/>
      <c r="C94" s="4"/>
      <c r="D94" s="4"/>
    </row>
    <row r="95" spans="1:4" x14ac:dyDescent="0.2">
      <c r="A95" s="1"/>
      <c r="B95" s="2"/>
      <c r="C95" s="4"/>
      <c r="D95" s="4"/>
    </row>
    <row r="96" spans="1:4" x14ac:dyDescent="0.2">
      <c r="A96" s="1"/>
      <c r="B96" s="2"/>
      <c r="C96" s="4"/>
      <c r="D96" s="4"/>
    </row>
    <row r="97" spans="1:4" x14ac:dyDescent="0.2">
      <c r="A97" s="1"/>
      <c r="B97" s="2"/>
      <c r="C97" s="4"/>
      <c r="D97" s="4"/>
    </row>
    <row r="98" spans="1:4" x14ac:dyDescent="0.2">
      <c r="A98" s="1"/>
      <c r="B98" s="2"/>
      <c r="C98" s="4"/>
      <c r="D98" s="4"/>
    </row>
    <row r="99" spans="1:4" x14ac:dyDescent="0.2">
      <c r="A99" s="1"/>
      <c r="B99" s="2"/>
      <c r="C99" s="4"/>
      <c r="D99" s="4"/>
    </row>
    <row r="100" spans="1:4" x14ac:dyDescent="0.2">
      <c r="A100" s="1"/>
      <c r="B100" s="2"/>
      <c r="C100" s="4"/>
      <c r="D100" s="4"/>
    </row>
    <row r="101" spans="1:4" x14ac:dyDescent="0.2">
      <c r="A101" s="1"/>
      <c r="B101" s="2"/>
      <c r="C101" s="4"/>
      <c r="D101" s="4"/>
    </row>
    <row r="102" spans="1:4" x14ac:dyDescent="0.2">
      <c r="A102" s="1"/>
      <c r="B102" s="2"/>
      <c r="C102" s="4"/>
      <c r="D102" s="4"/>
    </row>
    <row r="103" spans="1:4" x14ac:dyDescent="0.2">
      <c r="A103" s="1"/>
      <c r="B103" s="2"/>
      <c r="C103" s="4"/>
      <c r="D103" s="4"/>
    </row>
    <row r="104" spans="1:4" x14ac:dyDescent="0.2">
      <c r="A104" s="1"/>
      <c r="B104" s="2"/>
      <c r="C104" s="4"/>
      <c r="D104" s="4"/>
    </row>
    <row r="105" spans="1:4" x14ac:dyDescent="0.2">
      <c r="A105" s="1"/>
      <c r="B105" s="2"/>
      <c r="C105" s="4"/>
      <c r="D105" s="4"/>
    </row>
    <row r="106" spans="1:4" x14ac:dyDescent="0.2">
      <c r="A106" s="1"/>
      <c r="B106" s="2"/>
      <c r="C106" s="4"/>
      <c r="D106" s="4"/>
    </row>
    <row r="107" spans="1:4" x14ac:dyDescent="0.2">
      <c r="A107" s="1"/>
      <c r="B107" s="2"/>
      <c r="C107" s="4"/>
      <c r="D107" s="4"/>
    </row>
    <row r="108" spans="1:4" x14ac:dyDescent="0.2">
      <c r="A108" s="1"/>
      <c r="B108" s="2"/>
      <c r="C108" s="4"/>
      <c r="D108" s="4"/>
    </row>
    <row r="109" spans="1:4" x14ac:dyDescent="0.2">
      <c r="A109" s="1"/>
      <c r="B109" s="2"/>
      <c r="C109" s="4"/>
      <c r="D109" s="4"/>
    </row>
    <row r="110" spans="1:4" x14ac:dyDescent="0.2">
      <c r="A110" s="1"/>
      <c r="B110" s="2"/>
      <c r="C110" s="4"/>
      <c r="D110" s="4"/>
    </row>
    <row r="111" spans="1:4" x14ac:dyDescent="0.2">
      <c r="A111" s="1"/>
      <c r="B111" s="2"/>
      <c r="C111" s="4"/>
      <c r="D111" s="4"/>
    </row>
    <row r="112" spans="1:4" x14ac:dyDescent="0.2">
      <c r="A112" s="1"/>
      <c r="B112" s="2"/>
      <c r="C112" s="4"/>
      <c r="D112" s="4"/>
    </row>
    <row r="113" spans="1:2" x14ac:dyDescent="0.2">
      <c r="A113" s="1"/>
      <c r="B113" s="2"/>
    </row>
    <row r="114" spans="1:2" x14ac:dyDescent="0.2">
      <c r="A114" s="1"/>
      <c r="B114" s="2"/>
    </row>
    <row r="115" spans="1:2" x14ac:dyDescent="0.2">
      <c r="A115" s="1"/>
      <c r="B115" s="2"/>
    </row>
    <row r="116" spans="1:2" x14ac:dyDescent="0.2">
      <c r="A116" s="1"/>
      <c r="B116" s="2"/>
    </row>
    <row r="117" spans="1:2" x14ac:dyDescent="0.2">
      <c r="A117" s="1"/>
      <c r="B117" s="2"/>
    </row>
    <row r="118" spans="1:2" x14ac:dyDescent="0.2">
      <c r="A118" s="1"/>
      <c r="B118" s="2"/>
    </row>
    <row r="119" spans="1:2" x14ac:dyDescent="0.2">
      <c r="A119" s="1"/>
      <c r="B119" s="2"/>
    </row>
    <row r="120" spans="1:2" x14ac:dyDescent="0.2">
      <c r="A120" s="1"/>
      <c r="B120" s="2"/>
    </row>
    <row r="121" spans="1:2" x14ac:dyDescent="0.2">
      <c r="A121" s="1"/>
      <c r="B121" s="2"/>
    </row>
    <row r="122" spans="1:2" x14ac:dyDescent="0.2">
      <c r="A122" s="1"/>
      <c r="B122" s="2"/>
    </row>
    <row r="123" spans="1:2" x14ac:dyDescent="0.2">
      <c r="A123" s="1"/>
      <c r="B123" s="2"/>
    </row>
    <row r="124" spans="1:2" x14ac:dyDescent="0.2">
      <c r="A124" s="1"/>
      <c r="B124" s="2"/>
    </row>
    <row r="125" spans="1:2" x14ac:dyDescent="0.2">
      <c r="A125" s="1"/>
      <c r="B125" s="2"/>
    </row>
    <row r="126" spans="1:2" x14ac:dyDescent="0.2">
      <c r="A126" s="1"/>
      <c r="B126" s="2"/>
    </row>
    <row r="127" spans="1:2" x14ac:dyDescent="0.2">
      <c r="A127" s="1"/>
      <c r="B127" s="2"/>
    </row>
    <row r="128" spans="1:2" x14ac:dyDescent="0.2">
      <c r="A128" s="1"/>
      <c r="B128" s="2"/>
    </row>
    <row r="129" spans="1:2" x14ac:dyDescent="0.2">
      <c r="A129" s="1"/>
      <c r="B129" s="2"/>
    </row>
    <row r="130" spans="1:2" x14ac:dyDescent="0.2">
      <c r="A130" s="1"/>
      <c r="B130" s="2"/>
    </row>
    <row r="131" spans="1:2" x14ac:dyDescent="0.2">
      <c r="A131" s="1"/>
      <c r="B131" s="2"/>
    </row>
    <row r="132" spans="1:2" x14ac:dyDescent="0.2">
      <c r="A132" s="1"/>
      <c r="B132" s="2"/>
    </row>
    <row r="133" spans="1:2" x14ac:dyDescent="0.2">
      <c r="A133" s="1"/>
      <c r="B133" s="2"/>
    </row>
    <row r="134" spans="1:2" x14ac:dyDescent="0.2">
      <c r="A134" s="1"/>
      <c r="B134" s="2"/>
    </row>
    <row r="135" spans="1:2" x14ac:dyDescent="0.2">
      <c r="A135" s="1"/>
      <c r="B135" s="2"/>
    </row>
    <row r="136" spans="1:2" x14ac:dyDescent="0.2">
      <c r="A136" s="4"/>
      <c r="B136" s="4"/>
    </row>
    <row r="137" spans="1:2" x14ac:dyDescent="0.2">
      <c r="A137" s="4"/>
      <c r="B137" s="4"/>
    </row>
    <row r="138" spans="1:2" x14ac:dyDescent="0.2">
      <c r="A138" s="4"/>
      <c r="B138" s="4"/>
    </row>
    <row r="139" spans="1:2" x14ac:dyDescent="0.2">
      <c r="A139" s="4"/>
      <c r="B139" s="4"/>
    </row>
    <row r="140" spans="1:2" x14ac:dyDescent="0.2">
      <c r="A140" s="4"/>
      <c r="B140" s="4"/>
    </row>
    <row r="141" spans="1:2" x14ac:dyDescent="0.2">
      <c r="A141" s="4"/>
      <c r="B141" s="4"/>
    </row>
    <row r="142" spans="1:2" x14ac:dyDescent="0.2">
      <c r="A142" s="4"/>
      <c r="B142" s="4"/>
    </row>
    <row r="143" spans="1:2" x14ac:dyDescent="0.2">
      <c r="A143" s="4"/>
      <c r="B143" s="4"/>
    </row>
    <row r="144" spans="1:2" x14ac:dyDescent="0.2">
      <c r="A144" s="4"/>
      <c r="B144" s="4"/>
    </row>
    <row r="145" spans="1:2" x14ac:dyDescent="0.2">
      <c r="A145" s="4"/>
      <c r="B145" s="4"/>
    </row>
    <row r="146" spans="1:2" x14ac:dyDescent="0.2">
      <c r="A146" s="4"/>
      <c r="B146" s="4"/>
    </row>
    <row r="147" spans="1:2" x14ac:dyDescent="0.2">
      <c r="A147" s="4"/>
      <c r="B147" s="4"/>
    </row>
    <row r="148" spans="1:2" x14ac:dyDescent="0.2">
      <c r="A148" s="4"/>
      <c r="B148" s="4"/>
    </row>
    <row r="149" spans="1:2" x14ac:dyDescent="0.2">
      <c r="A149" s="4"/>
      <c r="B149" s="4"/>
    </row>
    <row r="150" spans="1:2" x14ac:dyDescent="0.2">
      <c r="A150" s="4"/>
      <c r="B150" s="4"/>
    </row>
    <row r="151" spans="1:2" x14ac:dyDescent="0.2">
      <c r="A151" s="4"/>
      <c r="B151" s="4"/>
    </row>
    <row r="152" spans="1:2" x14ac:dyDescent="0.2">
      <c r="A152" s="4"/>
      <c r="B152" s="4"/>
    </row>
    <row r="153" spans="1:2" x14ac:dyDescent="0.2">
      <c r="A153" s="4"/>
      <c r="B153" s="4"/>
    </row>
    <row r="154" spans="1:2" x14ac:dyDescent="0.2">
      <c r="A154" s="4"/>
      <c r="B154" s="4"/>
    </row>
    <row r="155" spans="1:2" x14ac:dyDescent="0.2">
      <c r="A155" s="4"/>
      <c r="B155" s="4"/>
    </row>
    <row r="156" spans="1:2" x14ac:dyDescent="0.2">
      <c r="A156" s="4"/>
      <c r="B156" s="4"/>
    </row>
    <row r="157" spans="1:2" x14ac:dyDescent="0.2">
      <c r="A157" s="4"/>
      <c r="B157" s="4"/>
    </row>
    <row r="158" spans="1:2" x14ac:dyDescent="0.2">
      <c r="A158" s="4"/>
      <c r="B158" s="4"/>
    </row>
    <row r="159" spans="1:2" x14ac:dyDescent="0.2">
      <c r="A159" s="4"/>
      <c r="B159" s="4"/>
    </row>
    <row r="160" spans="1:2" x14ac:dyDescent="0.2">
      <c r="A160" s="4"/>
      <c r="B160" s="4"/>
    </row>
    <row r="161" spans="1:2" x14ac:dyDescent="0.2">
      <c r="A161" s="4"/>
      <c r="B161" s="4"/>
    </row>
    <row r="162" spans="1:2" x14ac:dyDescent="0.2">
      <c r="A162" s="4"/>
      <c r="B162" s="4"/>
    </row>
    <row r="163" spans="1:2" x14ac:dyDescent="0.2">
      <c r="A163" s="4"/>
      <c r="B163" s="4"/>
    </row>
    <row r="164" spans="1:2" x14ac:dyDescent="0.2">
      <c r="A164" s="4"/>
      <c r="B164" s="4"/>
    </row>
    <row r="165" spans="1:2" x14ac:dyDescent="0.2">
      <c r="A165" s="4"/>
      <c r="B165" s="4"/>
    </row>
    <row r="166" spans="1:2" x14ac:dyDescent="0.2">
      <c r="A166" s="4"/>
      <c r="B166" s="4"/>
    </row>
  </sheetData>
  <mergeCells count="5">
    <mergeCell ref="A2:F2"/>
    <mergeCell ref="A3:B3"/>
    <mergeCell ref="C3:D3"/>
    <mergeCell ref="E3:F3"/>
    <mergeCell ref="H3:I3"/>
  </mergeCells>
  <hyperlinks>
    <hyperlink ref="H3:I3" location="Contents!A1" display="Return to Contents" xr:uid="{00000000-0004-0000-13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45"/>
  <sheetViews>
    <sheetView showGridLines="0" zoomScale="90" zoomScaleNormal="90" workbookViewId="0">
      <selection activeCell="B1" sqref="B1:K1"/>
    </sheetView>
  </sheetViews>
  <sheetFormatPr defaultColWidth="9.140625" defaultRowHeight="12.75" x14ac:dyDescent="0.2"/>
  <cols>
    <col min="1" max="1" width="1.28515625" style="7" customWidth="1"/>
    <col min="2" max="2" width="4" style="7" customWidth="1"/>
    <col min="3" max="3" width="3.140625" style="7" customWidth="1"/>
    <col min="4" max="4" width="3.5703125" style="7" customWidth="1"/>
    <col min="5" max="5" width="40.42578125" style="7" customWidth="1"/>
    <col min="6" max="6" width="0.5703125" style="7" customWidth="1"/>
    <col min="7" max="7" width="19.7109375" style="7" customWidth="1"/>
    <col min="8" max="8" width="0.5703125" style="7" customWidth="1"/>
    <col min="9" max="9" width="19.7109375" style="7" customWidth="1"/>
    <col min="10" max="10" width="0.5703125" style="7" customWidth="1"/>
    <col min="11" max="11" width="15.7109375" style="7" customWidth="1"/>
    <col min="12" max="16384" width="9.140625" style="7"/>
  </cols>
  <sheetData>
    <row r="1" spans="1:15" ht="29.25" customHeight="1" x14ac:dyDescent="0.2">
      <c r="B1" s="184" t="s">
        <v>644</v>
      </c>
      <c r="C1" s="185"/>
      <c r="D1" s="185"/>
      <c r="E1" s="185"/>
      <c r="F1" s="185"/>
      <c r="G1" s="185"/>
      <c r="H1" s="185"/>
      <c r="I1" s="185"/>
      <c r="J1" s="185"/>
      <c r="K1" s="185"/>
    </row>
    <row r="2" spans="1:15" ht="3" customHeight="1" x14ac:dyDescent="0.2">
      <c r="B2" s="18"/>
      <c r="C2" s="18"/>
      <c r="D2" s="18"/>
      <c r="E2" s="18"/>
      <c r="F2" s="18"/>
      <c r="G2" s="18"/>
      <c r="H2" s="18"/>
      <c r="I2" s="18"/>
      <c r="J2" s="18"/>
      <c r="K2" s="18"/>
    </row>
    <row r="3" spans="1:15" ht="3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5" ht="39.75" customHeight="1" x14ac:dyDescent="0.2">
      <c r="B4" s="187" t="s">
        <v>645</v>
      </c>
      <c r="C4" s="187"/>
      <c r="D4" s="187"/>
      <c r="E4" s="187"/>
      <c r="F4" s="21"/>
      <c r="G4" s="188" t="s">
        <v>646</v>
      </c>
      <c r="H4" s="188"/>
      <c r="I4" s="188"/>
      <c r="J4" s="22"/>
      <c r="K4" s="23" t="s">
        <v>647</v>
      </c>
    </row>
    <row r="5" spans="1:15" ht="3" customHeight="1" x14ac:dyDescent="0.2">
      <c r="B5" s="187"/>
      <c r="C5" s="187"/>
      <c r="D5" s="187"/>
      <c r="E5" s="187"/>
      <c r="F5" s="21"/>
      <c r="G5" s="22"/>
      <c r="H5" s="22"/>
      <c r="I5" s="22"/>
      <c r="J5" s="22"/>
      <c r="K5" s="24"/>
    </row>
    <row r="6" spans="1:15" ht="30" customHeight="1" x14ac:dyDescent="0.2">
      <c r="B6" s="187"/>
      <c r="C6" s="187"/>
      <c r="D6" s="187"/>
      <c r="E6" s="187"/>
      <c r="F6" s="21"/>
      <c r="G6" s="51" t="s">
        <v>711</v>
      </c>
      <c r="H6" s="25"/>
      <c r="I6" s="51" t="s">
        <v>712</v>
      </c>
      <c r="J6" s="26"/>
      <c r="K6" s="27" t="s">
        <v>295</v>
      </c>
      <c r="N6" s="28"/>
      <c r="O6" s="28"/>
    </row>
    <row r="7" spans="1:15" ht="1.5" customHeight="1" x14ac:dyDescent="0.2">
      <c r="B7" s="29"/>
      <c r="C7" s="29"/>
      <c r="D7" s="29"/>
      <c r="E7" s="29"/>
      <c r="F7" s="29"/>
      <c r="G7" s="30"/>
      <c r="H7" s="30"/>
      <c r="I7" s="30"/>
      <c r="J7" s="30"/>
      <c r="K7" s="29"/>
    </row>
    <row r="8" spans="1:15" ht="13.5" customHeight="1" x14ac:dyDescent="0.2">
      <c r="B8" s="31" t="s">
        <v>516</v>
      </c>
      <c r="C8" s="31"/>
      <c r="D8" s="29"/>
      <c r="E8" s="29"/>
      <c r="F8" s="29"/>
      <c r="G8" s="29"/>
      <c r="H8" s="29"/>
      <c r="I8" s="29"/>
      <c r="J8" s="29"/>
      <c r="K8" s="29"/>
    </row>
    <row r="9" spans="1:15" ht="13.5" customHeight="1" x14ac:dyDescent="0.2">
      <c r="B9" s="32"/>
      <c r="C9" s="32"/>
      <c r="D9" s="32" t="s">
        <v>517</v>
      </c>
      <c r="E9" s="32"/>
      <c r="F9" s="29"/>
      <c r="G9" s="33">
        <f>G15+G27</f>
        <v>19633.096575000021</v>
      </c>
      <c r="H9" s="34"/>
      <c r="I9" s="33">
        <f>I15+I27</f>
        <v>19276.236859999997</v>
      </c>
      <c r="J9" s="34"/>
      <c r="K9" s="35">
        <f>I9/G9*100-100</f>
        <v>-1.8176435573308112</v>
      </c>
    </row>
    <row r="10" spans="1:15" ht="13.5" customHeight="1" x14ac:dyDescent="0.2">
      <c r="B10" s="29"/>
      <c r="C10" s="29"/>
      <c r="D10" s="29" t="s">
        <v>521</v>
      </c>
      <c r="E10" s="29"/>
      <c r="F10" s="29"/>
      <c r="G10" s="34">
        <f>G16+G28</f>
        <v>27934.248835000024</v>
      </c>
      <c r="H10" s="34"/>
      <c r="I10" s="34">
        <f>I16+I28</f>
        <v>26463.318458000002</v>
      </c>
      <c r="J10" s="34"/>
      <c r="K10" s="36">
        <f>I10/G10*100-100</f>
        <v>-5.2656879577768763</v>
      </c>
      <c r="N10" s="28"/>
      <c r="O10" s="28"/>
    </row>
    <row r="11" spans="1:15" ht="13.5" customHeight="1" x14ac:dyDescent="0.2">
      <c r="B11" s="32"/>
      <c r="C11" s="32"/>
      <c r="D11" s="32" t="s">
        <v>518</v>
      </c>
      <c r="E11" s="32"/>
      <c r="F11" s="29"/>
      <c r="G11" s="33">
        <f>G9-G10</f>
        <v>-8301.1522600000026</v>
      </c>
      <c r="H11" s="34"/>
      <c r="I11" s="33">
        <f>I9-I10</f>
        <v>-7187.0815980000043</v>
      </c>
      <c r="J11" s="34"/>
      <c r="K11" s="35"/>
    </row>
    <row r="12" spans="1:15" ht="13.5" customHeight="1" x14ac:dyDescent="0.2">
      <c r="B12" s="29"/>
      <c r="C12" s="29"/>
      <c r="D12" s="29" t="s">
        <v>519</v>
      </c>
      <c r="E12" s="29"/>
      <c r="F12" s="29"/>
      <c r="G12" s="34">
        <f>G9/G10*100</f>
        <v>70.283245098042045</v>
      </c>
      <c r="H12" s="34"/>
      <c r="I12" s="34">
        <f>I9/I10*100</f>
        <v>72.84134410653509</v>
      </c>
      <c r="J12" s="34"/>
      <c r="K12" s="37"/>
    </row>
    <row r="13" spans="1:15" ht="25.5" customHeight="1" x14ac:dyDescent="0.2">
      <c r="B13" s="38"/>
      <c r="C13" s="32"/>
      <c r="D13" s="186" t="s">
        <v>648</v>
      </c>
      <c r="E13" s="186"/>
      <c r="F13" s="29"/>
      <c r="G13" s="39">
        <v>-5971.5320760000177</v>
      </c>
      <c r="H13" s="40"/>
      <c r="I13" s="39">
        <v>-5632.2404339999994</v>
      </c>
      <c r="J13" s="40"/>
      <c r="K13" s="41"/>
    </row>
    <row r="14" spans="1:15" ht="13.5" customHeight="1" x14ac:dyDescent="0.2">
      <c r="B14" s="8" t="s">
        <v>642</v>
      </c>
      <c r="C14" s="8"/>
      <c r="D14" s="8"/>
      <c r="G14" s="42"/>
      <c r="H14" s="42"/>
      <c r="I14" s="42"/>
      <c r="J14" s="42"/>
      <c r="K14" s="43"/>
    </row>
    <row r="15" spans="1:15" ht="13.5" customHeight="1" x14ac:dyDescent="0.2">
      <c r="B15" s="32"/>
      <c r="C15" s="32"/>
      <c r="D15" s="32" t="s">
        <v>517</v>
      </c>
      <c r="E15" s="32"/>
      <c r="G15" s="33">
        <v>13874.247333000021</v>
      </c>
      <c r="H15" s="42"/>
      <c r="I15" s="33">
        <v>13450.520955000004</v>
      </c>
      <c r="J15" s="42"/>
      <c r="K15" s="35">
        <f>I15/G15*100-100</f>
        <v>-3.0540494761988271</v>
      </c>
    </row>
    <row r="16" spans="1:15" ht="13.5" customHeight="1" x14ac:dyDescent="0.2">
      <c r="D16" s="29" t="s">
        <v>521</v>
      </c>
      <c r="E16" s="29"/>
      <c r="G16" s="42">
        <v>20303.21372700002</v>
      </c>
      <c r="H16" s="42"/>
      <c r="I16" s="42">
        <v>20161.98490299999</v>
      </c>
      <c r="J16" s="42"/>
      <c r="K16" s="43">
        <f>I16/G16*100-100</f>
        <v>-0.695598371267792</v>
      </c>
    </row>
    <row r="17" spans="2:11" ht="13.5" customHeight="1" x14ac:dyDescent="0.2">
      <c r="B17" s="32"/>
      <c r="C17" s="32"/>
      <c r="D17" s="32" t="s">
        <v>518</v>
      </c>
      <c r="E17" s="32"/>
      <c r="G17" s="33">
        <f>G15-G16</f>
        <v>-6428.9663939999991</v>
      </c>
      <c r="H17" s="42"/>
      <c r="I17" s="33">
        <f>I15-I16</f>
        <v>-6711.463947999986</v>
      </c>
      <c r="J17" s="42"/>
      <c r="K17" s="35"/>
    </row>
    <row r="18" spans="2:11" ht="13.5" customHeight="1" x14ac:dyDescent="0.2">
      <c r="D18" s="29" t="s">
        <v>519</v>
      </c>
      <c r="E18" s="29"/>
      <c r="G18" s="44">
        <f>G15/G16*100</f>
        <v>68.335227711017481</v>
      </c>
      <c r="H18" s="44"/>
      <c r="I18" s="44">
        <f>I15/I16*100</f>
        <v>66.71228561925291</v>
      </c>
      <c r="J18" s="42"/>
      <c r="K18" s="45"/>
    </row>
    <row r="19" spans="2:11" ht="26.25" customHeight="1" x14ac:dyDescent="0.2">
      <c r="B19" s="38"/>
      <c r="C19" s="32"/>
      <c r="D19" s="186" t="s">
        <v>648</v>
      </c>
      <c r="E19" s="186"/>
      <c r="G19" s="39">
        <v>-6003.171877000008</v>
      </c>
      <c r="H19" s="46"/>
      <c r="I19" s="39">
        <v>-6386.1254089999875</v>
      </c>
      <c r="J19" s="46"/>
      <c r="K19" s="41"/>
    </row>
    <row r="20" spans="2:11" ht="13.5" customHeight="1" x14ac:dyDescent="0.2">
      <c r="B20" s="8"/>
      <c r="C20" s="8" t="s">
        <v>520</v>
      </c>
      <c r="G20" s="46"/>
      <c r="H20" s="46"/>
      <c r="I20" s="46"/>
      <c r="J20" s="42"/>
      <c r="K20" s="43"/>
    </row>
    <row r="21" spans="2:11" ht="13.5" customHeight="1" x14ac:dyDescent="0.2">
      <c r="B21" s="32"/>
      <c r="C21" s="32"/>
      <c r="D21" s="32"/>
      <c r="E21" s="32" t="s">
        <v>517</v>
      </c>
      <c r="G21" s="33">
        <v>12755.90533500001</v>
      </c>
      <c r="H21" s="42"/>
      <c r="I21" s="33">
        <v>12351.963645999995</v>
      </c>
      <c r="J21" s="42"/>
      <c r="K21" s="35">
        <f>I21/G21*100-100</f>
        <v>-3.1667034082768595</v>
      </c>
    </row>
    <row r="22" spans="2:11" ht="13.5" customHeight="1" x14ac:dyDescent="0.2">
      <c r="E22" s="29" t="s">
        <v>521</v>
      </c>
      <c r="F22" s="29"/>
      <c r="G22" s="42">
        <v>18797.942637000015</v>
      </c>
      <c r="H22" s="42"/>
      <c r="I22" s="42">
        <v>18776.647657999973</v>
      </c>
      <c r="J22" s="42"/>
      <c r="K22" s="43">
        <f>I22/G22*100-100</f>
        <v>-0.11328356199005896</v>
      </c>
    </row>
    <row r="23" spans="2:11" ht="13.5" customHeight="1" x14ac:dyDescent="0.2">
      <c r="B23" s="32"/>
      <c r="C23" s="32"/>
      <c r="D23" s="32"/>
      <c r="E23" s="32" t="s">
        <v>518</v>
      </c>
      <c r="G23" s="33">
        <f>G21-G22</f>
        <v>-6042.0373020000043</v>
      </c>
      <c r="H23" s="42"/>
      <c r="I23" s="33">
        <f>I21-I22</f>
        <v>-6424.6840119999779</v>
      </c>
      <c r="J23" s="42"/>
      <c r="K23" s="35"/>
    </row>
    <row r="24" spans="2:11" ht="13.5" customHeight="1" x14ac:dyDescent="0.2">
      <c r="E24" s="29" t="s">
        <v>519</v>
      </c>
      <c r="F24" s="29"/>
      <c r="G24" s="42">
        <f>G21/G22*100</f>
        <v>67.857986277139432</v>
      </c>
      <c r="H24" s="42"/>
      <c r="I24" s="42">
        <f>I21/I22*100</f>
        <v>65.783647171636204</v>
      </c>
      <c r="J24" s="42"/>
      <c r="K24" s="45"/>
    </row>
    <row r="25" spans="2:11" ht="26.25" customHeight="1" x14ac:dyDescent="0.2">
      <c r="B25" s="38"/>
      <c r="C25" s="32"/>
      <c r="D25" s="32"/>
      <c r="E25" s="181" t="s">
        <v>699</v>
      </c>
      <c r="G25" s="39">
        <v>-5617.8577020000066</v>
      </c>
      <c r="H25" s="46"/>
      <c r="I25" s="39">
        <v>-6101.4132499999869</v>
      </c>
      <c r="J25" s="46"/>
      <c r="K25" s="41"/>
    </row>
    <row r="26" spans="2:11" ht="13.5" customHeight="1" x14ac:dyDescent="0.2">
      <c r="B26" s="8" t="s">
        <v>643</v>
      </c>
      <c r="C26" s="8"/>
      <c r="G26" s="42"/>
      <c r="H26" s="42"/>
      <c r="I26" s="42"/>
      <c r="J26" s="42"/>
      <c r="K26" s="43"/>
    </row>
    <row r="27" spans="2:11" ht="13.5" customHeight="1" x14ac:dyDescent="0.2">
      <c r="B27" s="32"/>
      <c r="C27" s="32"/>
      <c r="D27" s="32" t="s">
        <v>517</v>
      </c>
      <c r="E27" s="32"/>
      <c r="G27" s="33">
        <v>5758.8492420000011</v>
      </c>
      <c r="H27" s="42"/>
      <c r="I27" s="33">
        <v>5825.7159049999927</v>
      </c>
      <c r="J27" s="42"/>
      <c r="K27" s="35">
        <f>I27/G27*100-100</f>
        <v>1.1611115379149766</v>
      </c>
    </row>
    <row r="28" spans="2:11" ht="13.5" customHeight="1" x14ac:dyDescent="0.2">
      <c r="D28" s="29" t="s">
        <v>521</v>
      </c>
      <c r="G28" s="42">
        <v>7631.0351080000037</v>
      </c>
      <c r="H28" s="42"/>
      <c r="I28" s="42">
        <v>6301.3335550000111</v>
      </c>
      <c r="J28" s="42"/>
      <c r="K28" s="43">
        <f>I28/G28*100-100</f>
        <v>-17.42491725147481</v>
      </c>
    </row>
    <row r="29" spans="2:11" ht="13.5" customHeight="1" x14ac:dyDescent="0.2">
      <c r="B29" s="32"/>
      <c r="C29" s="32"/>
      <c r="D29" s="32" t="s">
        <v>518</v>
      </c>
      <c r="E29" s="32"/>
      <c r="G29" s="33">
        <f>G27-G28</f>
        <v>-1872.1858660000025</v>
      </c>
      <c r="H29" s="42"/>
      <c r="I29" s="33">
        <f>I27-I28</f>
        <v>-475.61765000001833</v>
      </c>
      <c r="J29" s="42"/>
      <c r="K29" s="35"/>
    </row>
    <row r="30" spans="2:11" ht="13.5" customHeight="1" x14ac:dyDescent="0.2">
      <c r="D30" s="29" t="s">
        <v>519</v>
      </c>
      <c r="G30" s="42">
        <f>G27/G28*100</f>
        <v>75.466161018741815</v>
      </c>
      <c r="H30" s="42"/>
      <c r="I30" s="42">
        <f>I27/I28*100</f>
        <v>92.45211119442132</v>
      </c>
      <c r="J30" s="42"/>
      <c r="K30" s="45"/>
    </row>
    <row r="31" spans="2:11" ht="13.5" customHeight="1" x14ac:dyDescent="0.2">
      <c r="B31" s="38"/>
      <c r="C31" s="38" t="s">
        <v>354</v>
      </c>
      <c r="D31" s="47"/>
      <c r="E31" s="32"/>
      <c r="G31" s="39"/>
      <c r="H31" s="46"/>
      <c r="I31" s="39"/>
      <c r="J31" s="42"/>
      <c r="K31" s="35"/>
    </row>
    <row r="32" spans="2:11" ht="13.5" customHeight="1" x14ac:dyDescent="0.2">
      <c r="D32" s="7" t="s">
        <v>353</v>
      </c>
      <c r="E32" s="7" t="s">
        <v>517</v>
      </c>
      <c r="G32" s="42">
        <v>5016.9767319999964</v>
      </c>
      <c r="H32" s="42"/>
      <c r="I32" s="42">
        <v>5170.3649899999891</v>
      </c>
      <c r="J32" s="42"/>
      <c r="K32" s="43">
        <f>I32/G32*100-100</f>
        <v>3.0573842812869714</v>
      </c>
    </row>
    <row r="33" spans="2:14" ht="13.5" customHeight="1" x14ac:dyDescent="0.2">
      <c r="B33" s="32"/>
      <c r="C33" s="32"/>
      <c r="D33" s="32" t="s">
        <v>353</v>
      </c>
      <c r="E33" s="32" t="s">
        <v>521</v>
      </c>
      <c r="G33" s="33">
        <v>4985.3369310000035</v>
      </c>
      <c r="H33" s="42"/>
      <c r="I33" s="33">
        <v>4416.4800150000019</v>
      </c>
      <c r="J33" s="42"/>
      <c r="K33" s="35">
        <f>I33/G33*100-100</f>
        <v>-11.410601206564692</v>
      </c>
    </row>
    <row r="34" spans="2:14" ht="13.5" customHeight="1" x14ac:dyDescent="0.2">
      <c r="D34" s="7" t="s">
        <v>353</v>
      </c>
      <c r="E34" s="7" t="s">
        <v>518</v>
      </c>
      <c r="G34" s="42">
        <f>G32-G33</f>
        <v>31.639800999992985</v>
      </c>
      <c r="H34" s="42"/>
      <c r="I34" s="42">
        <f>I32-I33</f>
        <v>753.88497499998721</v>
      </c>
      <c r="J34" s="42"/>
      <c r="K34" s="43"/>
    </row>
    <row r="35" spans="2:14" ht="13.5" customHeight="1" x14ac:dyDescent="0.2">
      <c r="B35" s="32"/>
      <c r="C35" s="32"/>
      <c r="D35" s="32"/>
      <c r="E35" s="32" t="s">
        <v>519</v>
      </c>
      <c r="G35" s="33">
        <f>G32/G33*100</f>
        <v>100.63465722453479</v>
      </c>
      <c r="H35" s="42"/>
      <c r="I35" s="33">
        <f>I32/I33*100</f>
        <v>117.06981515685601</v>
      </c>
      <c r="J35" s="42"/>
      <c r="K35" s="48"/>
    </row>
    <row r="36" spans="2:14" ht="3" customHeight="1" thickBot="1" x14ac:dyDescent="0.25"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19"/>
      <c r="M36" s="19"/>
      <c r="N36" s="19"/>
    </row>
    <row r="37" spans="2:14" ht="13.5" thickTop="1" x14ac:dyDescent="0.2"/>
    <row r="39" spans="2:14" x14ac:dyDescent="0.2">
      <c r="G39" s="50"/>
      <c r="I39" s="50"/>
    </row>
    <row r="43" spans="2:14" ht="12.75" customHeight="1" x14ac:dyDescent="0.2"/>
    <row r="44" spans="2:14" x14ac:dyDescent="0.2">
      <c r="G44" s="50"/>
      <c r="I44" s="50"/>
    </row>
    <row r="45" spans="2:14" x14ac:dyDescent="0.2">
      <c r="G45" s="50"/>
      <c r="I45" s="50"/>
    </row>
  </sheetData>
  <mergeCells count="5">
    <mergeCell ref="B1:K1"/>
    <mergeCell ref="D13:E13"/>
    <mergeCell ref="D19:E19"/>
    <mergeCell ref="B4:E6"/>
    <mergeCell ref="G4:I4"/>
  </mergeCells>
  <phoneticPr fontId="1" type="noConversion"/>
  <hyperlinks>
    <hyperlink ref="K7:L7" location="Indice!A1" display="Voltar ao Indice" xr:uid="{00000000-0004-0000-0200-000000000000}"/>
  </hyperlinks>
  <pageMargins left="0.75" right="0.75" top="1" bottom="1" header="0.5" footer="0.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T38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355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536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109485.801442</v>
      </c>
      <c r="D13" s="58"/>
      <c r="E13" s="57">
        <f>SUM(E14:E25)</f>
        <v>104959.21235699998</v>
      </c>
      <c r="F13" s="58"/>
      <c r="G13" s="59"/>
      <c r="H13" s="58"/>
      <c r="I13" s="58"/>
      <c r="J13" s="58"/>
      <c r="K13" s="57">
        <f>SUM(K14:K25)</f>
        <v>77254.682540000009</v>
      </c>
      <c r="L13" s="58"/>
      <c r="M13" s="57">
        <f>SUM(M14:M25)</f>
        <v>79379.919077000013</v>
      </c>
      <c r="N13" s="58"/>
      <c r="O13" s="59"/>
      <c r="P13" s="58"/>
      <c r="Q13" s="58"/>
      <c r="R13" s="58"/>
      <c r="S13" s="57">
        <f>SUM(S14:S25)</f>
        <v>32231.118901999995</v>
      </c>
      <c r="T13" s="58"/>
      <c r="U13" s="57">
        <f>SUM(U14:U25)</f>
        <v>25579.293279999994</v>
      </c>
      <c r="V13" s="58"/>
      <c r="W13" s="59"/>
      <c r="X13" s="58"/>
      <c r="Y13" s="58"/>
      <c r="Z13" s="58"/>
      <c r="AA13" s="57">
        <f>SUM(AA14:AA25)</f>
        <v>76090.754415000003</v>
      </c>
      <c r="AB13" s="58"/>
      <c r="AC13" s="57">
        <f>SUM(AC14:AC25)</f>
        <v>78229.173383000016</v>
      </c>
      <c r="AD13" s="58"/>
      <c r="AE13" s="59"/>
      <c r="AF13" s="58"/>
      <c r="AG13" s="58"/>
      <c r="AH13" s="58"/>
      <c r="AI13" s="57">
        <f>SUM(AI14:AI25)</f>
        <v>33395.047026999993</v>
      </c>
      <c r="AJ13" s="58"/>
      <c r="AK13" s="57">
        <f>SUM(AK14:AK25)</f>
        <v>26730.038973999992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7597.0209120000009</v>
      </c>
      <c r="D14" s="62"/>
      <c r="E14" s="62">
        <f>M14+U14</f>
        <v>8418.6437429999951</v>
      </c>
      <c r="F14" s="29"/>
      <c r="G14" s="34">
        <f>E14/C14*100-100</f>
        <v>10.815066070203727</v>
      </c>
      <c r="H14" s="62"/>
      <c r="I14" s="34">
        <f>E14/C25*100-100</f>
        <v>-2.5523110241672953</v>
      </c>
      <c r="J14" s="29"/>
      <c r="K14" s="62">
        <v>5288.8059320000011</v>
      </c>
      <c r="L14" s="62"/>
      <c r="M14" s="62">
        <v>6130.1493849999979</v>
      </c>
      <c r="N14" s="29"/>
      <c r="O14" s="34">
        <f>M14/K14*100-100</f>
        <v>15.908003882491428</v>
      </c>
      <c r="P14" s="62"/>
      <c r="Q14" s="34">
        <f>M14/K25*100-100</f>
        <v>-5.3089628803009674</v>
      </c>
      <c r="R14" s="29"/>
      <c r="S14" s="62">
        <v>2308.2149799999997</v>
      </c>
      <c r="T14" s="62"/>
      <c r="U14" s="62">
        <v>2288.4943579999976</v>
      </c>
      <c r="V14" s="29"/>
      <c r="W14" s="34">
        <f>U14/S14*100-100</f>
        <v>-0.85436677999560118</v>
      </c>
      <c r="X14" s="62"/>
      <c r="Y14" s="34">
        <f>U14/S25*100-100</f>
        <v>5.6895710317365484</v>
      </c>
      <c r="Z14" s="29"/>
      <c r="AA14" s="62">
        <v>5214.0749710000009</v>
      </c>
      <c r="AB14" s="62"/>
      <c r="AC14" s="62">
        <v>6023.0057089999982</v>
      </c>
      <c r="AD14" s="29"/>
      <c r="AE14" s="34">
        <f>AC14/AA14*100-100</f>
        <v>15.51436721756329</v>
      </c>
      <c r="AF14" s="62"/>
      <c r="AG14" s="34">
        <f>AC14/AA25*100-100</f>
        <v>-5.4181004945680939</v>
      </c>
      <c r="AH14" s="29"/>
      <c r="AI14" s="62">
        <v>2382.9459409999995</v>
      </c>
      <c r="AJ14" s="62"/>
      <c r="AK14" s="62">
        <v>2395.6380339999973</v>
      </c>
      <c r="AL14" s="29"/>
      <c r="AM14" s="34">
        <f>AK14/AI14*100-100</f>
        <v>0.53262194419197328</v>
      </c>
      <c r="AN14" s="62"/>
      <c r="AO14" s="34">
        <f>AK14/AI25*100-100</f>
        <v>5.483162372885289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8207.6470170000011</v>
      </c>
      <c r="D15" s="62"/>
      <c r="E15" s="62">
        <f t="shared" ref="E15:E25" si="1">M15+U15</f>
        <v>8735.8302760000006</v>
      </c>
      <c r="F15" s="29"/>
      <c r="G15" s="34">
        <f t="shared" ref="G15:G25" si="2">E15/C15*100-100</f>
        <v>6.4352579723032193</v>
      </c>
      <c r="H15" s="62"/>
      <c r="I15" s="34">
        <f t="shared" ref="I15:I25" si="3">E15/E14*100-100</f>
        <v>3.7676678415539584</v>
      </c>
      <c r="J15" s="29"/>
      <c r="K15" s="62">
        <v>5905.6057140000003</v>
      </c>
      <c r="L15" s="62"/>
      <c r="M15" s="62">
        <v>6725.5132309999999</v>
      </c>
      <c r="N15" s="29"/>
      <c r="O15" s="34">
        <f t="shared" ref="O15:O25" si="4">M15/K15*100-100</f>
        <v>13.883546526926153</v>
      </c>
      <c r="P15" s="62"/>
      <c r="Q15" s="34">
        <f t="shared" ref="Q15:Q25" si="5">M15/M14*100-100</f>
        <v>9.7120609728828384</v>
      </c>
      <c r="R15" s="29"/>
      <c r="S15" s="62">
        <v>2302.0413030000009</v>
      </c>
      <c r="T15" s="62"/>
      <c r="U15" s="62">
        <v>2010.3170450000007</v>
      </c>
      <c r="V15" s="29"/>
      <c r="W15" s="34">
        <f t="shared" ref="W15:W25" si="6">U15/S15*100-100</f>
        <v>-12.672416329795112</v>
      </c>
      <c r="X15" s="62"/>
      <c r="Y15" s="34">
        <f t="shared" ref="Y15:Y25" si="7">U15/U14*100-100</f>
        <v>-12.155472965338959</v>
      </c>
      <c r="Z15" s="29"/>
      <c r="AA15" s="62">
        <v>5841.3103069999997</v>
      </c>
      <c r="AB15" s="62"/>
      <c r="AC15" s="62">
        <v>6630.0735240000004</v>
      </c>
      <c r="AD15" s="29"/>
      <c r="AE15" s="34">
        <f t="shared" ref="AE15:AE25" si="8">AC15/AA15*100-100</f>
        <v>13.503189790393037</v>
      </c>
      <c r="AF15" s="62"/>
      <c r="AG15" s="34">
        <f t="shared" ref="AG15:AG25" si="9">AC15/AC14*100-100</f>
        <v>10.079150582455526</v>
      </c>
      <c r="AH15" s="29"/>
      <c r="AI15" s="62">
        <v>2366.3367100000009</v>
      </c>
      <c r="AJ15" s="62"/>
      <c r="AK15" s="62">
        <v>2105.7567520000007</v>
      </c>
      <c r="AL15" s="29"/>
      <c r="AM15" s="34">
        <f t="shared" ref="AM15:AM25" si="10">AK15/AI15*100-100</f>
        <v>-11.011956028861164</v>
      </c>
      <c r="AN15" s="62"/>
      <c r="AO15" s="34">
        <f t="shared" ref="AO15:AO25" si="11">AK15/AK14*100-100</f>
        <v>-12.100379017442037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9131.4678499999973</v>
      </c>
      <c r="D16" s="62"/>
      <c r="E16" s="62">
        <f t="shared" si="1"/>
        <v>9924.5750489999991</v>
      </c>
      <c r="F16" s="29"/>
      <c r="G16" s="34">
        <f t="shared" si="2"/>
        <v>8.6854294624713759</v>
      </c>
      <c r="H16" s="62"/>
      <c r="I16" s="34">
        <f t="shared" si="3"/>
        <v>13.607690802622898</v>
      </c>
      <c r="J16" s="29"/>
      <c r="K16" s="62">
        <v>6717.6852479999998</v>
      </c>
      <c r="L16" s="62"/>
      <c r="M16" s="62">
        <v>7743.0154089999996</v>
      </c>
      <c r="N16" s="29"/>
      <c r="O16" s="34">
        <f t="shared" si="4"/>
        <v>15.26314680053315</v>
      </c>
      <c r="P16" s="62"/>
      <c r="Q16" s="34">
        <f t="shared" si="5"/>
        <v>15.128989313559188</v>
      </c>
      <c r="R16" s="29"/>
      <c r="S16" s="62">
        <v>2413.7826019999975</v>
      </c>
      <c r="T16" s="62"/>
      <c r="U16" s="62">
        <v>2181.5596399999995</v>
      </c>
      <c r="V16" s="29"/>
      <c r="W16" s="34">
        <f t="shared" si="6"/>
        <v>-9.6207074244210702</v>
      </c>
      <c r="X16" s="62"/>
      <c r="Y16" s="34">
        <f t="shared" si="7"/>
        <v>8.5181884830508778</v>
      </c>
      <c r="Z16" s="29"/>
      <c r="AA16" s="62">
        <v>6599.0828739999997</v>
      </c>
      <c r="AB16" s="62"/>
      <c r="AC16" s="62">
        <v>7623.7659560000002</v>
      </c>
      <c r="AD16" s="29"/>
      <c r="AE16" s="34">
        <f t="shared" si="8"/>
        <v>15.527658942384122</v>
      </c>
      <c r="AF16" s="62"/>
      <c r="AG16" s="34">
        <f t="shared" si="9"/>
        <v>14.987653280208164</v>
      </c>
      <c r="AH16" s="29"/>
      <c r="AI16" s="62">
        <v>2532.3849759999976</v>
      </c>
      <c r="AJ16" s="62"/>
      <c r="AK16" s="62">
        <v>2300.8090929999994</v>
      </c>
      <c r="AL16" s="29"/>
      <c r="AM16" s="34">
        <f t="shared" si="10"/>
        <v>-9.1445765629908919</v>
      </c>
      <c r="AN16" s="62"/>
      <c r="AO16" s="34">
        <f t="shared" si="11"/>
        <v>9.2628144639566017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8741.3709580000013</v>
      </c>
      <c r="D17" s="62"/>
      <c r="E17" s="62">
        <f t="shared" si="1"/>
        <v>8133.1274250000024</v>
      </c>
      <c r="F17" s="29"/>
      <c r="G17" s="34">
        <f t="shared" si="2"/>
        <v>-6.9582166907508025</v>
      </c>
      <c r="H17" s="62"/>
      <c r="I17" s="34">
        <f t="shared" si="3"/>
        <v>-18.050622975343444</v>
      </c>
      <c r="J17" s="29"/>
      <c r="K17" s="62">
        <v>6232.5217060000023</v>
      </c>
      <c r="L17" s="62"/>
      <c r="M17" s="62">
        <v>6126.2095110000009</v>
      </c>
      <c r="N17" s="29"/>
      <c r="O17" s="34">
        <f t="shared" si="4"/>
        <v>-1.7057653388941389</v>
      </c>
      <c r="P17" s="62"/>
      <c r="Q17" s="34">
        <f t="shared" si="5"/>
        <v>-20.880830175292232</v>
      </c>
      <c r="R17" s="29"/>
      <c r="S17" s="62">
        <v>2508.8492519999991</v>
      </c>
      <c r="T17" s="62"/>
      <c r="U17" s="62">
        <v>2006.9179140000017</v>
      </c>
      <c r="V17" s="29"/>
      <c r="W17" s="34">
        <f t="shared" si="6"/>
        <v>-20.006436719937199</v>
      </c>
      <c r="X17" s="62"/>
      <c r="Y17" s="34">
        <f t="shared" si="7"/>
        <v>-8.0053610636103372</v>
      </c>
      <c r="Z17" s="29"/>
      <c r="AA17" s="62">
        <v>6136.7789390000016</v>
      </c>
      <c r="AB17" s="62"/>
      <c r="AC17" s="62">
        <v>6015.8652150000007</v>
      </c>
      <c r="AD17" s="29"/>
      <c r="AE17" s="34">
        <f t="shared" si="8"/>
        <v>-1.9703125239134636</v>
      </c>
      <c r="AF17" s="62"/>
      <c r="AG17" s="34">
        <f t="shared" si="9"/>
        <v>-21.090636180070049</v>
      </c>
      <c r="AH17" s="29"/>
      <c r="AI17" s="62">
        <v>2604.5920189999983</v>
      </c>
      <c r="AJ17" s="62"/>
      <c r="AK17" s="62">
        <v>2117.2622100000012</v>
      </c>
      <c r="AL17" s="29"/>
      <c r="AM17" s="34">
        <f t="shared" si="10"/>
        <v>-18.71040859547368</v>
      </c>
      <c r="AN17" s="62"/>
      <c r="AO17" s="34">
        <f t="shared" si="11"/>
        <v>-7.9774929418708638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9868.9384890000001</v>
      </c>
      <c r="D18" s="62"/>
      <c r="E18" s="62">
        <f t="shared" si="1"/>
        <v>9391.9459599999991</v>
      </c>
      <c r="F18" s="29"/>
      <c r="G18" s="34">
        <f t="shared" si="2"/>
        <v>-4.8332708683072667</v>
      </c>
      <c r="H18" s="62"/>
      <c r="I18" s="34">
        <f t="shared" si="3"/>
        <v>15.47766891159948</v>
      </c>
      <c r="J18" s="29"/>
      <c r="K18" s="62">
        <v>6812.585763000001</v>
      </c>
      <c r="L18" s="62"/>
      <c r="M18" s="62">
        <v>6947.9154630000003</v>
      </c>
      <c r="N18" s="29"/>
      <c r="O18" s="34">
        <f t="shared" si="4"/>
        <v>1.9864660014262512</v>
      </c>
      <c r="P18" s="62"/>
      <c r="Q18" s="34">
        <f t="shared" si="5"/>
        <v>13.412958706759426</v>
      </c>
      <c r="R18" s="29"/>
      <c r="S18" s="62">
        <v>3056.3527260000001</v>
      </c>
      <c r="T18" s="62"/>
      <c r="U18" s="62">
        <v>2444.0304969999988</v>
      </c>
      <c r="V18" s="29"/>
      <c r="W18" s="34">
        <f t="shared" si="6"/>
        <v>-20.034409765307998</v>
      </c>
      <c r="X18" s="62"/>
      <c r="Y18" s="34">
        <f t="shared" si="7"/>
        <v>21.780292056329543</v>
      </c>
      <c r="Z18" s="29"/>
      <c r="AA18" s="62">
        <v>6707.604268000001</v>
      </c>
      <c r="AB18" s="62"/>
      <c r="AC18" s="62">
        <v>6848.3487420000001</v>
      </c>
      <c r="AD18" s="29"/>
      <c r="AE18" s="34">
        <f t="shared" si="8"/>
        <v>2.0982823132761297</v>
      </c>
      <c r="AF18" s="62"/>
      <c r="AG18" s="34">
        <f t="shared" si="9"/>
        <v>13.838134619842862</v>
      </c>
      <c r="AH18" s="29"/>
      <c r="AI18" s="62">
        <v>3161.3342210000001</v>
      </c>
      <c r="AJ18" s="62"/>
      <c r="AK18" s="62">
        <v>2543.5972179999985</v>
      </c>
      <c r="AL18" s="29"/>
      <c r="AM18" s="34">
        <f t="shared" si="10"/>
        <v>-19.540388956552576</v>
      </c>
      <c r="AN18" s="62"/>
      <c r="AO18" s="34">
        <f t="shared" si="11"/>
        <v>20.136145914586407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9676.0883780000004</v>
      </c>
      <c r="D19" s="62"/>
      <c r="E19" s="62">
        <f t="shared" si="1"/>
        <v>8938.1462069999998</v>
      </c>
      <c r="F19" s="29"/>
      <c r="G19" s="34">
        <f t="shared" si="2"/>
        <v>-7.6264513321087435</v>
      </c>
      <c r="H19" s="62"/>
      <c r="I19" s="34">
        <f t="shared" si="3"/>
        <v>-4.8317968920681409</v>
      </c>
      <c r="J19" s="29"/>
      <c r="K19" s="62">
        <v>6496.041212000001</v>
      </c>
      <c r="L19" s="62"/>
      <c r="M19" s="62">
        <v>6659.325506000001</v>
      </c>
      <c r="N19" s="29"/>
      <c r="O19" s="34">
        <f t="shared" si="4"/>
        <v>2.5135969534547939</v>
      </c>
      <c r="P19" s="62"/>
      <c r="Q19" s="34">
        <f t="shared" si="5"/>
        <v>-4.1536192910929657</v>
      </c>
      <c r="R19" s="29"/>
      <c r="S19" s="62">
        <v>3180.0471660000003</v>
      </c>
      <c r="T19" s="62"/>
      <c r="U19" s="62">
        <v>2278.8207009999992</v>
      </c>
      <c r="V19" s="29"/>
      <c r="W19" s="34">
        <f t="shared" si="6"/>
        <v>-28.340034532682807</v>
      </c>
      <c r="X19" s="62"/>
      <c r="Y19" s="34">
        <f t="shared" si="7"/>
        <v>-6.7597272702935385</v>
      </c>
      <c r="Z19" s="29"/>
      <c r="AA19" s="62">
        <v>6415.0447020000011</v>
      </c>
      <c r="AB19" s="62"/>
      <c r="AC19" s="62">
        <v>6572.0348930000009</v>
      </c>
      <c r="AD19" s="29"/>
      <c r="AE19" s="34">
        <f t="shared" si="8"/>
        <v>2.4472189718499635</v>
      </c>
      <c r="AF19" s="62"/>
      <c r="AG19" s="34">
        <f t="shared" si="9"/>
        <v>-4.0347514329316141</v>
      </c>
      <c r="AH19" s="29"/>
      <c r="AI19" s="62">
        <v>3261.0436760000007</v>
      </c>
      <c r="AJ19" s="62"/>
      <c r="AK19" s="62">
        <v>2366.1113139999989</v>
      </c>
      <c r="AL19" s="29"/>
      <c r="AM19" s="34">
        <f t="shared" si="10"/>
        <v>-27.443127137068174</v>
      </c>
      <c r="AN19" s="62"/>
      <c r="AO19" s="34">
        <f t="shared" si="11"/>
        <v>-6.9777519311628566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9387.3030170000002</v>
      </c>
      <c r="D20" s="62"/>
      <c r="E20" s="62">
        <f t="shared" si="1"/>
        <v>8663.4937089999985</v>
      </c>
      <c r="F20" s="29"/>
      <c r="G20" s="34">
        <f t="shared" si="2"/>
        <v>-7.7105139430272374</v>
      </c>
      <c r="H20" s="62"/>
      <c r="I20" s="34">
        <f t="shared" si="3"/>
        <v>-3.0728127694409864</v>
      </c>
      <c r="J20" s="29"/>
      <c r="K20" s="62">
        <v>6405.1002349999999</v>
      </c>
      <c r="L20" s="62"/>
      <c r="M20" s="62">
        <v>6524.6415419999994</v>
      </c>
      <c r="N20" s="29"/>
      <c r="O20" s="34">
        <f t="shared" si="4"/>
        <v>1.866345609187789</v>
      </c>
      <c r="P20" s="62"/>
      <c r="Q20" s="34">
        <f t="shared" si="5"/>
        <v>-2.0224865698283168</v>
      </c>
      <c r="R20" s="29"/>
      <c r="S20" s="62">
        <v>2982.2027819999998</v>
      </c>
      <c r="T20" s="62"/>
      <c r="U20" s="62">
        <v>2138.8521669999991</v>
      </c>
      <c r="V20" s="29"/>
      <c r="W20" s="34">
        <f t="shared" si="6"/>
        <v>-28.279452359521031</v>
      </c>
      <c r="X20" s="62"/>
      <c r="Y20" s="34">
        <f t="shared" si="7"/>
        <v>-6.1421477318763493</v>
      </c>
      <c r="Z20" s="29"/>
      <c r="AA20" s="62">
        <v>6302.658574</v>
      </c>
      <c r="AB20" s="62"/>
      <c r="AC20" s="62">
        <v>6433.3985009999988</v>
      </c>
      <c r="AD20" s="29"/>
      <c r="AE20" s="34">
        <f t="shared" si="8"/>
        <v>2.0743615644885693</v>
      </c>
      <c r="AF20" s="62"/>
      <c r="AG20" s="34">
        <f t="shared" si="9"/>
        <v>-2.1094895912324887</v>
      </c>
      <c r="AH20" s="29"/>
      <c r="AI20" s="62">
        <v>3084.6444430000001</v>
      </c>
      <c r="AJ20" s="62"/>
      <c r="AK20" s="62">
        <v>2230.0952079999988</v>
      </c>
      <c r="AL20" s="29"/>
      <c r="AM20" s="34">
        <f t="shared" si="10"/>
        <v>-27.70333018248617</v>
      </c>
      <c r="AN20" s="62"/>
      <c r="AO20" s="34">
        <f t="shared" si="11"/>
        <v>-5.7485083307454232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9191.3884609999968</v>
      </c>
      <c r="D21" s="62"/>
      <c r="E21" s="62">
        <f t="shared" si="1"/>
        <v>7743.8278659999996</v>
      </c>
      <c r="F21" s="29"/>
      <c r="G21" s="34">
        <f t="shared" si="2"/>
        <v>-15.749096027680096</v>
      </c>
      <c r="H21" s="62"/>
      <c r="I21" s="34">
        <f t="shared" si="3"/>
        <v>-10.615415372722111</v>
      </c>
      <c r="J21" s="29"/>
      <c r="K21" s="62">
        <v>5856.0327449999986</v>
      </c>
      <c r="L21" s="62"/>
      <c r="M21" s="62">
        <v>5626.6073210000004</v>
      </c>
      <c r="N21" s="29"/>
      <c r="O21" s="34">
        <f t="shared" si="4"/>
        <v>-3.9177619728285578</v>
      </c>
      <c r="P21" s="62"/>
      <c r="Q21" s="34">
        <f t="shared" si="5"/>
        <v>-13.763732692734635</v>
      </c>
      <c r="R21" s="29"/>
      <c r="S21" s="62">
        <v>3335.3557159999982</v>
      </c>
      <c r="T21" s="62"/>
      <c r="U21" s="62">
        <v>2117.2205449999997</v>
      </c>
      <c r="V21" s="29"/>
      <c r="W21" s="34">
        <f t="shared" si="6"/>
        <v>-36.521896754714824</v>
      </c>
      <c r="X21" s="62"/>
      <c r="Y21" s="34">
        <f t="shared" si="7"/>
        <v>-1.0113659248521429</v>
      </c>
      <c r="Z21" s="29"/>
      <c r="AA21" s="62">
        <v>5768.0954769999989</v>
      </c>
      <c r="AB21" s="62"/>
      <c r="AC21" s="62">
        <v>5553.8674419999998</v>
      </c>
      <c r="AD21" s="29"/>
      <c r="AE21" s="34">
        <f t="shared" si="8"/>
        <v>-3.714016799032251</v>
      </c>
      <c r="AF21" s="62"/>
      <c r="AG21" s="34">
        <f t="shared" si="9"/>
        <v>-13.671328752031854</v>
      </c>
      <c r="AH21" s="29"/>
      <c r="AI21" s="62">
        <v>3423.2929839999979</v>
      </c>
      <c r="AJ21" s="62"/>
      <c r="AK21" s="62">
        <v>2189.9604239999994</v>
      </c>
      <c r="AL21" s="29"/>
      <c r="AM21" s="34">
        <f t="shared" si="10"/>
        <v>-36.027665927644101</v>
      </c>
      <c r="AN21" s="62"/>
      <c r="AO21" s="34">
        <f t="shared" si="11"/>
        <v>-1.7996892624146454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9750.3275249999988</v>
      </c>
      <c r="D22" s="62"/>
      <c r="E22" s="62">
        <f t="shared" si="1"/>
        <v>8546.3036639999991</v>
      </c>
      <c r="F22" s="29"/>
      <c r="G22" s="34">
        <f t="shared" si="2"/>
        <v>-12.348547860703789</v>
      </c>
      <c r="H22" s="62"/>
      <c r="I22" s="34">
        <f t="shared" si="3"/>
        <v>10.362779388774186</v>
      </c>
      <c r="J22" s="29"/>
      <c r="K22" s="62">
        <v>6910.3050670000011</v>
      </c>
      <c r="L22" s="62"/>
      <c r="M22" s="62">
        <v>6450.0252840000003</v>
      </c>
      <c r="N22" s="29"/>
      <c r="O22" s="34">
        <f t="shared" si="4"/>
        <v>-6.6607737073440632</v>
      </c>
      <c r="P22" s="62"/>
      <c r="Q22" s="34">
        <f t="shared" si="5"/>
        <v>14.634359855303643</v>
      </c>
      <c r="R22" s="29"/>
      <c r="S22" s="62">
        <v>2840.0224579999981</v>
      </c>
      <c r="T22" s="62"/>
      <c r="U22" s="62">
        <v>2096.2783799999997</v>
      </c>
      <c r="V22" s="29"/>
      <c r="W22" s="34">
        <f t="shared" si="6"/>
        <v>-26.187964672777909</v>
      </c>
      <c r="X22" s="62"/>
      <c r="Y22" s="34">
        <f t="shared" si="7"/>
        <v>-0.9891347903956671</v>
      </c>
      <c r="Z22" s="29"/>
      <c r="AA22" s="62">
        <v>6802.8905760000007</v>
      </c>
      <c r="AB22" s="62"/>
      <c r="AC22" s="62">
        <v>6366.8284979999999</v>
      </c>
      <c r="AD22" s="29"/>
      <c r="AE22" s="34">
        <f t="shared" si="8"/>
        <v>-6.409952844727357</v>
      </c>
      <c r="AF22" s="62"/>
      <c r="AG22" s="34">
        <f t="shared" si="9"/>
        <v>14.637746840195476</v>
      </c>
      <c r="AH22" s="29"/>
      <c r="AI22" s="62">
        <v>2947.4369489999981</v>
      </c>
      <c r="AJ22" s="62"/>
      <c r="AK22" s="62">
        <v>2179.4751659999997</v>
      </c>
      <c r="AL22" s="29"/>
      <c r="AM22" s="34">
        <f t="shared" si="10"/>
        <v>-26.055240410165553</v>
      </c>
      <c r="AN22" s="62"/>
      <c r="AO22" s="34">
        <f t="shared" si="11"/>
        <v>-0.47878755639099779</v>
      </c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9585.4032819999993</v>
      </c>
      <c r="D23" s="62"/>
      <c r="E23" s="62">
        <f t="shared" si="1"/>
        <v>9394.5071470000003</v>
      </c>
      <c r="F23" s="29"/>
      <c r="G23" s="34">
        <f t="shared" si="2"/>
        <v>-1.9915295098587507</v>
      </c>
      <c r="H23" s="62"/>
      <c r="I23" s="34">
        <f t="shared" si="3"/>
        <v>9.9247992623165118</v>
      </c>
      <c r="J23" s="29"/>
      <c r="K23" s="62">
        <v>7171.5419299999994</v>
      </c>
      <c r="L23" s="62"/>
      <c r="M23" s="62">
        <v>7202.0960250000007</v>
      </c>
      <c r="N23" s="29"/>
      <c r="O23" s="34">
        <f t="shared" si="4"/>
        <v>0.42604638302661613</v>
      </c>
      <c r="P23" s="62"/>
      <c r="Q23" s="34">
        <f t="shared" si="5"/>
        <v>11.659965781306241</v>
      </c>
      <c r="R23" s="29"/>
      <c r="S23" s="62">
        <v>2413.8613520000008</v>
      </c>
      <c r="T23" s="62"/>
      <c r="U23" s="62">
        <v>2192.4111219999991</v>
      </c>
      <c r="V23" s="29"/>
      <c r="W23" s="34">
        <f t="shared" si="6"/>
        <v>-9.1741072790497924</v>
      </c>
      <c r="X23" s="62"/>
      <c r="Y23" s="34">
        <f t="shared" si="7"/>
        <v>4.5858767097526112</v>
      </c>
      <c r="Z23" s="29"/>
      <c r="AA23" s="62">
        <v>7048.0327349999989</v>
      </c>
      <c r="AB23" s="62"/>
      <c r="AC23" s="62">
        <v>7122.058473000001</v>
      </c>
      <c r="AD23" s="29"/>
      <c r="AE23" s="34">
        <f t="shared" si="8"/>
        <v>1.050303549703969</v>
      </c>
      <c r="AF23" s="62"/>
      <c r="AG23" s="34">
        <f t="shared" si="9"/>
        <v>11.861949402865804</v>
      </c>
      <c r="AH23" s="29"/>
      <c r="AI23" s="62">
        <v>2537.3705470000009</v>
      </c>
      <c r="AJ23" s="62"/>
      <c r="AK23" s="62">
        <v>2272.4486739999988</v>
      </c>
      <c r="AL23" s="29"/>
      <c r="AM23" s="34">
        <f t="shared" si="10"/>
        <v>-10.440803504763068</v>
      </c>
      <c r="AN23" s="62"/>
      <c r="AO23" s="34">
        <f t="shared" si="11"/>
        <v>4.2658668219943081</v>
      </c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9709.7040489999963</v>
      </c>
      <c r="D24" s="62"/>
      <c r="E24" s="62">
        <f t="shared" si="1"/>
        <v>8942.579386999998</v>
      </c>
      <c r="F24" s="29"/>
      <c r="G24" s="34">
        <f t="shared" si="2"/>
        <v>-7.9005977744399445</v>
      </c>
      <c r="H24" s="62"/>
      <c r="I24" s="34">
        <f t="shared" si="3"/>
        <v>-4.8105531554608376</v>
      </c>
      <c r="J24" s="29"/>
      <c r="K24" s="62">
        <v>6984.6136639999977</v>
      </c>
      <c r="L24" s="62"/>
      <c r="M24" s="62">
        <v>7073.0948489999992</v>
      </c>
      <c r="N24" s="29"/>
      <c r="O24" s="34">
        <f t="shared" si="4"/>
        <v>1.2668014188966623</v>
      </c>
      <c r="P24" s="62"/>
      <c r="Q24" s="34">
        <f t="shared" si="5"/>
        <v>-1.7911615667468368</v>
      </c>
      <c r="R24" s="29"/>
      <c r="S24" s="62">
        <v>2725.0903849999986</v>
      </c>
      <c r="T24" s="62"/>
      <c r="U24" s="62">
        <v>1869.4845379999997</v>
      </c>
      <c r="V24" s="29"/>
      <c r="W24" s="34">
        <f t="shared" si="6"/>
        <v>-31.397338294157137</v>
      </c>
      <c r="X24" s="62"/>
      <c r="Y24" s="34">
        <f t="shared" si="7"/>
        <v>-14.72928962818861</v>
      </c>
      <c r="Z24" s="29"/>
      <c r="AA24" s="62">
        <v>6887.1489049999982</v>
      </c>
      <c r="AB24" s="62"/>
      <c r="AC24" s="62">
        <v>6974.617573999999</v>
      </c>
      <c r="AD24" s="29"/>
      <c r="AE24" s="34">
        <f t="shared" si="8"/>
        <v>1.2700272668200796</v>
      </c>
      <c r="AF24" s="62"/>
      <c r="AG24" s="34">
        <f t="shared" si="9"/>
        <v>-2.070200624706402</v>
      </c>
      <c r="AH24" s="29"/>
      <c r="AI24" s="62">
        <v>2822.5551439999986</v>
      </c>
      <c r="AJ24" s="62"/>
      <c r="AK24" s="62">
        <v>1967.9618129999994</v>
      </c>
      <c r="AL24" s="29"/>
      <c r="AM24" s="34">
        <f t="shared" si="10"/>
        <v>-30.277294415899618</v>
      </c>
      <c r="AN24" s="62"/>
      <c r="AO24" s="34">
        <f t="shared" si="11"/>
        <v>-13.399064387405375</v>
      </c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8639.1415039999993</v>
      </c>
      <c r="D25" s="62"/>
      <c r="E25" s="62">
        <f t="shared" si="1"/>
        <v>8126.2319239999979</v>
      </c>
      <c r="F25" s="29"/>
      <c r="G25" s="34">
        <f t="shared" si="2"/>
        <v>-5.9370433944451548</v>
      </c>
      <c r="H25" s="62"/>
      <c r="I25" s="34">
        <f t="shared" si="3"/>
        <v>-9.1287695380903244</v>
      </c>
      <c r="J25" s="29"/>
      <c r="K25" s="62">
        <v>6473.8433240000004</v>
      </c>
      <c r="L25" s="62"/>
      <c r="M25" s="62">
        <v>6171.3255509999972</v>
      </c>
      <c r="N25" s="29"/>
      <c r="O25" s="34">
        <f t="shared" si="4"/>
        <v>-4.6729239164392737</v>
      </c>
      <c r="P25" s="62"/>
      <c r="Q25" s="34">
        <f t="shared" si="5"/>
        <v>-12.749288921630892</v>
      </c>
      <c r="R25" s="29"/>
      <c r="S25" s="62">
        <v>2165.2981799999989</v>
      </c>
      <c r="T25" s="62"/>
      <c r="U25" s="62">
        <v>1954.9063730000005</v>
      </c>
      <c r="V25" s="29"/>
      <c r="W25" s="34">
        <f t="shared" si="6"/>
        <v>-9.716528141172617</v>
      </c>
      <c r="X25" s="62"/>
      <c r="Y25" s="34">
        <f t="shared" si="7"/>
        <v>4.5692720781411964</v>
      </c>
      <c r="Z25" s="29"/>
      <c r="AA25" s="62">
        <v>6368.0320869999996</v>
      </c>
      <c r="AB25" s="62"/>
      <c r="AC25" s="62">
        <v>6065.3088559999969</v>
      </c>
      <c r="AD25" s="29"/>
      <c r="AE25" s="34">
        <f t="shared" si="8"/>
        <v>-4.7537956289195904</v>
      </c>
      <c r="AF25" s="62"/>
      <c r="AG25" s="34">
        <f t="shared" si="9"/>
        <v>-13.037398944850054</v>
      </c>
      <c r="AH25" s="29"/>
      <c r="AI25" s="62">
        <v>2271.1094169999992</v>
      </c>
      <c r="AJ25" s="62"/>
      <c r="AK25" s="62">
        <v>2060.9230680000005</v>
      </c>
      <c r="AL25" s="29"/>
      <c r="AM25" s="34">
        <f t="shared" si="10"/>
        <v>-9.254787436778031</v>
      </c>
      <c r="AN25" s="62"/>
      <c r="AO25" s="34">
        <f t="shared" si="11"/>
        <v>4.7237326652334275</v>
      </c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4"/>
      <c r="AJ26" s="63"/>
      <c r="AK26" s="64"/>
      <c r="AL26" s="63"/>
      <c r="AM26" s="63"/>
      <c r="AN26" s="63"/>
      <c r="AO26" s="63"/>
      <c r="AP26" s="63"/>
      <c r="AQ26" s="63"/>
    </row>
    <row r="27" spans="1:43" ht="13.5" thickTop="1" x14ac:dyDescent="0.2"/>
    <row r="38" spans="27:30" x14ac:dyDescent="0.2">
      <c r="AA38" s="65"/>
      <c r="AB38" s="65"/>
      <c r="AC38" s="65"/>
      <c r="AD38" s="65"/>
    </row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Q5:AQ11"/>
    <mergeCell ref="A1:AQ1"/>
    <mergeCell ref="A2:AQ2"/>
    <mergeCell ref="A5:A11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657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66"/>
      <c r="E10" s="71">
        <f>SUM(E11:E22)</f>
        <v>83145.714808999997</v>
      </c>
      <c r="F10" s="72"/>
      <c r="G10" s="73">
        <v>22.011918431970983</v>
      </c>
      <c r="H10" s="74"/>
      <c r="I10" s="75"/>
      <c r="J10" s="70"/>
      <c r="K10" s="71">
        <f>SUM(K11:K22)</f>
        <v>73877.730905000004</v>
      </c>
      <c r="L10" s="72"/>
      <c r="M10" s="73">
        <v>18.556763679906481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5548.2806780000001</v>
      </c>
      <c r="F11" s="62"/>
      <c r="G11" s="77">
        <v>-16.966263280969571</v>
      </c>
      <c r="H11" s="78"/>
      <c r="I11" s="77">
        <v>-2.7233870563040767</v>
      </c>
      <c r="J11" s="29"/>
      <c r="K11" s="62">
        <v>5059.6629770000009</v>
      </c>
      <c r="L11" s="62"/>
      <c r="M11" s="77">
        <v>-12.391577780195533</v>
      </c>
      <c r="N11" s="78"/>
      <c r="O11" s="77">
        <v>-3.79743046218735</v>
      </c>
      <c r="P11" s="68"/>
      <c r="Q11" s="77">
        <v>-11.430825867653056</v>
      </c>
      <c r="R11" s="78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5777.5798129999985</v>
      </c>
      <c r="F12" s="62"/>
      <c r="G12" s="77">
        <v>-10.382428646332244</v>
      </c>
      <c r="H12" s="78"/>
      <c r="I12" s="77">
        <f>E12/E11*100-100</f>
        <v>4.1327962355836405</v>
      </c>
      <c r="J12" s="29"/>
      <c r="K12" s="62">
        <v>5177.3538469999985</v>
      </c>
      <c r="L12" s="62"/>
      <c r="M12" s="77">
        <v>-9.7708026482735733</v>
      </c>
      <c r="N12" s="78"/>
      <c r="O12" s="77">
        <f>K12/K11*100-100</f>
        <v>2.3260614498434364</v>
      </c>
      <c r="P12" s="68"/>
      <c r="Q12" s="77">
        <v>-11.047706504606964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7055.7488490000032</v>
      </c>
      <c r="F13" s="62"/>
      <c r="G13" s="77">
        <v>14.937894964177161</v>
      </c>
      <c r="H13" s="78"/>
      <c r="I13" s="77">
        <f t="shared" ref="I13:I22" si="0">E13/E12*100-100</f>
        <v>22.122914392701716</v>
      </c>
      <c r="J13" s="29"/>
      <c r="K13" s="62">
        <v>6450.3457530000032</v>
      </c>
      <c r="L13" s="62"/>
      <c r="M13" s="77">
        <v>17.814769328385566</v>
      </c>
      <c r="N13" s="78"/>
      <c r="O13" s="77">
        <f t="shared" ref="O13:O22" si="1">K13/K12*100-100</f>
        <v>24.587693706460414</v>
      </c>
      <c r="P13" s="68"/>
      <c r="Q13" s="77">
        <v>-4.5985227046811303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6857.7750839999999</v>
      </c>
      <c r="F14" s="62"/>
      <c r="G14" s="77">
        <v>69.764358072955758</v>
      </c>
      <c r="H14" s="78"/>
      <c r="I14" s="77">
        <f t="shared" si="0"/>
        <v>-2.8058505090931902</v>
      </c>
      <c r="J14" s="29"/>
      <c r="K14" s="62">
        <v>6208.1900930000002</v>
      </c>
      <c r="L14" s="62"/>
      <c r="M14" s="77">
        <v>70.426303391781857</v>
      </c>
      <c r="N14" s="78"/>
      <c r="O14" s="77">
        <f t="shared" si="1"/>
        <v>-3.7541500761781492</v>
      </c>
      <c r="P14" s="68"/>
      <c r="Q14" s="77">
        <v>18.440868726780351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6790.5757159999994</v>
      </c>
      <c r="F15" s="62"/>
      <c r="G15" s="77">
        <v>56.717267942311963</v>
      </c>
      <c r="H15" s="78"/>
      <c r="I15" s="77">
        <f t="shared" si="0"/>
        <v>-0.97990043675805794</v>
      </c>
      <c r="J15" s="29"/>
      <c r="K15" s="62">
        <v>6068.293737</v>
      </c>
      <c r="L15" s="62"/>
      <c r="M15" s="77">
        <v>46.192041505097421</v>
      </c>
      <c r="N15" s="78"/>
      <c r="O15" s="77">
        <f t="shared" si="1"/>
        <v>-2.253416114911488</v>
      </c>
      <c r="P15" s="68"/>
      <c r="Q15" s="77">
        <v>42.675270607924944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6762.4192980000007</v>
      </c>
      <c r="F16" s="62"/>
      <c r="G16" s="77">
        <v>31.133653615108244</v>
      </c>
      <c r="H16" s="78"/>
      <c r="I16" s="77">
        <f t="shared" si="0"/>
        <v>-0.41463962965107726</v>
      </c>
      <c r="J16" s="29"/>
      <c r="K16" s="62">
        <v>6138.2537340000017</v>
      </c>
      <c r="L16" s="62"/>
      <c r="M16" s="77">
        <v>26.214594779214423</v>
      </c>
      <c r="N16" s="78"/>
      <c r="O16" s="77">
        <f t="shared" si="1"/>
        <v>1.1528775638106765</v>
      </c>
      <c r="P16" s="68"/>
      <c r="Q16" s="77">
        <v>50.861385563088362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7133.2462609999984</v>
      </c>
      <c r="F17" s="62"/>
      <c r="G17" s="77">
        <v>21.654823439822053</v>
      </c>
      <c r="H17" s="78"/>
      <c r="I17" s="77">
        <f t="shared" si="0"/>
        <v>5.4836434515332542</v>
      </c>
      <c r="J17" s="29"/>
      <c r="K17" s="62">
        <v>6304.7412529999974</v>
      </c>
      <c r="L17" s="62"/>
      <c r="M17" s="77">
        <v>15.696810535433059</v>
      </c>
      <c r="N17" s="78"/>
      <c r="O17" s="77">
        <f t="shared" si="1"/>
        <v>2.7122945093946811</v>
      </c>
      <c r="P17" s="68"/>
      <c r="Q17" s="77">
        <v>34.733818793972006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6110.7221140000001</v>
      </c>
      <c r="F18" s="62"/>
      <c r="G18" s="77">
        <v>21.778331594280871</v>
      </c>
      <c r="H18" s="78"/>
      <c r="I18" s="77">
        <f t="shared" si="0"/>
        <v>-14.334625633079597</v>
      </c>
      <c r="J18" s="29"/>
      <c r="K18" s="62">
        <v>5274.1610849999997</v>
      </c>
      <c r="L18" s="62"/>
      <c r="M18" s="77">
        <v>16.177383828439361</v>
      </c>
      <c r="N18" s="78"/>
      <c r="O18" s="77">
        <f t="shared" si="1"/>
        <v>-16.346113609493727</v>
      </c>
      <c r="P18" s="68"/>
      <c r="Q18" s="77">
        <v>24.741248723978742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7370.4669760000015</v>
      </c>
      <c r="F19" s="62"/>
      <c r="G19" s="77">
        <v>19.451758195155321</v>
      </c>
      <c r="H19" s="78"/>
      <c r="I19" s="77">
        <f t="shared" si="0"/>
        <v>20.61531908174743</v>
      </c>
      <c r="J19" s="29"/>
      <c r="K19" s="62">
        <v>6366.9926250000026</v>
      </c>
      <c r="L19" s="62"/>
      <c r="M19" s="77">
        <v>12.067794742371802</v>
      </c>
      <c r="N19" s="78"/>
      <c r="O19" s="77">
        <f t="shared" si="1"/>
        <v>20.720480895209576</v>
      </c>
      <c r="P19" s="68"/>
      <c r="Q19" s="77">
        <v>20.893976805679387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7586.5331050000013</v>
      </c>
      <c r="F20" s="62"/>
      <c r="G20" s="77">
        <v>17.38096747806685</v>
      </c>
      <c r="H20" s="78"/>
      <c r="I20" s="77">
        <f t="shared" si="0"/>
        <v>2.9315120697719976</v>
      </c>
      <c r="J20" s="29"/>
      <c r="K20" s="62">
        <v>6605.1745770000007</v>
      </c>
      <c r="L20" s="62"/>
      <c r="M20" s="77">
        <v>10.563867950578214</v>
      </c>
      <c r="N20" s="78"/>
      <c r="O20" s="77">
        <f t="shared" si="1"/>
        <v>3.7408862555420086</v>
      </c>
      <c r="P20" s="68"/>
      <c r="Q20" s="77">
        <v>19.354918492420452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8295.4931419999994</v>
      </c>
      <c r="F21" s="62"/>
      <c r="G21" s="77">
        <v>35.326197477340173</v>
      </c>
      <c r="H21" s="78"/>
      <c r="I21" s="77">
        <f t="shared" si="0"/>
        <v>9.3449804698373811</v>
      </c>
      <c r="J21" s="29"/>
      <c r="K21" s="62">
        <v>7302.7965260000001</v>
      </c>
      <c r="L21" s="62"/>
      <c r="M21" s="77">
        <v>26.675341903372754</v>
      </c>
      <c r="N21" s="78"/>
      <c r="O21" s="77">
        <f t="shared" si="1"/>
        <v>10.561748835968714</v>
      </c>
      <c r="P21" s="68"/>
      <c r="Q21" s="77">
        <v>23.924632928047387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7856.8737730000012</v>
      </c>
      <c r="F22" s="62"/>
      <c r="G22" s="77">
        <v>37.752596402369107</v>
      </c>
      <c r="H22" s="78"/>
      <c r="I22" s="77">
        <f t="shared" si="0"/>
        <v>-5.2874417649659904</v>
      </c>
      <c r="J22" s="29"/>
      <c r="K22" s="62">
        <v>6921.7646980000018</v>
      </c>
      <c r="L22" s="62"/>
      <c r="M22" s="77">
        <v>31.607886278335741</v>
      </c>
      <c r="N22" s="78"/>
      <c r="O22" s="77">
        <f t="shared" si="1"/>
        <v>-5.2176152881080355</v>
      </c>
      <c r="P22" s="68"/>
      <c r="Q22" s="77">
        <v>29.743583998597302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66"/>
      <c r="E24" s="71">
        <f>SUM(E25:E36)</f>
        <v>109485.801442</v>
      </c>
      <c r="F24" s="72"/>
      <c r="G24" s="73">
        <f t="shared" ref="G24:G36" si="2">E24/E10*100-100</f>
        <v>31.679427729387754</v>
      </c>
      <c r="H24" s="74"/>
      <c r="I24" s="75"/>
      <c r="J24" s="70"/>
      <c r="K24" s="71">
        <f>SUM(K25:K36)</f>
        <v>91383.461180999991</v>
      </c>
      <c r="L24" s="72"/>
      <c r="M24" s="73">
        <f t="shared" ref="M24:M36" si="3">K24/K10*100-100</f>
        <v>23.69554405848055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7597.0209120000009</v>
      </c>
      <c r="F25" s="62"/>
      <c r="G25" s="77">
        <f t="shared" si="2"/>
        <v>36.925677572939861</v>
      </c>
      <c r="H25" s="78"/>
      <c r="I25" s="77">
        <f>E25/E22*100-100</f>
        <v>-3.3073314973314183</v>
      </c>
      <c r="J25" s="29"/>
      <c r="K25" s="62">
        <v>6544.7520110000023</v>
      </c>
      <c r="L25" s="62"/>
      <c r="M25" s="77">
        <f t="shared" si="3"/>
        <v>29.351540621398215</v>
      </c>
      <c r="N25" s="78"/>
      <c r="O25" s="77">
        <f>K25/K22*100-100</f>
        <v>-5.4467712129673345</v>
      </c>
      <c r="P25" s="68"/>
      <c r="Q25" s="77">
        <v>36.632936953263652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8207.6470170000011</v>
      </c>
      <c r="F26" s="62"/>
      <c r="G26" s="77">
        <f t="shared" si="2"/>
        <v>42.060296571449612</v>
      </c>
      <c r="H26" s="78"/>
      <c r="I26" s="77">
        <f>E26/E25*100-100</f>
        <v>8.0377046749400876</v>
      </c>
      <c r="J26" s="29"/>
      <c r="K26" s="62">
        <v>6802.7259390000008</v>
      </c>
      <c r="L26" s="62"/>
      <c r="M26" s="77">
        <f t="shared" si="3"/>
        <v>31.393876872870464</v>
      </c>
      <c r="N26" s="78"/>
      <c r="O26" s="77">
        <f>K26/K25*100-100</f>
        <v>3.9416914126984892</v>
      </c>
      <c r="P26" s="68"/>
      <c r="Q26" s="77">
        <v>38.944653505192321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9131.4678499999973</v>
      </c>
      <c r="F27" s="62"/>
      <c r="G27" s="77">
        <f t="shared" si="2"/>
        <v>29.418833428207734</v>
      </c>
      <c r="H27" s="78"/>
      <c r="I27" s="77">
        <f t="shared" ref="I27:I36" si="4">E27/E26*100-100</f>
        <v>11.25561115245992</v>
      </c>
      <c r="J27" s="29"/>
      <c r="K27" s="62">
        <v>7720.5303809999987</v>
      </c>
      <c r="L27" s="62"/>
      <c r="M27" s="77">
        <f t="shared" si="3"/>
        <v>19.691729352790773</v>
      </c>
      <c r="N27" s="78"/>
      <c r="O27" s="77">
        <f t="shared" ref="O27:O36" si="5">K27/K26*100-100</f>
        <v>13.491715677361469</v>
      </c>
      <c r="P27" s="68"/>
      <c r="Q27" s="77">
        <v>35.658066264833337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8741.3709579999995</v>
      </c>
      <c r="F28" s="62"/>
      <c r="G28" s="77">
        <f t="shared" si="2"/>
        <v>27.466574084569388</v>
      </c>
      <c r="H28" s="78"/>
      <c r="I28" s="77">
        <f t="shared" si="4"/>
        <v>-4.2720064113240852</v>
      </c>
      <c r="J28" s="29"/>
      <c r="K28" s="62">
        <v>7237.2853919999989</v>
      </c>
      <c r="L28" s="62"/>
      <c r="M28" s="77">
        <f t="shared" si="3"/>
        <v>16.576414117221503</v>
      </c>
      <c r="N28" s="78"/>
      <c r="O28" s="77">
        <f t="shared" si="5"/>
        <v>-6.2592200943765732</v>
      </c>
      <c r="P28" s="68"/>
      <c r="Q28" s="77">
        <v>32.448064676404528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9868.9384890000001</v>
      </c>
      <c r="F29" s="62"/>
      <c r="G29" s="77">
        <f t="shared" si="2"/>
        <v>45.332868695458927</v>
      </c>
      <c r="H29" s="78"/>
      <c r="I29" s="77">
        <f t="shared" si="4"/>
        <v>12.899206959842658</v>
      </c>
      <c r="J29" s="29"/>
      <c r="K29" s="62">
        <v>8126.4232820000007</v>
      </c>
      <c r="L29" s="62"/>
      <c r="M29" s="77">
        <f t="shared" si="3"/>
        <v>33.916116031942181</v>
      </c>
      <c r="N29" s="78"/>
      <c r="O29" s="77">
        <f t="shared" si="5"/>
        <v>12.285516486372686</v>
      </c>
      <c r="P29" s="68"/>
      <c r="Q29" s="77">
        <v>33.991710662675018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9676.0883780000004</v>
      </c>
      <c r="F30" s="62"/>
      <c r="G30" s="77">
        <f t="shared" si="2"/>
        <v>43.08619373634113</v>
      </c>
      <c r="H30" s="78"/>
      <c r="I30" s="77">
        <f t="shared" si="4"/>
        <v>-1.9541119971003127</v>
      </c>
      <c r="J30" s="29"/>
      <c r="K30" s="62">
        <v>7691.3571120000015</v>
      </c>
      <c r="L30" s="62"/>
      <c r="M30" s="77">
        <f t="shared" si="3"/>
        <v>25.302039395949151</v>
      </c>
      <c r="N30" s="78"/>
      <c r="O30" s="77">
        <f t="shared" si="5"/>
        <v>-5.353722725269165</v>
      </c>
      <c r="P30" s="68"/>
      <c r="Q30" s="77">
        <v>38.585647132303507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9387.3030170000002</v>
      </c>
      <c r="F31" s="62"/>
      <c r="G31" s="77">
        <f t="shared" si="2"/>
        <v>31.599312199884821</v>
      </c>
      <c r="H31" s="78"/>
      <c r="I31" s="77">
        <f t="shared" si="4"/>
        <v>-2.9845258715970004</v>
      </c>
      <c r="J31" s="29"/>
      <c r="K31" s="62">
        <v>7750.6305240000011</v>
      </c>
      <c r="L31" s="62"/>
      <c r="M31" s="77">
        <f t="shared" si="3"/>
        <v>22.933364161645869</v>
      </c>
      <c r="N31" s="78"/>
      <c r="O31" s="77">
        <f t="shared" si="5"/>
        <v>0.77064958936207972</v>
      </c>
      <c r="P31" s="68"/>
      <c r="Q31" s="77">
        <v>39.862672485434416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9191.3884609999986</v>
      </c>
      <c r="F32" s="62"/>
      <c r="G32" s="77">
        <f t="shared" si="2"/>
        <v>50.414112923610475</v>
      </c>
      <c r="H32" s="78"/>
      <c r="I32" s="77">
        <f t="shared" si="4"/>
        <v>-2.0870164268183231</v>
      </c>
      <c r="J32" s="29"/>
      <c r="K32" s="62">
        <v>7052.6474259999968</v>
      </c>
      <c r="L32" s="62"/>
      <c r="M32" s="77">
        <f t="shared" si="3"/>
        <v>33.720743684869802</v>
      </c>
      <c r="N32" s="78"/>
      <c r="O32" s="77">
        <f t="shared" si="5"/>
        <v>-9.0055008536232464</v>
      </c>
      <c r="P32" s="68"/>
      <c r="Q32" s="77">
        <v>41.228793112570628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9750.3275249999988</v>
      </c>
      <c r="F33" s="62"/>
      <c r="G33" s="77">
        <f t="shared" si="2"/>
        <v>32.289142014330849</v>
      </c>
      <c r="H33" s="78"/>
      <c r="I33" s="77">
        <f t="shared" si="4"/>
        <v>6.081116758057135</v>
      </c>
      <c r="J33" s="29"/>
      <c r="K33" s="62">
        <v>8239.3748959999994</v>
      </c>
      <c r="L33" s="62"/>
      <c r="M33" s="77">
        <f t="shared" si="3"/>
        <v>29.407640015917167</v>
      </c>
      <c r="N33" s="78"/>
      <c r="O33" s="77">
        <f t="shared" si="5"/>
        <v>16.826694974500825</v>
      </c>
      <c r="P33" s="68"/>
      <c r="Q33" s="77">
        <v>37.423211068576592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9585.4032819999993</v>
      </c>
      <c r="F34" s="62"/>
      <c r="G34" s="77">
        <f t="shared" si="2"/>
        <v>26.347610289640969</v>
      </c>
      <c r="H34" s="78"/>
      <c r="I34" s="77">
        <f t="shared" si="4"/>
        <v>-1.6914738769249595</v>
      </c>
      <c r="J34" s="29"/>
      <c r="K34" s="62">
        <v>8301.7301280000011</v>
      </c>
      <c r="L34" s="62"/>
      <c r="M34" s="77">
        <f t="shared" si="3"/>
        <v>25.685249212149628</v>
      </c>
      <c r="N34" s="78"/>
      <c r="O34" s="77">
        <f t="shared" si="5"/>
        <v>0.75679566456277314</v>
      </c>
      <c r="P34" s="68"/>
      <c r="Q34" s="77">
        <v>35.406756382853445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9709.7040489999963</v>
      </c>
      <c r="F35" s="62"/>
      <c r="G35" s="77">
        <f t="shared" si="2"/>
        <v>17.04794257305646</v>
      </c>
      <c r="H35" s="78"/>
      <c r="I35" s="77">
        <f t="shared" si="4"/>
        <v>1.2967713860658989</v>
      </c>
      <c r="J35" s="29"/>
      <c r="K35" s="62">
        <v>8365.7511019999965</v>
      </c>
      <c r="L35" s="62"/>
      <c r="M35" s="77">
        <f t="shared" si="3"/>
        <v>14.555445605194947</v>
      </c>
      <c r="N35" s="78"/>
      <c r="O35" s="77">
        <f t="shared" si="5"/>
        <v>0.77117628509827796</v>
      </c>
      <c r="P35" s="68"/>
      <c r="Q35" s="77">
        <v>24.913206413796331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8639.1415039999993</v>
      </c>
      <c r="F36" s="62"/>
      <c r="G36" s="77">
        <f t="shared" si="2"/>
        <v>9.9564757383305107</v>
      </c>
      <c r="H36" s="78"/>
      <c r="I36" s="77">
        <f t="shared" si="4"/>
        <v>-11.025696968696536</v>
      </c>
      <c r="J36" s="29"/>
      <c r="K36" s="62">
        <v>7550.2529879999993</v>
      </c>
      <c r="L36" s="62"/>
      <c r="M36" s="77">
        <f t="shared" si="3"/>
        <v>9.0798852232234282</v>
      </c>
      <c r="N36" s="78"/>
      <c r="O36" s="77">
        <f t="shared" si="5"/>
        <v>-9.7480561405303661</v>
      </c>
      <c r="P36" s="68"/>
      <c r="Q36" s="77">
        <v>17.67288632356771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 t="s">
        <v>296</v>
      </c>
      <c r="D38" s="66"/>
      <c r="E38" s="71">
        <f>SUM(E39:E50)</f>
        <v>104959.21235699998</v>
      </c>
      <c r="F38" s="72"/>
      <c r="G38" s="73">
        <f t="shared" ref="G38" si="6">E38/E24*100-100</f>
        <v>-4.134407407519376</v>
      </c>
      <c r="H38" s="74"/>
      <c r="I38" s="75"/>
      <c r="J38" s="70"/>
      <c r="K38" s="71">
        <f>SUM(K39:K50)</f>
        <v>92867.139485000007</v>
      </c>
      <c r="L38" s="72"/>
      <c r="M38" s="73">
        <f t="shared" ref="M38" si="7">K38/K24*100-100</f>
        <v>1.6235742056884419</v>
      </c>
      <c r="N38" s="74"/>
      <c r="O38" s="75"/>
      <c r="P38" s="76"/>
      <c r="Q38" s="75"/>
      <c r="R38" s="29"/>
      <c r="S38" s="69" t="s">
        <v>296</v>
      </c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8418.6437429999951</v>
      </c>
      <c r="F39" s="62"/>
      <c r="G39" s="77">
        <f t="shared" ref="G39:G45" si="8">E39/E25*100-100</f>
        <v>10.815066070203727</v>
      </c>
      <c r="H39" s="78"/>
      <c r="I39" s="77">
        <f>E39/E36*100-100</f>
        <v>-2.5523110241672953</v>
      </c>
      <c r="J39" s="29"/>
      <c r="K39" s="62">
        <v>7298.0535259999942</v>
      </c>
      <c r="L39" s="62"/>
      <c r="M39" s="77">
        <f t="shared" ref="M39:M45" si="9">K39/K25*100-100</f>
        <v>11.510008534072654</v>
      </c>
      <c r="N39" s="78"/>
      <c r="O39" s="77">
        <f>K39/K36*100-100</f>
        <v>-3.3402782979701158</v>
      </c>
      <c r="P39" s="68"/>
      <c r="Q39" s="77">
        <v>12.70812321978589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8735.8302760000006</v>
      </c>
      <c r="F40" s="62"/>
      <c r="G40" s="77">
        <f t="shared" si="8"/>
        <v>6.4352579723032193</v>
      </c>
      <c r="H40" s="78"/>
      <c r="I40" s="77">
        <f t="shared" ref="I40:I45" si="10">E40/E39*100-100</f>
        <v>3.7676678415539584</v>
      </c>
      <c r="J40" s="29"/>
      <c r="K40" s="62">
        <v>7726.7826290000012</v>
      </c>
      <c r="L40" s="62"/>
      <c r="M40" s="77">
        <f t="shared" si="9"/>
        <v>13.583623657428063</v>
      </c>
      <c r="N40" s="78"/>
      <c r="O40" s="77">
        <f t="shared" ref="O40:O45" si="11">K40/K39*100-100</f>
        <v>5.8745678073286172</v>
      </c>
      <c r="P40" s="68"/>
      <c r="Q40" s="77">
        <v>9.0107138742349093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9924.5750489999991</v>
      </c>
      <c r="F41" s="62"/>
      <c r="G41" s="77">
        <f t="shared" si="8"/>
        <v>8.6854294624713759</v>
      </c>
      <c r="H41" s="78"/>
      <c r="I41" s="77">
        <f t="shared" si="10"/>
        <v>13.607690802622898</v>
      </c>
      <c r="J41" s="29"/>
      <c r="K41" s="62">
        <v>8730.0563289999991</v>
      </c>
      <c r="L41" s="62"/>
      <c r="M41" s="77">
        <f t="shared" si="9"/>
        <v>13.075862643898333</v>
      </c>
      <c r="N41" s="78"/>
      <c r="O41" s="77">
        <f t="shared" si="11"/>
        <v>12.984365526662174</v>
      </c>
      <c r="P41" s="68"/>
      <c r="Q41" s="77">
        <v>8.5936061144030589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8133.1274250000024</v>
      </c>
      <c r="F42" s="62"/>
      <c r="G42" s="77">
        <f t="shared" si="8"/>
        <v>-6.9582166907507741</v>
      </c>
      <c r="H42" s="78"/>
      <c r="I42" s="77">
        <f t="shared" si="10"/>
        <v>-18.050622975343444</v>
      </c>
      <c r="J42" s="29"/>
      <c r="K42" s="62">
        <v>7261.829985000003</v>
      </c>
      <c r="L42" s="62"/>
      <c r="M42" s="77">
        <f t="shared" si="9"/>
        <v>0.33914087493545253</v>
      </c>
      <c r="N42" s="78"/>
      <c r="O42" s="77">
        <f t="shared" si="11"/>
        <v>-16.818062663842824</v>
      </c>
      <c r="P42" s="68"/>
      <c r="Q42" s="77">
        <v>2.734024702547913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9391.9459599999991</v>
      </c>
      <c r="F43" s="62"/>
      <c r="G43" s="77">
        <f t="shared" si="8"/>
        <v>-4.8332708683072667</v>
      </c>
      <c r="H43" s="78"/>
      <c r="I43" s="77">
        <f t="shared" si="10"/>
        <v>15.47766891159948</v>
      </c>
      <c r="J43" s="29"/>
      <c r="K43" s="62">
        <v>8380.4252179999985</v>
      </c>
      <c r="L43" s="62"/>
      <c r="M43" s="77">
        <f t="shared" si="9"/>
        <v>3.1256301473073762</v>
      </c>
      <c r="N43" s="78"/>
      <c r="O43" s="77">
        <f t="shared" si="11"/>
        <v>15.40376510205499</v>
      </c>
      <c r="P43" s="68"/>
      <c r="Q43" s="77">
        <v>-1.0530286501564063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8938.1462069999998</v>
      </c>
      <c r="F44" s="62"/>
      <c r="G44" s="77">
        <f t="shared" si="8"/>
        <v>-7.6264513321087435</v>
      </c>
      <c r="H44" s="78"/>
      <c r="I44" s="77">
        <f t="shared" si="10"/>
        <v>-4.8317968920681409</v>
      </c>
      <c r="J44" s="29"/>
      <c r="K44" s="62">
        <v>7896.2148650000008</v>
      </c>
      <c r="L44" s="62"/>
      <c r="M44" s="77">
        <f t="shared" si="9"/>
        <v>2.6634799297042377</v>
      </c>
      <c r="N44" s="78"/>
      <c r="O44" s="77">
        <f t="shared" si="11"/>
        <v>-5.7778733227042096</v>
      </c>
      <c r="P44" s="68"/>
      <c r="Q44" s="77">
        <v>-6.4454238545306879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8663.4937089999985</v>
      </c>
      <c r="F45" s="62"/>
      <c r="G45" s="77">
        <f t="shared" si="8"/>
        <v>-7.7105139430272374</v>
      </c>
      <c r="H45" s="78"/>
      <c r="I45" s="77">
        <f t="shared" si="10"/>
        <v>-3.0728127694409864</v>
      </c>
      <c r="J45" s="29"/>
      <c r="K45" s="62">
        <v>7807.8917459999984</v>
      </c>
      <c r="L45" s="62"/>
      <c r="M45" s="77">
        <f t="shared" si="9"/>
        <v>0.73879437063457942</v>
      </c>
      <c r="N45" s="78"/>
      <c r="O45" s="77">
        <f t="shared" si="11"/>
        <v>-1.1185500965974882</v>
      </c>
      <c r="P45" s="68"/>
      <c r="Q45" s="77">
        <v>-6.7009605371330849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7743.8278659999996</v>
      </c>
      <c r="F46" s="62"/>
      <c r="G46" s="77">
        <f>E46/E32*100-100</f>
        <v>-15.74909602768011</v>
      </c>
      <c r="H46" s="78"/>
      <c r="I46" s="77">
        <f>E46/E45*100-100</f>
        <v>-10.615415372722111</v>
      </c>
      <c r="J46" s="29"/>
      <c r="K46" s="62">
        <v>6609.1958839999988</v>
      </c>
      <c r="L46" s="62"/>
      <c r="M46" s="77">
        <f>K46/K32*100-100</f>
        <v>-6.2877316164308468</v>
      </c>
      <c r="N46" s="78"/>
      <c r="O46" s="77">
        <f>K46/K45*100-100</f>
        <v>-15.352362724727769</v>
      </c>
      <c r="P46" s="68"/>
      <c r="Q46" s="77">
        <v>-10.296707632574936</v>
      </c>
      <c r="R46" s="29"/>
      <c r="S46" s="61" t="s">
        <v>530</v>
      </c>
      <c r="T46" s="29"/>
      <c r="U46" s="191"/>
    </row>
    <row r="47" spans="1:21" ht="13.5" customHeight="1" x14ac:dyDescent="0.2">
      <c r="A47" s="191"/>
      <c r="B47" s="29"/>
      <c r="C47" s="61" t="s">
        <v>334</v>
      </c>
      <c r="D47" s="29"/>
      <c r="E47" s="62">
        <v>8546.3036639999991</v>
      </c>
      <c r="F47" s="62"/>
      <c r="G47" s="77">
        <f>E47/E33*100-100</f>
        <v>-12.348547860703789</v>
      </c>
      <c r="H47" s="78"/>
      <c r="I47" s="77">
        <f>E47/E46*100-100</f>
        <v>10.362779388774186</v>
      </c>
      <c r="J47" s="29"/>
      <c r="K47" s="62">
        <v>7441.729922999999</v>
      </c>
      <c r="L47" s="62"/>
      <c r="M47" s="77">
        <f>K47/K33*100-100</f>
        <v>-9.6808918524539536</v>
      </c>
      <c r="N47" s="78"/>
      <c r="O47" s="77">
        <f>K47/K46*100-100</f>
        <v>12.596601063307205</v>
      </c>
      <c r="P47" s="68"/>
      <c r="Q47" s="77">
        <v>-11.914968759216677</v>
      </c>
      <c r="R47" s="29"/>
      <c r="S47" s="61" t="s">
        <v>531</v>
      </c>
      <c r="T47" s="29"/>
      <c r="U47" s="191"/>
    </row>
    <row r="48" spans="1:21" ht="13.5" customHeight="1" x14ac:dyDescent="0.2">
      <c r="A48" s="191"/>
      <c r="B48" s="29"/>
      <c r="C48" s="61" t="s">
        <v>335</v>
      </c>
      <c r="D48" s="29"/>
      <c r="E48" s="62">
        <v>9394.5071470000003</v>
      </c>
      <c r="F48" s="62"/>
      <c r="G48" s="77">
        <f>E48/E34*100-100</f>
        <v>-1.9915295098587507</v>
      </c>
      <c r="H48" s="78"/>
      <c r="I48" s="77">
        <f>E48/E47*100-100</f>
        <v>9.9247992623165118</v>
      </c>
      <c r="J48" s="29"/>
      <c r="K48" s="62">
        <v>8391.7784460000003</v>
      </c>
      <c r="L48" s="62"/>
      <c r="M48" s="77">
        <f>K48/K34*100-100</f>
        <v>1.0846933905534399</v>
      </c>
      <c r="N48" s="78"/>
      <c r="O48" s="77">
        <f>K48/K47*100-100</f>
        <v>12.766500972626076</v>
      </c>
      <c r="P48" s="68"/>
      <c r="Q48" s="77">
        <v>-9.9641347038798926</v>
      </c>
      <c r="R48" s="29"/>
      <c r="S48" s="61" t="s">
        <v>532</v>
      </c>
      <c r="T48" s="29"/>
      <c r="U48" s="191"/>
    </row>
    <row r="49" spans="1:21" ht="13.5" customHeight="1" x14ac:dyDescent="0.2">
      <c r="A49" s="191"/>
      <c r="B49" s="29"/>
      <c r="C49" s="61" t="s">
        <v>336</v>
      </c>
      <c r="D49" s="29"/>
      <c r="E49" s="62">
        <v>8942.579386999998</v>
      </c>
      <c r="F49" s="62"/>
      <c r="G49" s="77">
        <f>E49/E35*100-100</f>
        <v>-7.9005977744399445</v>
      </c>
      <c r="H49" s="78"/>
      <c r="I49" s="77">
        <f>E49/E48*100-100</f>
        <v>-4.8105531554608376</v>
      </c>
      <c r="J49" s="29"/>
      <c r="K49" s="62">
        <v>8106.5261439999995</v>
      </c>
      <c r="L49" s="62"/>
      <c r="M49" s="77">
        <f>K49/K35*100-100</f>
        <v>-3.0986453558010396</v>
      </c>
      <c r="N49" s="78"/>
      <c r="O49" s="77">
        <f>K49/K48*100-100</f>
        <v>-3.3991877149231442</v>
      </c>
      <c r="P49" s="68"/>
      <c r="Q49" s="77">
        <v>-7.4436642753633322</v>
      </c>
      <c r="R49" s="29"/>
      <c r="S49" s="61" t="s">
        <v>533</v>
      </c>
      <c r="T49" s="29"/>
      <c r="U49" s="191"/>
    </row>
    <row r="50" spans="1:21" ht="13.5" customHeight="1" x14ac:dyDescent="0.2">
      <c r="A50" s="191"/>
      <c r="B50" s="29"/>
      <c r="C50" s="61" t="s">
        <v>337</v>
      </c>
      <c r="D50" s="29"/>
      <c r="E50" s="62">
        <v>8126.2319239999979</v>
      </c>
      <c r="F50" s="62"/>
      <c r="G50" s="77">
        <f>E50/E36*100-100</f>
        <v>-5.9370433944451548</v>
      </c>
      <c r="H50" s="78"/>
      <c r="I50" s="77">
        <f>E50/E49*100-100</f>
        <v>-9.1287695380903244</v>
      </c>
      <c r="J50" s="29"/>
      <c r="K50" s="62">
        <v>7216.6547899999978</v>
      </c>
      <c r="L50" s="62"/>
      <c r="M50" s="77">
        <f>K50/K36*100-100</f>
        <v>-4.4183711265066989</v>
      </c>
      <c r="N50" s="78"/>
      <c r="O50" s="77">
        <f>K50/K49*100-100</f>
        <v>-10.977221786407682</v>
      </c>
      <c r="P50" s="68"/>
      <c r="Q50" s="77">
        <v>-5.2656879577768052</v>
      </c>
      <c r="R50" s="29"/>
      <c r="S50" s="61" t="s">
        <v>534</v>
      </c>
      <c r="T50" s="29"/>
      <c r="U50" s="191"/>
    </row>
    <row r="51" spans="1:21" ht="6.75" customHeight="1" thickBot="1" x14ac:dyDescent="0.2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3.5" thickTop="1" x14ac:dyDescent="0.2"/>
  </sheetData>
  <mergeCells count="18">
    <mergeCell ref="U38:U50"/>
    <mergeCell ref="A1:U1"/>
    <mergeCell ref="A38:A50"/>
    <mergeCell ref="A10:A22"/>
    <mergeCell ref="A24:A36"/>
    <mergeCell ref="A4:A8"/>
    <mergeCell ref="C4:C8"/>
    <mergeCell ref="E4:I4"/>
    <mergeCell ref="K4:O4"/>
    <mergeCell ref="E6:E8"/>
    <mergeCell ref="G6:I6"/>
    <mergeCell ref="K6:K8"/>
    <mergeCell ref="M6:O6"/>
    <mergeCell ref="Y10:Z10"/>
    <mergeCell ref="S4:S8"/>
    <mergeCell ref="U4:U8"/>
    <mergeCell ref="U10:U22"/>
    <mergeCell ref="U24:U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T27"/>
  <sheetViews>
    <sheetView showGridLines="0" zoomScale="90" zoomScaleNormal="90" workbookViewId="0">
      <selection sqref="A1:AQ1"/>
    </sheetView>
  </sheetViews>
  <sheetFormatPr defaultColWidth="9.140625" defaultRowHeight="12.75" x14ac:dyDescent="0.2"/>
  <cols>
    <col min="1" max="1" width="11.7109375" style="7" customWidth="1"/>
    <col min="2" max="2" width="0.5703125" style="7" customWidth="1"/>
    <col min="3" max="3" width="8" style="7" customWidth="1"/>
    <col min="4" max="4" width="0.5703125" style="7" customWidth="1"/>
    <col min="5" max="5" width="8" style="7" customWidth="1"/>
    <col min="6" max="6" width="0.5703125" style="7" customWidth="1"/>
    <col min="7" max="7" width="10.85546875" style="7" customWidth="1"/>
    <col min="8" max="8" width="0.5703125" style="7" customWidth="1"/>
    <col min="9" max="9" width="10.85546875" style="7" customWidth="1"/>
    <col min="10" max="10" width="0.5703125" style="7" customWidth="1"/>
    <col min="11" max="11" width="8" style="7" customWidth="1"/>
    <col min="12" max="12" width="0.5703125" style="7" customWidth="1"/>
    <col min="13" max="13" width="8" style="7" customWidth="1"/>
    <col min="14" max="14" width="0.5703125" style="7" customWidth="1"/>
    <col min="15" max="15" width="10.85546875" style="7" customWidth="1"/>
    <col min="16" max="16" width="0.5703125" style="7" customWidth="1"/>
    <col min="17" max="17" width="10.85546875" style="7" customWidth="1"/>
    <col min="18" max="18" width="0.5703125" style="7" customWidth="1"/>
    <col min="19" max="19" width="8" style="7" customWidth="1"/>
    <col min="20" max="20" width="0.5703125" style="7" customWidth="1"/>
    <col min="21" max="21" width="8" style="7" customWidth="1"/>
    <col min="22" max="22" width="0.5703125" style="7" customWidth="1"/>
    <col min="23" max="23" width="10.85546875" style="7" customWidth="1"/>
    <col min="24" max="24" width="0.5703125" style="7" customWidth="1"/>
    <col min="25" max="25" width="10.85546875" style="7" customWidth="1"/>
    <col min="26" max="26" width="0.5703125" style="7" customWidth="1"/>
    <col min="27" max="27" width="8" style="7" customWidth="1"/>
    <col min="28" max="28" width="0.5703125" style="7" customWidth="1"/>
    <col min="29" max="29" width="8" style="7" customWidth="1"/>
    <col min="30" max="30" width="0.5703125" style="7" customWidth="1"/>
    <col min="31" max="31" width="10.85546875" style="7" customWidth="1"/>
    <col min="32" max="32" width="0.5703125" style="7" customWidth="1"/>
    <col min="33" max="33" width="10.85546875" style="7" customWidth="1"/>
    <col min="34" max="34" width="0.5703125" style="7" customWidth="1"/>
    <col min="35" max="35" width="8" style="7" customWidth="1"/>
    <col min="36" max="36" width="0.5703125" style="7" customWidth="1"/>
    <col min="37" max="37" width="8" style="7" customWidth="1"/>
    <col min="38" max="38" width="0.5703125" style="7" customWidth="1"/>
    <col min="39" max="39" width="10.85546875" style="7" customWidth="1"/>
    <col min="40" max="40" width="0.5703125" style="7" customWidth="1"/>
    <col min="41" max="41" width="10.85546875" style="7" customWidth="1"/>
    <col min="42" max="42" width="0.5703125" style="7" customWidth="1"/>
    <col min="43" max="43" width="11.7109375" style="7" customWidth="1"/>
    <col min="44" max="16384" width="9.140625" style="7"/>
  </cols>
  <sheetData>
    <row r="1" spans="1:46" ht="14.25" customHeight="1" x14ac:dyDescent="0.2">
      <c r="A1" s="189" t="s">
        <v>356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  <c r="X1" s="189"/>
      <c r="Y1" s="189"/>
      <c r="Z1" s="189"/>
      <c r="AA1" s="189"/>
      <c r="AB1" s="189"/>
      <c r="AC1" s="189"/>
      <c r="AD1" s="189"/>
      <c r="AE1" s="189"/>
      <c r="AF1" s="189"/>
      <c r="AG1" s="189"/>
      <c r="AH1" s="189"/>
      <c r="AI1" s="189"/>
      <c r="AJ1" s="189"/>
      <c r="AK1" s="189"/>
      <c r="AL1" s="189"/>
      <c r="AM1" s="189"/>
      <c r="AN1" s="189"/>
      <c r="AO1" s="189"/>
      <c r="AP1" s="189"/>
      <c r="AQ1" s="189"/>
    </row>
    <row r="2" spans="1:46" ht="14.25" customHeight="1" x14ac:dyDescent="0.2">
      <c r="A2" s="189" t="s">
        <v>537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  <c r="X2" s="189"/>
      <c r="Y2" s="189"/>
      <c r="Z2" s="189"/>
      <c r="AA2" s="189"/>
      <c r="AB2" s="189"/>
      <c r="AC2" s="189"/>
      <c r="AD2" s="189"/>
      <c r="AE2" s="189"/>
      <c r="AF2" s="189"/>
      <c r="AG2" s="189"/>
      <c r="AH2" s="189"/>
      <c r="AI2" s="189"/>
      <c r="AJ2" s="189"/>
      <c r="AK2" s="189"/>
      <c r="AL2" s="189"/>
      <c r="AM2" s="189"/>
      <c r="AN2" s="189"/>
      <c r="AO2" s="189"/>
      <c r="AP2" s="189"/>
      <c r="AQ2" s="189"/>
    </row>
    <row r="3" spans="1:46" ht="3" customHeight="1" x14ac:dyDescent="0.2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</row>
    <row r="4" spans="1:46" ht="3.75" customHeight="1" x14ac:dyDescent="0.2">
      <c r="A4" s="52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2"/>
      <c r="Q4" s="52"/>
      <c r="R4" s="52"/>
      <c r="S4" s="52"/>
      <c r="T4" s="52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</row>
    <row r="5" spans="1:46" ht="26.25" customHeight="1" x14ac:dyDescent="0.2">
      <c r="A5" s="187" t="s">
        <v>163</v>
      </c>
      <c r="B5" s="53"/>
      <c r="C5" s="187" t="s">
        <v>649</v>
      </c>
      <c r="D5" s="188"/>
      <c r="E5" s="188"/>
      <c r="F5" s="188"/>
      <c r="G5" s="188"/>
      <c r="H5" s="188"/>
      <c r="I5" s="188"/>
      <c r="J5" s="53"/>
      <c r="K5" s="187" t="s">
        <v>650</v>
      </c>
      <c r="L5" s="188"/>
      <c r="M5" s="188"/>
      <c r="N5" s="188"/>
      <c r="O5" s="188"/>
      <c r="P5" s="188"/>
      <c r="Q5" s="188"/>
      <c r="R5" s="53"/>
      <c r="S5" s="187" t="s">
        <v>651</v>
      </c>
      <c r="T5" s="188"/>
      <c r="U5" s="188"/>
      <c r="V5" s="188"/>
      <c r="W5" s="188"/>
      <c r="X5" s="188"/>
      <c r="Y5" s="188"/>
      <c r="Z5" s="53"/>
      <c r="AA5" s="187" t="s">
        <v>652</v>
      </c>
      <c r="AB5" s="188"/>
      <c r="AC5" s="188"/>
      <c r="AD5" s="188"/>
      <c r="AE5" s="188"/>
      <c r="AF5" s="188"/>
      <c r="AG5" s="188"/>
      <c r="AH5" s="53"/>
      <c r="AI5" s="187" t="s">
        <v>653</v>
      </c>
      <c r="AJ5" s="188"/>
      <c r="AK5" s="188"/>
      <c r="AL5" s="188"/>
      <c r="AM5" s="188"/>
      <c r="AN5" s="188"/>
      <c r="AO5" s="188"/>
      <c r="AP5" s="53"/>
      <c r="AQ5" s="187" t="s">
        <v>522</v>
      </c>
      <c r="AS5" s="28"/>
      <c r="AT5" s="28"/>
    </row>
    <row r="6" spans="1:46" ht="2.25" customHeight="1" x14ac:dyDescent="0.2">
      <c r="A6" s="187"/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3"/>
      <c r="AF6" s="53"/>
      <c r="AG6" s="53"/>
      <c r="AH6" s="53"/>
      <c r="AI6" s="53"/>
      <c r="AJ6" s="53"/>
      <c r="AK6" s="53"/>
      <c r="AL6" s="53"/>
      <c r="AM6" s="53"/>
      <c r="AN6" s="53"/>
      <c r="AO6" s="53"/>
      <c r="AP6" s="53"/>
      <c r="AQ6" s="187"/>
    </row>
    <row r="7" spans="1:46" ht="27" customHeight="1" x14ac:dyDescent="0.2">
      <c r="A7" s="187"/>
      <c r="B7" s="53"/>
      <c r="C7" s="188" t="s">
        <v>646</v>
      </c>
      <c r="D7" s="188"/>
      <c r="E7" s="188"/>
      <c r="F7" s="53"/>
      <c r="G7" s="187" t="s">
        <v>654</v>
      </c>
      <c r="H7" s="188"/>
      <c r="I7" s="188"/>
      <c r="J7" s="53"/>
      <c r="K7" s="188" t="s">
        <v>646</v>
      </c>
      <c r="L7" s="188"/>
      <c r="M7" s="188"/>
      <c r="N7" s="53"/>
      <c r="O7" s="187" t="s">
        <v>654</v>
      </c>
      <c r="P7" s="188"/>
      <c r="Q7" s="188"/>
      <c r="R7" s="53"/>
      <c r="S7" s="188" t="s">
        <v>646</v>
      </c>
      <c r="T7" s="188"/>
      <c r="U7" s="188"/>
      <c r="V7" s="53"/>
      <c r="W7" s="187" t="s">
        <v>654</v>
      </c>
      <c r="X7" s="188"/>
      <c r="Y7" s="188"/>
      <c r="Z7" s="53"/>
      <c r="AA7" s="188" t="s">
        <v>646</v>
      </c>
      <c r="AB7" s="188"/>
      <c r="AC7" s="188"/>
      <c r="AD7" s="53"/>
      <c r="AE7" s="187" t="s">
        <v>654</v>
      </c>
      <c r="AF7" s="188"/>
      <c r="AG7" s="188"/>
      <c r="AH7" s="53"/>
      <c r="AI7" s="188" t="s">
        <v>646</v>
      </c>
      <c r="AJ7" s="188"/>
      <c r="AK7" s="188"/>
      <c r="AL7" s="53"/>
      <c r="AM7" s="187" t="s">
        <v>654</v>
      </c>
      <c r="AN7" s="188"/>
      <c r="AO7" s="188"/>
      <c r="AP7" s="53"/>
      <c r="AQ7" s="187"/>
    </row>
    <row r="8" spans="1:46" ht="3" customHeight="1" x14ac:dyDescent="0.2">
      <c r="A8" s="187"/>
      <c r="B8" s="53"/>
      <c r="C8" s="188"/>
      <c r="D8" s="188"/>
      <c r="E8" s="188"/>
      <c r="F8" s="53"/>
      <c r="G8" s="53"/>
      <c r="H8" s="53"/>
      <c r="I8" s="53"/>
      <c r="J8" s="53"/>
      <c r="K8" s="188"/>
      <c r="L8" s="188"/>
      <c r="M8" s="188"/>
      <c r="N8" s="53"/>
      <c r="O8" s="53"/>
      <c r="P8" s="53"/>
      <c r="Q8" s="53"/>
      <c r="R8" s="53"/>
      <c r="S8" s="188"/>
      <c r="T8" s="188"/>
      <c r="U8" s="188"/>
      <c r="V8" s="53"/>
      <c r="W8" s="53"/>
      <c r="X8" s="53"/>
      <c r="Y8" s="53"/>
      <c r="Z8" s="53"/>
      <c r="AA8" s="188"/>
      <c r="AB8" s="188"/>
      <c r="AC8" s="188"/>
      <c r="AD8" s="53"/>
      <c r="AE8" s="53"/>
      <c r="AF8" s="53"/>
      <c r="AG8" s="53"/>
      <c r="AH8" s="53"/>
      <c r="AI8" s="188"/>
      <c r="AJ8" s="188"/>
      <c r="AK8" s="188"/>
      <c r="AL8" s="53"/>
      <c r="AM8" s="53"/>
      <c r="AN8" s="53"/>
      <c r="AO8" s="53"/>
      <c r="AP8" s="53"/>
      <c r="AQ8" s="187"/>
    </row>
    <row r="9" spans="1:46" x14ac:dyDescent="0.2">
      <c r="A9" s="187"/>
      <c r="B9" s="53"/>
      <c r="C9" s="188"/>
      <c r="D9" s="188"/>
      <c r="E9" s="188"/>
      <c r="F9" s="53"/>
      <c r="G9" s="188" t="s">
        <v>295</v>
      </c>
      <c r="H9" s="188"/>
      <c r="I9" s="188"/>
      <c r="J9" s="53"/>
      <c r="K9" s="188"/>
      <c r="L9" s="188"/>
      <c r="M9" s="188"/>
      <c r="N9" s="53"/>
      <c r="O9" s="188" t="s">
        <v>295</v>
      </c>
      <c r="P9" s="188"/>
      <c r="Q9" s="188"/>
      <c r="R9" s="53"/>
      <c r="S9" s="188"/>
      <c r="T9" s="188"/>
      <c r="U9" s="188"/>
      <c r="V9" s="53"/>
      <c r="W9" s="188" t="s">
        <v>295</v>
      </c>
      <c r="X9" s="188"/>
      <c r="Y9" s="188"/>
      <c r="Z9" s="53"/>
      <c r="AA9" s="188"/>
      <c r="AB9" s="188"/>
      <c r="AC9" s="188"/>
      <c r="AD9" s="53"/>
      <c r="AE9" s="188" t="s">
        <v>295</v>
      </c>
      <c r="AF9" s="188"/>
      <c r="AG9" s="188"/>
      <c r="AH9" s="53"/>
      <c r="AI9" s="188"/>
      <c r="AJ9" s="188"/>
      <c r="AK9" s="188"/>
      <c r="AL9" s="53"/>
      <c r="AM9" s="188" t="s">
        <v>295</v>
      </c>
      <c r="AN9" s="188"/>
      <c r="AO9" s="188"/>
      <c r="AP9" s="53"/>
      <c r="AQ9" s="187"/>
      <c r="AS9" s="28"/>
      <c r="AT9" s="28"/>
    </row>
    <row r="10" spans="1:46" ht="3" customHeight="1" x14ac:dyDescent="0.2">
      <c r="A10" s="187"/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187"/>
    </row>
    <row r="11" spans="1:46" ht="55.5" customHeight="1" x14ac:dyDescent="0.2">
      <c r="A11" s="187"/>
      <c r="B11" s="53"/>
      <c r="C11" s="54">
        <v>2022</v>
      </c>
      <c r="D11" s="53"/>
      <c r="E11" s="54">
        <v>2023</v>
      </c>
      <c r="F11" s="53"/>
      <c r="G11" s="27" t="s">
        <v>655</v>
      </c>
      <c r="H11" s="53"/>
      <c r="I11" s="27" t="s">
        <v>656</v>
      </c>
      <c r="J11" s="53"/>
      <c r="K11" s="54">
        <v>2022</v>
      </c>
      <c r="L11" s="53"/>
      <c r="M11" s="54">
        <v>2023</v>
      </c>
      <c r="N11" s="53"/>
      <c r="O11" s="27" t="s">
        <v>655</v>
      </c>
      <c r="P11" s="53"/>
      <c r="Q11" s="27" t="s">
        <v>656</v>
      </c>
      <c r="R11" s="53"/>
      <c r="S11" s="54">
        <v>2022</v>
      </c>
      <c r="T11" s="53"/>
      <c r="U11" s="54">
        <v>2023</v>
      </c>
      <c r="V11" s="53"/>
      <c r="W11" s="27" t="s">
        <v>655</v>
      </c>
      <c r="X11" s="53"/>
      <c r="Y11" s="27" t="s">
        <v>656</v>
      </c>
      <c r="Z11" s="53"/>
      <c r="AA11" s="54">
        <v>2022</v>
      </c>
      <c r="AB11" s="53"/>
      <c r="AC11" s="54">
        <v>2023</v>
      </c>
      <c r="AD11" s="53"/>
      <c r="AE11" s="27" t="s">
        <v>655</v>
      </c>
      <c r="AF11" s="53"/>
      <c r="AG11" s="27" t="s">
        <v>656</v>
      </c>
      <c r="AH11" s="53"/>
      <c r="AI11" s="54">
        <v>2022</v>
      </c>
      <c r="AJ11" s="53"/>
      <c r="AK11" s="54">
        <v>2023</v>
      </c>
      <c r="AL11" s="53"/>
      <c r="AM11" s="27" t="s">
        <v>655</v>
      </c>
      <c r="AN11" s="53"/>
      <c r="AO11" s="27" t="s">
        <v>656</v>
      </c>
      <c r="AP11" s="53"/>
      <c r="AQ11" s="187"/>
    </row>
    <row r="12" spans="1:46" ht="6.75" customHeight="1" x14ac:dyDescent="0.2">
      <c r="A12" s="29"/>
      <c r="B12" s="29"/>
      <c r="C12" s="29"/>
      <c r="D12" s="29"/>
      <c r="E12" s="29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</row>
    <row r="13" spans="1:46" ht="13.5" customHeight="1" x14ac:dyDescent="0.2">
      <c r="A13" s="55" t="s">
        <v>296</v>
      </c>
      <c r="B13" s="56"/>
      <c r="C13" s="57">
        <f>SUM(C14:C25)</f>
        <v>78402.738370999999</v>
      </c>
      <c r="D13" s="58"/>
      <c r="E13" s="57">
        <f>SUM(E14:E25)</f>
        <v>77602.848499999993</v>
      </c>
      <c r="F13" s="58"/>
      <c r="G13" s="59"/>
      <c r="H13" s="58"/>
      <c r="I13" s="58"/>
      <c r="J13" s="58"/>
      <c r="K13" s="57">
        <f>SUM(K14:K25)</f>
        <v>59131.614544000011</v>
      </c>
      <c r="L13" s="58"/>
      <c r="M13" s="57">
        <f>SUM(M14:M25)</f>
        <v>58138.334293</v>
      </c>
      <c r="N13" s="58"/>
      <c r="O13" s="59"/>
      <c r="P13" s="58"/>
      <c r="Q13" s="58"/>
      <c r="R13" s="58"/>
      <c r="S13" s="57">
        <f>SUM(S14:S25)</f>
        <v>19271.123826999992</v>
      </c>
      <c r="T13" s="58"/>
      <c r="U13" s="57">
        <f>SUM(U14:U25)</f>
        <v>19464.514206999993</v>
      </c>
      <c r="V13" s="58"/>
      <c r="W13" s="59"/>
      <c r="X13" s="58"/>
      <c r="Y13" s="58"/>
      <c r="Z13" s="58"/>
      <c r="AA13" s="57">
        <f>SUM(AA14:AA25)</f>
        <v>55290.955906000003</v>
      </c>
      <c r="AB13" s="58"/>
      <c r="AC13" s="57">
        <f>SUM(AC14:AC25)</f>
        <v>54491.559099000013</v>
      </c>
      <c r="AD13" s="58"/>
      <c r="AE13" s="59"/>
      <c r="AF13" s="58"/>
      <c r="AG13" s="58"/>
      <c r="AH13" s="58"/>
      <c r="AI13" s="57">
        <f>SUM(AI14:AI25)</f>
        <v>23111.782464999993</v>
      </c>
      <c r="AJ13" s="58"/>
      <c r="AK13" s="57">
        <f>SUM(AK14:AK25)</f>
        <v>23111.289400999991</v>
      </c>
      <c r="AL13" s="58"/>
      <c r="AM13" s="59"/>
      <c r="AN13" s="58"/>
      <c r="AO13" s="58"/>
      <c r="AP13" s="56"/>
      <c r="AQ13" s="55" t="s">
        <v>296</v>
      </c>
      <c r="AT13" s="60"/>
    </row>
    <row r="14" spans="1:46" ht="13.5" customHeight="1" x14ac:dyDescent="0.2">
      <c r="A14" s="61" t="s">
        <v>326</v>
      </c>
      <c r="B14" s="29"/>
      <c r="C14" s="62">
        <f>K14+S14</f>
        <v>5624.8590319999994</v>
      </c>
      <c r="D14" s="62"/>
      <c r="E14" s="62">
        <f>M14+U14</f>
        <v>6358.1222019999987</v>
      </c>
      <c r="F14" s="29"/>
      <c r="G14" s="34">
        <f>E14/C14*100-100</f>
        <v>13.036116386711967</v>
      </c>
      <c r="H14" s="62"/>
      <c r="I14" s="34">
        <f>E14/C25*100-100</f>
        <v>9.9830296731099963</v>
      </c>
      <c r="J14" s="29"/>
      <c r="K14" s="62">
        <v>4409.8054760000014</v>
      </c>
      <c r="L14" s="62"/>
      <c r="M14" s="62">
        <v>4790.0115459999988</v>
      </c>
      <c r="N14" s="29"/>
      <c r="O14" s="34">
        <f>M14/K14*100-100</f>
        <v>8.6218331413763423</v>
      </c>
      <c r="P14" s="62"/>
      <c r="Q14" s="34">
        <f>M14/K25*100-100</f>
        <v>10.058516382120757</v>
      </c>
      <c r="R14" s="29"/>
      <c r="S14" s="62">
        <v>1215.0535559999983</v>
      </c>
      <c r="T14" s="62"/>
      <c r="U14" s="62">
        <v>1568.1106559999996</v>
      </c>
      <c r="V14" s="29"/>
      <c r="W14" s="34">
        <f>U14/S14*100-100</f>
        <v>29.056916730673066</v>
      </c>
      <c r="X14" s="62"/>
      <c r="Y14" s="34">
        <f>U14/S25*100-100</f>
        <v>9.7530849602319734</v>
      </c>
      <c r="Z14" s="29"/>
      <c r="AA14" s="62">
        <v>4150.124616000001</v>
      </c>
      <c r="AB14" s="62"/>
      <c r="AC14" s="62">
        <v>4514.6289909999996</v>
      </c>
      <c r="AD14" s="29"/>
      <c r="AE14" s="34">
        <f>AC14/AA14*100-100</f>
        <v>8.7829742170806782</v>
      </c>
      <c r="AF14" s="62"/>
      <c r="AG14" s="34">
        <f>AC14/AA25*100-100</f>
        <v>11.186429816335846</v>
      </c>
      <c r="AH14" s="29"/>
      <c r="AI14" s="62">
        <v>1474.7344159999984</v>
      </c>
      <c r="AJ14" s="62"/>
      <c r="AK14" s="62">
        <v>1843.4932109999988</v>
      </c>
      <c r="AL14" s="29"/>
      <c r="AM14" s="34">
        <f>AK14/AI14*100-100</f>
        <v>25.005098612956004</v>
      </c>
      <c r="AN14" s="62"/>
      <c r="AO14" s="34">
        <f>AK14/AI25*100-100</f>
        <v>7.1431291800521564</v>
      </c>
      <c r="AP14" s="29"/>
      <c r="AQ14" s="61" t="s">
        <v>523</v>
      </c>
    </row>
    <row r="15" spans="1:46" ht="13.5" customHeight="1" x14ac:dyDescent="0.2">
      <c r="A15" s="61" t="s">
        <v>327</v>
      </c>
      <c r="B15" s="29"/>
      <c r="C15" s="62">
        <f t="shared" ref="C15:C25" si="0">K15+S15</f>
        <v>5985.085818999999</v>
      </c>
      <c r="D15" s="62"/>
      <c r="E15" s="62">
        <f t="shared" ref="E15:E25" si="1">M15+U15</f>
        <v>6367.0710299999992</v>
      </c>
      <c r="F15" s="29"/>
      <c r="G15" s="34">
        <f t="shared" ref="G15:G25" si="2">E15/C15*100-100</f>
        <v>6.3822846079728066</v>
      </c>
      <c r="H15" s="62"/>
      <c r="I15" s="34">
        <f t="shared" ref="I15:I25" si="3">E15/E14*100-100</f>
        <v>0.14074639831844138</v>
      </c>
      <c r="J15" s="29"/>
      <c r="K15" s="62">
        <v>4615.7528069999989</v>
      </c>
      <c r="L15" s="62"/>
      <c r="M15" s="62">
        <v>4871.3181709999999</v>
      </c>
      <c r="N15" s="29"/>
      <c r="O15" s="34">
        <f t="shared" ref="O15:O25" si="4">M15/K15*100-100</f>
        <v>5.5368078553172211</v>
      </c>
      <c r="P15" s="62"/>
      <c r="Q15" s="34">
        <f t="shared" ref="Q15:Q25" si="5">M15/M14*100-100</f>
        <v>1.6974202299762311</v>
      </c>
      <c r="R15" s="29"/>
      <c r="S15" s="62">
        <v>1369.3330120000001</v>
      </c>
      <c r="T15" s="62"/>
      <c r="U15" s="62">
        <v>1495.7528589999993</v>
      </c>
      <c r="V15" s="29"/>
      <c r="W15" s="34">
        <f t="shared" ref="W15:W25" si="6">U15/S15*100-100</f>
        <v>9.2322207886710288</v>
      </c>
      <c r="X15" s="62"/>
      <c r="Y15" s="34">
        <f t="shared" ref="Y15:Y25" si="7">U15/U14*100-100</f>
        <v>-4.6143297810738488</v>
      </c>
      <c r="Z15" s="29"/>
      <c r="AA15" s="62">
        <v>4371.9618499999988</v>
      </c>
      <c r="AB15" s="62"/>
      <c r="AC15" s="62">
        <v>4556.0795609999996</v>
      </c>
      <c r="AD15" s="29"/>
      <c r="AE15" s="34">
        <f t="shared" ref="AE15:AE25" si="8">AC15/AA15*100-100</f>
        <v>4.2113293143214605</v>
      </c>
      <c r="AF15" s="62"/>
      <c r="AG15" s="34">
        <f t="shared" ref="AG15:AG25" si="9">AC15/AC14*100-100</f>
        <v>0.9181390117024506</v>
      </c>
      <c r="AH15" s="29"/>
      <c r="AI15" s="62">
        <v>1613.1239689999998</v>
      </c>
      <c r="AJ15" s="62"/>
      <c r="AK15" s="62">
        <v>1810.9914689999991</v>
      </c>
      <c r="AL15" s="29"/>
      <c r="AM15" s="34">
        <f t="shared" ref="AM15:AM25" si="10">AK15/AI15*100-100</f>
        <v>12.266106251130864</v>
      </c>
      <c r="AN15" s="62"/>
      <c r="AO15" s="34">
        <f t="shared" ref="AO15:AO25" si="11">AK15/AK14*100-100</f>
        <v>-1.763051895502727</v>
      </c>
      <c r="AP15" s="29"/>
      <c r="AQ15" s="61" t="s">
        <v>524</v>
      </c>
    </row>
    <row r="16" spans="1:46" ht="13.5" customHeight="1" x14ac:dyDescent="0.2">
      <c r="A16" s="61" t="s">
        <v>328</v>
      </c>
      <c r="B16" s="29"/>
      <c r="C16" s="62">
        <f t="shared" si="0"/>
        <v>6621.3055489999988</v>
      </c>
      <c r="D16" s="62"/>
      <c r="E16" s="62">
        <f t="shared" si="1"/>
        <v>7832.2249949999987</v>
      </c>
      <c r="F16" s="29"/>
      <c r="G16" s="34">
        <f t="shared" si="2"/>
        <v>18.288227858369737</v>
      </c>
      <c r="H16" s="62"/>
      <c r="I16" s="34">
        <f t="shared" si="3"/>
        <v>23.011427987791748</v>
      </c>
      <c r="J16" s="29"/>
      <c r="K16" s="62">
        <v>5101.9907169999979</v>
      </c>
      <c r="L16" s="62"/>
      <c r="M16" s="62">
        <v>5753.3145930000001</v>
      </c>
      <c r="N16" s="29"/>
      <c r="O16" s="34">
        <f t="shared" si="4"/>
        <v>12.766073325648563</v>
      </c>
      <c r="P16" s="62"/>
      <c r="Q16" s="34">
        <f t="shared" si="5"/>
        <v>18.105908730222424</v>
      </c>
      <c r="R16" s="29"/>
      <c r="S16" s="62">
        <v>1519.3148320000007</v>
      </c>
      <c r="T16" s="62"/>
      <c r="U16" s="62">
        <v>2078.9104019999982</v>
      </c>
      <c r="V16" s="29"/>
      <c r="W16" s="34">
        <f t="shared" si="6"/>
        <v>36.832100774225637</v>
      </c>
      <c r="X16" s="62"/>
      <c r="Y16" s="34">
        <f t="shared" si="7"/>
        <v>38.987559976310195</v>
      </c>
      <c r="Z16" s="29"/>
      <c r="AA16" s="62">
        <v>4817.5302029999993</v>
      </c>
      <c r="AB16" s="62"/>
      <c r="AC16" s="62">
        <v>5379.8078880000012</v>
      </c>
      <c r="AD16" s="29"/>
      <c r="AE16" s="34">
        <f t="shared" si="8"/>
        <v>11.671492680001407</v>
      </c>
      <c r="AF16" s="62"/>
      <c r="AG16" s="34">
        <f t="shared" si="9"/>
        <v>18.079761689218699</v>
      </c>
      <c r="AH16" s="29"/>
      <c r="AI16" s="62">
        <v>1803.7753459999999</v>
      </c>
      <c r="AJ16" s="62"/>
      <c r="AK16" s="62">
        <v>2452.417106999997</v>
      </c>
      <c r="AL16" s="29"/>
      <c r="AM16" s="34">
        <f t="shared" si="10"/>
        <v>35.960229883305942</v>
      </c>
      <c r="AN16" s="62"/>
      <c r="AO16" s="34">
        <f t="shared" si="11"/>
        <v>35.418479268385681</v>
      </c>
      <c r="AP16" s="29"/>
      <c r="AQ16" s="61" t="s">
        <v>525</v>
      </c>
    </row>
    <row r="17" spans="1:43" ht="13.5" customHeight="1" x14ac:dyDescent="0.2">
      <c r="A17" s="61" t="s">
        <v>329</v>
      </c>
      <c r="B17" s="29"/>
      <c r="C17" s="62">
        <f t="shared" si="0"/>
        <v>6202.2073860000019</v>
      </c>
      <c r="D17" s="62"/>
      <c r="E17" s="62">
        <f t="shared" si="1"/>
        <v>5956.0538779999988</v>
      </c>
      <c r="F17" s="29"/>
      <c r="G17" s="34">
        <f t="shared" si="2"/>
        <v>-3.9688048573744226</v>
      </c>
      <c r="H17" s="62"/>
      <c r="I17" s="34">
        <f t="shared" si="3"/>
        <v>-23.954509966168303</v>
      </c>
      <c r="J17" s="29"/>
      <c r="K17" s="62">
        <v>4733.8953290000018</v>
      </c>
      <c r="L17" s="62"/>
      <c r="M17" s="62">
        <v>4527.7304679999988</v>
      </c>
      <c r="N17" s="29"/>
      <c r="O17" s="34">
        <f t="shared" si="4"/>
        <v>-4.3550785700104058</v>
      </c>
      <c r="P17" s="62"/>
      <c r="Q17" s="34">
        <f t="shared" si="5"/>
        <v>-21.302226832705401</v>
      </c>
      <c r="R17" s="29"/>
      <c r="S17" s="62">
        <v>1468.3120570000006</v>
      </c>
      <c r="T17" s="62"/>
      <c r="U17" s="62">
        <v>1428.3234100000002</v>
      </c>
      <c r="V17" s="29"/>
      <c r="W17" s="34">
        <f t="shared" si="6"/>
        <v>-2.7234433449864639</v>
      </c>
      <c r="X17" s="62"/>
      <c r="Y17" s="34">
        <f t="shared" si="7"/>
        <v>-31.29461430247818</v>
      </c>
      <c r="Z17" s="29"/>
      <c r="AA17" s="62">
        <v>4477.9385700000021</v>
      </c>
      <c r="AB17" s="62"/>
      <c r="AC17" s="62">
        <v>4295.6059509999986</v>
      </c>
      <c r="AD17" s="29"/>
      <c r="AE17" s="34">
        <f t="shared" si="8"/>
        <v>-4.0717981309869344</v>
      </c>
      <c r="AF17" s="62"/>
      <c r="AG17" s="34">
        <f t="shared" si="9"/>
        <v>-20.153172001148647</v>
      </c>
      <c r="AH17" s="29"/>
      <c r="AI17" s="62">
        <v>1724.2688160000005</v>
      </c>
      <c r="AJ17" s="62"/>
      <c r="AK17" s="62">
        <v>1660.4479270000002</v>
      </c>
      <c r="AL17" s="29"/>
      <c r="AM17" s="34">
        <f t="shared" si="10"/>
        <v>-3.7013305818551885</v>
      </c>
      <c r="AN17" s="62"/>
      <c r="AO17" s="34">
        <f t="shared" si="11"/>
        <v>-32.293412802392339</v>
      </c>
      <c r="AP17" s="29"/>
      <c r="AQ17" s="61" t="s">
        <v>526</v>
      </c>
    </row>
    <row r="18" spans="1:43" ht="13.5" customHeight="1" x14ac:dyDescent="0.2">
      <c r="A18" s="61" t="s">
        <v>330</v>
      </c>
      <c r="B18" s="29"/>
      <c r="C18" s="62">
        <f t="shared" si="0"/>
        <v>7472.9214309999988</v>
      </c>
      <c r="D18" s="62"/>
      <c r="E18" s="62">
        <f t="shared" si="1"/>
        <v>6941.7920519999998</v>
      </c>
      <c r="F18" s="29"/>
      <c r="G18" s="34">
        <f t="shared" si="2"/>
        <v>-7.1073860993199958</v>
      </c>
      <c r="H18" s="62"/>
      <c r="I18" s="34">
        <f t="shared" si="3"/>
        <v>16.550189004183508</v>
      </c>
      <c r="J18" s="29"/>
      <c r="K18" s="62">
        <v>5353.2512029999998</v>
      </c>
      <c r="L18" s="62"/>
      <c r="M18" s="62">
        <v>5294.3369650000004</v>
      </c>
      <c r="N18" s="29"/>
      <c r="O18" s="34">
        <f t="shared" si="4"/>
        <v>-1.1005319153897233</v>
      </c>
      <c r="P18" s="62"/>
      <c r="Q18" s="34">
        <f t="shared" si="5"/>
        <v>16.931363348989919</v>
      </c>
      <c r="R18" s="29"/>
      <c r="S18" s="62">
        <v>2119.6702279999986</v>
      </c>
      <c r="T18" s="62"/>
      <c r="U18" s="62">
        <v>1647.4550869999994</v>
      </c>
      <c r="V18" s="29"/>
      <c r="W18" s="34">
        <f t="shared" si="6"/>
        <v>-22.277764473087629</v>
      </c>
      <c r="X18" s="62"/>
      <c r="Y18" s="34">
        <f t="shared" si="7"/>
        <v>15.341880939975567</v>
      </c>
      <c r="Z18" s="29"/>
      <c r="AA18" s="62">
        <v>4998.7320150000005</v>
      </c>
      <c r="AB18" s="62"/>
      <c r="AC18" s="62">
        <v>4933.1512289999991</v>
      </c>
      <c r="AD18" s="29"/>
      <c r="AE18" s="34">
        <f t="shared" si="8"/>
        <v>-1.3119484261850545</v>
      </c>
      <c r="AF18" s="62"/>
      <c r="AG18" s="34">
        <f t="shared" si="9"/>
        <v>14.84180079067967</v>
      </c>
      <c r="AH18" s="29"/>
      <c r="AI18" s="62">
        <v>2474.1894159999979</v>
      </c>
      <c r="AJ18" s="62"/>
      <c r="AK18" s="62">
        <v>2008.6408229999997</v>
      </c>
      <c r="AL18" s="29"/>
      <c r="AM18" s="34">
        <f t="shared" si="10"/>
        <v>-18.816206632742237</v>
      </c>
      <c r="AN18" s="62"/>
      <c r="AO18" s="34">
        <f t="shared" si="11"/>
        <v>20.969817260640866</v>
      </c>
      <c r="AP18" s="29"/>
      <c r="AQ18" s="61" t="s">
        <v>527</v>
      </c>
    </row>
    <row r="19" spans="1:43" ht="13.5" customHeight="1" x14ac:dyDescent="0.2">
      <c r="A19" s="61" t="s">
        <v>331</v>
      </c>
      <c r="B19" s="29"/>
      <c r="C19" s="62">
        <f t="shared" si="0"/>
        <v>7058.3347910000002</v>
      </c>
      <c r="D19" s="62"/>
      <c r="E19" s="62">
        <f t="shared" si="1"/>
        <v>6852.6555640000006</v>
      </c>
      <c r="F19" s="29"/>
      <c r="G19" s="34">
        <f t="shared" si="2"/>
        <v>-2.9139908078922332</v>
      </c>
      <c r="H19" s="62"/>
      <c r="I19" s="34">
        <f t="shared" si="3"/>
        <v>-1.2840558652908385</v>
      </c>
      <c r="J19" s="29"/>
      <c r="K19" s="62">
        <v>5270.6589200000017</v>
      </c>
      <c r="L19" s="62"/>
      <c r="M19" s="62">
        <v>5245.4603740000011</v>
      </c>
      <c r="N19" s="29"/>
      <c r="O19" s="34">
        <f t="shared" si="4"/>
        <v>-0.47809100119118852</v>
      </c>
      <c r="P19" s="62"/>
      <c r="Q19" s="34">
        <f t="shared" si="5"/>
        <v>-0.92318625208622507</v>
      </c>
      <c r="R19" s="29"/>
      <c r="S19" s="62">
        <v>1787.6758709999988</v>
      </c>
      <c r="T19" s="62"/>
      <c r="U19" s="62">
        <v>1607.195189999999</v>
      </c>
      <c r="V19" s="29"/>
      <c r="W19" s="34">
        <f t="shared" si="6"/>
        <v>-10.095827992523141</v>
      </c>
      <c r="X19" s="62"/>
      <c r="Y19" s="34">
        <f t="shared" si="7"/>
        <v>-2.4437629479364631</v>
      </c>
      <c r="Z19" s="29"/>
      <c r="AA19" s="62">
        <v>4888.528470000002</v>
      </c>
      <c r="AB19" s="62"/>
      <c r="AC19" s="62">
        <v>4918.5798530000011</v>
      </c>
      <c r="AD19" s="29"/>
      <c r="AE19" s="34">
        <f t="shared" si="8"/>
        <v>0.61473269889739868</v>
      </c>
      <c r="AF19" s="62"/>
      <c r="AG19" s="34">
        <f t="shared" si="9"/>
        <v>-0.2953766329793126</v>
      </c>
      <c r="AH19" s="29"/>
      <c r="AI19" s="62">
        <v>2169.8063209999991</v>
      </c>
      <c r="AJ19" s="62"/>
      <c r="AK19" s="62">
        <v>1934.0757109999993</v>
      </c>
      <c r="AL19" s="29"/>
      <c r="AM19" s="34">
        <f t="shared" si="10"/>
        <v>-10.864131407422519</v>
      </c>
      <c r="AN19" s="62"/>
      <c r="AO19" s="34">
        <f t="shared" si="11"/>
        <v>-3.7122172937137634</v>
      </c>
      <c r="AP19" s="29"/>
      <c r="AQ19" s="61" t="s">
        <v>528</v>
      </c>
    </row>
    <row r="20" spans="1:43" ht="13.5" customHeight="1" x14ac:dyDescent="0.2">
      <c r="A20" s="61" t="s">
        <v>332</v>
      </c>
      <c r="B20" s="29"/>
      <c r="C20" s="62">
        <f t="shared" si="0"/>
        <v>7161.5338460000003</v>
      </c>
      <c r="D20" s="62"/>
      <c r="E20" s="62">
        <f t="shared" si="1"/>
        <v>6405.8034379999999</v>
      </c>
      <c r="F20" s="29"/>
      <c r="G20" s="34">
        <f t="shared" si="2"/>
        <v>-10.552633335973212</v>
      </c>
      <c r="H20" s="62"/>
      <c r="I20" s="34">
        <f t="shared" si="3"/>
        <v>-6.5208607353258827</v>
      </c>
      <c r="J20" s="29"/>
      <c r="K20" s="62">
        <v>5310.7521480000014</v>
      </c>
      <c r="L20" s="62"/>
      <c r="M20" s="62">
        <v>4780.6543739999997</v>
      </c>
      <c r="N20" s="29"/>
      <c r="O20" s="34">
        <f t="shared" si="4"/>
        <v>-9.9815950589905356</v>
      </c>
      <c r="P20" s="62"/>
      <c r="Q20" s="34">
        <f t="shared" si="5"/>
        <v>-8.861109737934342</v>
      </c>
      <c r="R20" s="29"/>
      <c r="S20" s="62">
        <v>1850.7816979999991</v>
      </c>
      <c r="T20" s="62"/>
      <c r="U20" s="62">
        <v>1625.149064</v>
      </c>
      <c r="V20" s="29"/>
      <c r="W20" s="34">
        <f t="shared" si="6"/>
        <v>-12.19120732843983</v>
      </c>
      <c r="X20" s="62"/>
      <c r="Y20" s="34">
        <f t="shared" si="7"/>
        <v>1.117093562232526</v>
      </c>
      <c r="Z20" s="29"/>
      <c r="AA20" s="62">
        <v>4911.7337930000012</v>
      </c>
      <c r="AB20" s="62"/>
      <c r="AC20" s="62">
        <v>4489.2227220000004</v>
      </c>
      <c r="AD20" s="29"/>
      <c r="AE20" s="34">
        <f t="shared" si="8"/>
        <v>-8.6020759431658576</v>
      </c>
      <c r="AF20" s="62"/>
      <c r="AG20" s="34">
        <f t="shared" si="9"/>
        <v>-8.7292906455126911</v>
      </c>
      <c r="AH20" s="29"/>
      <c r="AI20" s="62">
        <v>2249.8000529999995</v>
      </c>
      <c r="AJ20" s="62"/>
      <c r="AK20" s="62">
        <v>1916.5807159999995</v>
      </c>
      <c r="AL20" s="29"/>
      <c r="AM20" s="34">
        <f t="shared" si="10"/>
        <v>-14.81106450129505</v>
      </c>
      <c r="AN20" s="62"/>
      <c r="AO20" s="34">
        <f t="shared" si="11"/>
        <v>-0.90456619151450468</v>
      </c>
      <c r="AP20" s="29"/>
      <c r="AQ20" s="61" t="s">
        <v>529</v>
      </c>
    </row>
    <row r="21" spans="1:43" ht="13.5" customHeight="1" x14ac:dyDescent="0.2">
      <c r="A21" s="61" t="s">
        <v>333</v>
      </c>
      <c r="B21" s="29"/>
      <c r="C21" s="62">
        <f t="shared" si="0"/>
        <v>5769.9536019999996</v>
      </c>
      <c r="D21" s="62"/>
      <c r="E21" s="62">
        <f t="shared" si="1"/>
        <v>5332.913340000001</v>
      </c>
      <c r="F21" s="29"/>
      <c r="G21" s="34">
        <f t="shared" si="2"/>
        <v>-7.5744155351355005</v>
      </c>
      <c r="H21" s="62"/>
      <c r="I21" s="34">
        <f t="shared" si="3"/>
        <v>-16.748720256314527</v>
      </c>
      <c r="J21" s="29"/>
      <c r="K21" s="62">
        <v>4195.9636389999996</v>
      </c>
      <c r="L21" s="62"/>
      <c r="M21" s="62">
        <v>3811.5409700000014</v>
      </c>
      <c r="N21" s="29"/>
      <c r="O21" s="34">
        <f t="shared" si="4"/>
        <v>-9.1617254598425291</v>
      </c>
      <c r="P21" s="62"/>
      <c r="Q21" s="34">
        <f t="shared" si="5"/>
        <v>-20.271563852651738</v>
      </c>
      <c r="R21" s="29"/>
      <c r="S21" s="62">
        <v>1573.989963</v>
      </c>
      <c r="T21" s="62"/>
      <c r="U21" s="62">
        <v>1521.3723699999991</v>
      </c>
      <c r="V21" s="29"/>
      <c r="W21" s="34">
        <f t="shared" si="6"/>
        <v>-3.3429433628479188</v>
      </c>
      <c r="X21" s="62"/>
      <c r="Y21" s="34">
        <f t="shared" si="7"/>
        <v>-6.3856723237789623</v>
      </c>
      <c r="Z21" s="29"/>
      <c r="AA21" s="62">
        <v>3867.5330979999999</v>
      </c>
      <c r="AB21" s="62"/>
      <c r="AC21" s="62">
        <v>3563.228250000001</v>
      </c>
      <c r="AD21" s="29"/>
      <c r="AE21" s="34">
        <f t="shared" si="8"/>
        <v>-7.8681898845898104</v>
      </c>
      <c r="AF21" s="62"/>
      <c r="AG21" s="34">
        <f t="shared" si="9"/>
        <v>-20.627055714167327</v>
      </c>
      <c r="AH21" s="29"/>
      <c r="AI21" s="62">
        <v>1902.4205039999993</v>
      </c>
      <c r="AJ21" s="62"/>
      <c r="AK21" s="62">
        <v>1769.6850899999995</v>
      </c>
      <c r="AL21" s="29"/>
      <c r="AM21" s="34">
        <f t="shared" si="10"/>
        <v>-6.9771858388254486</v>
      </c>
      <c r="AN21" s="62"/>
      <c r="AO21" s="34">
        <f t="shared" si="11"/>
        <v>-7.6644633212515316</v>
      </c>
      <c r="AP21" s="29"/>
      <c r="AQ21" s="61" t="s">
        <v>530</v>
      </c>
    </row>
    <row r="22" spans="1:43" ht="13.5" customHeight="1" x14ac:dyDescent="0.2">
      <c r="A22" s="61" t="s">
        <v>334</v>
      </c>
      <c r="B22" s="29"/>
      <c r="C22" s="62">
        <f t="shared" si="0"/>
        <v>6873.4403399999965</v>
      </c>
      <c r="D22" s="62"/>
      <c r="E22" s="62">
        <f t="shared" si="1"/>
        <v>6279.975140999999</v>
      </c>
      <c r="F22" s="29"/>
      <c r="G22" s="34">
        <f t="shared" si="2"/>
        <v>-8.6341798232586058</v>
      </c>
      <c r="H22" s="62"/>
      <c r="I22" s="34">
        <f t="shared" si="3"/>
        <v>17.758807252622603</v>
      </c>
      <c r="J22" s="29"/>
      <c r="K22" s="62">
        <v>5235.2412629999972</v>
      </c>
      <c r="L22" s="62"/>
      <c r="M22" s="62">
        <v>4721.3568249999989</v>
      </c>
      <c r="N22" s="29"/>
      <c r="O22" s="34">
        <f t="shared" si="4"/>
        <v>-9.8158692634066398</v>
      </c>
      <c r="P22" s="62"/>
      <c r="Q22" s="34">
        <f t="shared" si="5"/>
        <v>23.87002690410533</v>
      </c>
      <c r="R22" s="29"/>
      <c r="S22" s="62">
        <v>1638.1990769999991</v>
      </c>
      <c r="T22" s="62"/>
      <c r="U22" s="62">
        <v>1558.6183160000005</v>
      </c>
      <c r="V22" s="29"/>
      <c r="W22" s="34">
        <f t="shared" si="6"/>
        <v>-4.8578199143985046</v>
      </c>
      <c r="X22" s="62"/>
      <c r="Y22" s="34">
        <f t="shared" si="7"/>
        <v>2.448180782986185</v>
      </c>
      <c r="Z22" s="29"/>
      <c r="AA22" s="62">
        <v>4932.6259579999969</v>
      </c>
      <c r="AB22" s="62"/>
      <c r="AC22" s="62">
        <v>4390.7336990000003</v>
      </c>
      <c r="AD22" s="29"/>
      <c r="AE22" s="34">
        <f t="shared" si="8"/>
        <v>-10.985877778166554</v>
      </c>
      <c r="AF22" s="62"/>
      <c r="AG22" s="34">
        <f t="shared" si="9"/>
        <v>23.223475762463423</v>
      </c>
      <c r="AH22" s="29"/>
      <c r="AI22" s="62">
        <v>1940.8143819999989</v>
      </c>
      <c r="AJ22" s="62"/>
      <c r="AK22" s="62">
        <v>1889.241442</v>
      </c>
      <c r="AL22" s="29"/>
      <c r="AM22" s="34">
        <f t="shared" si="10"/>
        <v>-2.6572834825581424</v>
      </c>
      <c r="AN22" s="62"/>
      <c r="AO22" s="34">
        <f t="shared" si="11"/>
        <v>6.755798117731814</v>
      </c>
      <c r="AP22" s="29"/>
      <c r="AQ22" s="61" t="s">
        <v>531</v>
      </c>
    </row>
    <row r="23" spans="1:43" ht="13.5" customHeight="1" x14ac:dyDescent="0.2">
      <c r="A23" s="61" t="s">
        <v>335</v>
      </c>
      <c r="B23" s="29"/>
      <c r="C23" s="62">
        <f t="shared" si="0"/>
        <v>6703.4963410000009</v>
      </c>
      <c r="D23" s="62"/>
      <c r="E23" s="62">
        <f t="shared" si="1"/>
        <v>6460.807041</v>
      </c>
      <c r="F23" s="29"/>
      <c r="G23" s="34">
        <f t="shared" si="2"/>
        <v>-3.6203391134214797</v>
      </c>
      <c r="H23" s="62"/>
      <c r="I23" s="34">
        <f t="shared" si="3"/>
        <v>2.8795002518307058</v>
      </c>
      <c r="J23" s="29"/>
      <c r="K23" s="62">
        <v>5083.3383860000013</v>
      </c>
      <c r="L23" s="62"/>
      <c r="M23" s="62">
        <v>4894.9866130000009</v>
      </c>
      <c r="N23" s="29"/>
      <c r="O23" s="34">
        <f t="shared" si="4"/>
        <v>-3.705277097403922</v>
      </c>
      <c r="P23" s="62"/>
      <c r="Q23" s="34">
        <f t="shared" si="5"/>
        <v>3.6775400469758495</v>
      </c>
      <c r="R23" s="29"/>
      <c r="S23" s="62">
        <v>1620.1579549999997</v>
      </c>
      <c r="T23" s="62"/>
      <c r="U23" s="62">
        <v>1565.8204279999991</v>
      </c>
      <c r="V23" s="29"/>
      <c r="W23" s="34">
        <f t="shared" si="6"/>
        <v>-3.3538413234529685</v>
      </c>
      <c r="X23" s="62"/>
      <c r="Y23" s="34">
        <f t="shared" si="7"/>
        <v>0.46208311079531939</v>
      </c>
      <c r="Z23" s="29"/>
      <c r="AA23" s="62">
        <v>4729.1397640000014</v>
      </c>
      <c r="AB23" s="62"/>
      <c r="AC23" s="62">
        <v>4614.2642150000011</v>
      </c>
      <c r="AD23" s="29"/>
      <c r="AE23" s="34">
        <f t="shared" si="8"/>
        <v>-2.4291003170275616</v>
      </c>
      <c r="AF23" s="62"/>
      <c r="AG23" s="34">
        <f t="shared" si="9"/>
        <v>5.0909604481572188</v>
      </c>
      <c r="AH23" s="29"/>
      <c r="AI23" s="62">
        <v>1974.356577</v>
      </c>
      <c r="AJ23" s="62"/>
      <c r="AK23" s="62">
        <v>1846.542825999999</v>
      </c>
      <c r="AL23" s="29"/>
      <c r="AM23" s="34">
        <f t="shared" si="10"/>
        <v>-6.4736913528665525</v>
      </c>
      <c r="AN23" s="62"/>
      <c r="AO23" s="34">
        <f t="shared" si="11"/>
        <v>-2.2600931278957859</v>
      </c>
      <c r="AP23" s="29"/>
      <c r="AQ23" s="61" t="s">
        <v>532</v>
      </c>
    </row>
    <row r="24" spans="1:43" ht="13.5" customHeight="1" x14ac:dyDescent="0.2">
      <c r="A24" s="61" t="s">
        <v>336</v>
      </c>
      <c r="B24" s="29"/>
      <c r="C24" s="62">
        <f t="shared" si="0"/>
        <v>7148.5972729999994</v>
      </c>
      <c r="D24" s="62"/>
      <c r="E24" s="62">
        <f t="shared" si="1"/>
        <v>7014.1958190000023</v>
      </c>
      <c r="F24" s="29"/>
      <c r="G24" s="34">
        <f t="shared" si="2"/>
        <v>-1.8801094657776645</v>
      </c>
      <c r="H24" s="62"/>
      <c r="I24" s="34">
        <f t="shared" si="3"/>
        <v>8.5653196959485314</v>
      </c>
      <c r="J24" s="29"/>
      <c r="K24" s="62">
        <v>5468.7239539999991</v>
      </c>
      <c r="L24" s="62"/>
      <c r="M24" s="62">
        <v>5466.4571180000012</v>
      </c>
      <c r="N24" s="29"/>
      <c r="O24" s="34">
        <f t="shared" si="4"/>
        <v>-4.1450912846670462E-2</v>
      </c>
      <c r="P24" s="62"/>
      <c r="Q24" s="34">
        <f t="shared" si="5"/>
        <v>11.67460812828989</v>
      </c>
      <c r="R24" s="29"/>
      <c r="S24" s="62">
        <v>1679.873319</v>
      </c>
      <c r="T24" s="62"/>
      <c r="U24" s="62">
        <v>1547.7387010000009</v>
      </c>
      <c r="V24" s="29"/>
      <c r="W24" s="34">
        <f t="shared" si="6"/>
        <v>-7.8657489529422691</v>
      </c>
      <c r="X24" s="62"/>
      <c r="Y24" s="34">
        <f t="shared" si="7"/>
        <v>-1.1547765424860188</v>
      </c>
      <c r="Z24" s="29"/>
      <c r="AA24" s="62">
        <v>5084.6939029999994</v>
      </c>
      <c r="AB24" s="62"/>
      <c r="AC24" s="62">
        <v>5119.8754340000014</v>
      </c>
      <c r="AD24" s="29"/>
      <c r="AE24" s="34">
        <f t="shared" si="8"/>
        <v>0.69191049984826236</v>
      </c>
      <c r="AF24" s="62"/>
      <c r="AG24" s="34">
        <f t="shared" si="9"/>
        <v>10.957569732490938</v>
      </c>
      <c r="AH24" s="29"/>
      <c r="AI24" s="62">
        <v>2063.9033700000005</v>
      </c>
      <c r="AJ24" s="62"/>
      <c r="AK24" s="62">
        <v>1894.3203850000014</v>
      </c>
      <c r="AL24" s="29"/>
      <c r="AM24" s="34">
        <f t="shared" si="10"/>
        <v>-8.2166145695086072</v>
      </c>
      <c r="AN24" s="62"/>
      <c r="AO24" s="34">
        <f t="shared" si="11"/>
        <v>2.5874059527500179</v>
      </c>
      <c r="AP24" s="29"/>
      <c r="AQ24" s="61" t="s">
        <v>533</v>
      </c>
    </row>
    <row r="25" spans="1:43" ht="13.5" customHeight="1" x14ac:dyDescent="0.2">
      <c r="A25" s="61" t="s">
        <v>337</v>
      </c>
      <c r="B25" s="29"/>
      <c r="C25" s="62">
        <f t="shared" si="0"/>
        <v>5781.0029610000011</v>
      </c>
      <c r="D25" s="62"/>
      <c r="E25" s="62">
        <f t="shared" si="1"/>
        <v>5801.2340000000004</v>
      </c>
      <c r="F25" s="29"/>
      <c r="G25" s="34">
        <f t="shared" si="2"/>
        <v>0.34995725026405466</v>
      </c>
      <c r="H25" s="62"/>
      <c r="I25" s="34">
        <f t="shared" si="3"/>
        <v>-17.292956317448954</v>
      </c>
      <c r="J25" s="29"/>
      <c r="K25" s="62">
        <v>4352.240702000001</v>
      </c>
      <c r="L25" s="62"/>
      <c r="M25" s="62">
        <v>3981.1662760000004</v>
      </c>
      <c r="N25" s="29"/>
      <c r="O25" s="34">
        <f t="shared" si="4"/>
        <v>-8.5260547705801173</v>
      </c>
      <c r="P25" s="62"/>
      <c r="Q25" s="34">
        <f t="shared" si="5"/>
        <v>-27.170995947434051</v>
      </c>
      <c r="R25" s="29"/>
      <c r="S25" s="62">
        <v>1428.7622590000001</v>
      </c>
      <c r="T25" s="62"/>
      <c r="U25" s="62">
        <v>1820.0677240000002</v>
      </c>
      <c r="V25" s="29"/>
      <c r="W25" s="34">
        <f t="shared" si="6"/>
        <v>27.387724062215739</v>
      </c>
      <c r="X25" s="62"/>
      <c r="Y25" s="34">
        <f t="shared" si="7"/>
        <v>17.59528419261251</v>
      </c>
      <c r="Z25" s="29"/>
      <c r="AA25" s="62">
        <v>4060.4136660000004</v>
      </c>
      <c r="AB25" s="62"/>
      <c r="AC25" s="62">
        <v>3716.3813060000007</v>
      </c>
      <c r="AD25" s="29"/>
      <c r="AE25" s="34">
        <f t="shared" si="8"/>
        <v>-8.4728401660344446</v>
      </c>
      <c r="AF25" s="62"/>
      <c r="AG25" s="34">
        <f t="shared" si="9"/>
        <v>-27.412661618282655</v>
      </c>
      <c r="AH25" s="29"/>
      <c r="AI25" s="62">
        <v>1720.5892950000002</v>
      </c>
      <c r="AJ25" s="62"/>
      <c r="AK25" s="62">
        <v>2084.8526940000002</v>
      </c>
      <c r="AL25" s="29"/>
      <c r="AM25" s="34">
        <f t="shared" si="10"/>
        <v>21.170851176311658</v>
      </c>
      <c r="AN25" s="62"/>
      <c r="AO25" s="34">
        <f t="shared" si="11"/>
        <v>10.058082598313931</v>
      </c>
      <c r="AP25" s="29"/>
      <c r="AQ25" s="61" t="s">
        <v>534</v>
      </c>
    </row>
    <row r="26" spans="1:43" ht="3.75" customHeight="1" thickBot="1" x14ac:dyDescent="0.25">
      <c r="A26" s="63"/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  <c r="Z26" s="63"/>
      <c r="AA26" s="63"/>
      <c r="AB26" s="63"/>
      <c r="AC26" s="63"/>
      <c r="AD26" s="63"/>
      <c r="AE26" s="63"/>
      <c r="AF26" s="63"/>
      <c r="AG26" s="63"/>
      <c r="AH26" s="63"/>
      <c r="AI26" s="63"/>
      <c r="AJ26" s="63"/>
      <c r="AK26" s="63"/>
      <c r="AL26" s="63"/>
      <c r="AM26" s="63"/>
      <c r="AN26" s="63"/>
      <c r="AO26" s="63"/>
      <c r="AP26" s="63"/>
      <c r="AQ26" s="63"/>
    </row>
    <row r="27" spans="1:43" ht="13.5" thickTop="1" x14ac:dyDescent="0.2"/>
  </sheetData>
  <mergeCells count="24">
    <mergeCell ref="AA5:AG5"/>
    <mergeCell ref="AI5:AO5"/>
    <mergeCell ref="AA7:AC9"/>
    <mergeCell ref="AE7:AG7"/>
    <mergeCell ref="AI7:AK9"/>
    <mergeCell ref="AM7:AO7"/>
    <mergeCell ref="AE9:AG9"/>
    <mergeCell ref="AM9:AO9"/>
    <mergeCell ref="A5:A11"/>
    <mergeCell ref="A1:AQ1"/>
    <mergeCell ref="A2:AQ2"/>
    <mergeCell ref="G9:I9"/>
    <mergeCell ref="O9:Q9"/>
    <mergeCell ref="W9:Y9"/>
    <mergeCell ref="C5:I5"/>
    <mergeCell ref="K5:Q5"/>
    <mergeCell ref="S5:Y5"/>
    <mergeCell ref="C7:E9"/>
    <mergeCell ref="G7:I7"/>
    <mergeCell ref="K7:M9"/>
    <mergeCell ref="O7:Q7"/>
    <mergeCell ref="S7:U9"/>
    <mergeCell ref="W7:Y7"/>
    <mergeCell ref="AQ5:AQ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2" t="s">
        <v>663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66"/>
      <c r="E10" s="71">
        <f>SUM(E11:E22)</f>
        <v>63618.525288000012</v>
      </c>
      <c r="F10" s="72"/>
      <c r="G10" s="73">
        <v>18.343770509814064</v>
      </c>
      <c r="H10" s="74"/>
      <c r="I10" s="75"/>
      <c r="J10" s="70"/>
      <c r="K10" s="71">
        <f>SUM(K11:K22)</f>
        <v>60058.337316000012</v>
      </c>
      <c r="L10" s="72"/>
      <c r="M10" s="73">
        <v>16.895057410077769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4615.5701399999998</v>
      </c>
      <c r="F11" s="62"/>
      <c r="G11" s="77">
        <v>-10.059305805432146</v>
      </c>
      <c r="H11" s="78"/>
      <c r="I11" s="77">
        <v>8.4759204312723</v>
      </c>
      <c r="J11" s="29"/>
      <c r="K11" s="62">
        <v>4364.5072049999999</v>
      </c>
      <c r="L11" s="62"/>
      <c r="M11" s="77">
        <v>-7.5136200125011641</v>
      </c>
      <c r="N11" s="78"/>
      <c r="O11" s="77">
        <v>8.8462609960023428</v>
      </c>
      <c r="P11" s="68"/>
      <c r="Q11" s="77">
        <v>-5.841511381648786</v>
      </c>
      <c r="R11" s="29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4987.3405940000011</v>
      </c>
      <c r="F12" s="62"/>
      <c r="G12" s="77">
        <v>2.5844958750341505</v>
      </c>
      <c r="H12" s="78"/>
      <c r="I12" s="77">
        <f>E12/E11*100-100</f>
        <v>8.0547027284477934</v>
      </c>
      <c r="J12" s="29"/>
      <c r="K12" s="62">
        <v>4657.4610260000009</v>
      </c>
      <c r="L12" s="62"/>
      <c r="M12" s="77">
        <v>2.0483596641722528</v>
      </c>
      <c r="N12" s="78"/>
      <c r="O12" s="77">
        <f>K12/K11*100-100</f>
        <v>6.7121855284003544</v>
      </c>
      <c r="P12" s="68"/>
      <c r="Q12" s="77">
        <v>-4.9530863369753746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5848.0765210000009</v>
      </c>
      <c r="F13" s="62"/>
      <c r="G13" s="77">
        <v>30.17079374623745</v>
      </c>
      <c r="H13" s="78"/>
      <c r="I13" s="77">
        <f t="shared" ref="I13:I22" si="0">E13/E12*100-100</f>
        <v>17.258414795963688</v>
      </c>
      <c r="J13" s="29"/>
      <c r="K13" s="62">
        <v>5512.7758790000007</v>
      </c>
      <c r="L13" s="62"/>
      <c r="M13" s="77">
        <v>29.39744332489127</v>
      </c>
      <c r="N13" s="78"/>
      <c r="O13" s="77">
        <f t="shared" ref="O13:O22" si="1">K13/K12*100-100</f>
        <v>18.36440172500113</v>
      </c>
      <c r="P13" s="68"/>
      <c r="Q13" s="77">
        <v>6.6607705032841267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5341.2131359999994</v>
      </c>
      <c r="F14" s="62"/>
      <c r="G14" s="77">
        <v>82.935864468810792</v>
      </c>
      <c r="H14" s="78"/>
      <c r="I14" s="77">
        <f t="shared" si="0"/>
        <v>-8.6671811351970831</v>
      </c>
      <c r="J14" s="29"/>
      <c r="K14" s="62">
        <v>5064.2967809999991</v>
      </c>
      <c r="L14" s="62"/>
      <c r="M14" s="77">
        <v>82.620738474583391</v>
      </c>
      <c r="N14" s="78"/>
      <c r="O14" s="77">
        <f t="shared" si="1"/>
        <v>-8.1352681089105801</v>
      </c>
      <c r="P14" s="68"/>
      <c r="Q14" s="77">
        <v>31.795618065878358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5310.6225300000006</v>
      </c>
      <c r="F15" s="62"/>
      <c r="G15" s="77">
        <v>54.983189365263911</v>
      </c>
      <c r="H15" s="78"/>
      <c r="I15" s="77">
        <f t="shared" si="0"/>
        <v>-0.57272767854584572</v>
      </c>
      <c r="J15" s="29"/>
      <c r="K15" s="62">
        <v>5037.3221320000002</v>
      </c>
      <c r="L15" s="62"/>
      <c r="M15" s="77">
        <v>49.095779434233378</v>
      </c>
      <c r="N15" s="78"/>
      <c r="O15" s="77">
        <f t="shared" si="1"/>
        <v>-0.53264352715665098</v>
      </c>
      <c r="P15" s="68"/>
      <c r="Q15" s="77">
        <v>52.228425167766034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5143.5612930000007</v>
      </c>
      <c r="F16" s="62"/>
      <c r="G16" s="77">
        <v>21.305870699500872</v>
      </c>
      <c r="H16" s="78"/>
      <c r="I16" s="77">
        <f t="shared" si="0"/>
        <v>-3.1457938510271077</v>
      </c>
      <c r="J16" s="29"/>
      <c r="K16" s="62">
        <v>4854.1344770000005</v>
      </c>
      <c r="L16" s="62"/>
      <c r="M16" s="77">
        <v>17.600098309989519</v>
      </c>
      <c r="N16" s="78"/>
      <c r="O16" s="77">
        <f t="shared" si="1"/>
        <v>-3.6366079079256224</v>
      </c>
      <c r="P16" s="68"/>
      <c r="Q16" s="77">
        <v>49.20380400322469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5579.6550040000002</v>
      </c>
      <c r="F17" s="62"/>
      <c r="G17" s="77">
        <v>10.87242014663596</v>
      </c>
      <c r="H17" s="78"/>
      <c r="I17" s="77">
        <f t="shared" si="0"/>
        <v>8.4784390844820052</v>
      </c>
      <c r="J17" s="29"/>
      <c r="K17" s="62">
        <v>5292.5761229999998</v>
      </c>
      <c r="L17" s="62"/>
      <c r="M17" s="77">
        <v>7.8402365715508182</v>
      </c>
      <c r="N17" s="78"/>
      <c r="O17" s="77">
        <f t="shared" si="1"/>
        <v>9.0323341489082338</v>
      </c>
      <c r="P17" s="68"/>
      <c r="Q17" s="77">
        <v>26.258267783198036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4357.8049200000014</v>
      </c>
      <c r="F18" s="62"/>
      <c r="G18" s="77">
        <v>16.443909436169974</v>
      </c>
      <c r="H18" s="78"/>
      <c r="I18" s="77">
        <f t="shared" si="0"/>
        <v>-21.898308822392536</v>
      </c>
      <c r="J18" s="29"/>
      <c r="K18" s="62">
        <v>4016.3660660000005</v>
      </c>
      <c r="L18" s="62"/>
      <c r="M18" s="77">
        <v>12.666476027080023</v>
      </c>
      <c r="N18" s="78"/>
      <c r="O18" s="77">
        <f t="shared" si="1"/>
        <v>-24.113211172418687</v>
      </c>
      <c r="P18" s="68"/>
      <c r="Q18" s="77">
        <v>15.873567694672673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5491.7760070000004</v>
      </c>
      <c r="F19" s="62"/>
      <c r="G19" s="77">
        <v>9.5921566188396952</v>
      </c>
      <c r="H19" s="78"/>
      <c r="I19" s="77">
        <f t="shared" si="0"/>
        <v>26.021611977068474</v>
      </c>
      <c r="J19" s="29"/>
      <c r="K19" s="62">
        <v>5163.1647090000006</v>
      </c>
      <c r="L19" s="62"/>
      <c r="M19" s="77">
        <v>7.0856740526987778</v>
      </c>
      <c r="N19" s="78"/>
      <c r="O19" s="77">
        <f t="shared" si="1"/>
        <v>28.553140429804643</v>
      </c>
      <c r="P19" s="68"/>
      <c r="Q19" s="77">
        <v>11.919514045493315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5567.9180939999997</v>
      </c>
      <c r="F20" s="62"/>
      <c r="G20" s="77">
        <v>2.1779801282419697</v>
      </c>
      <c r="H20" s="78"/>
      <c r="I20" s="77">
        <f t="shared" si="0"/>
        <v>1.3864747379162168</v>
      </c>
      <c r="J20" s="29"/>
      <c r="K20" s="62">
        <v>5265.5352780000003</v>
      </c>
      <c r="L20" s="62"/>
      <c r="M20" s="77">
        <v>0.1725036955839272</v>
      </c>
      <c r="N20" s="78"/>
      <c r="O20" s="77">
        <f t="shared" si="1"/>
        <v>1.9827097288133331</v>
      </c>
      <c r="P20" s="68"/>
      <c r="Q20" s="77">
        <v>8.55295315304447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6060.4955599999994</v>
      </c>
      <c r="F21" s="62"/>
      <c r="G21" s="77">
        <v>16.667740137074077</v>
      </c>
      <c r="H21" s="78"/>
      <c r="I21" s="77">
        <f t="shared" si="0"/>
        <v>8.8467081893823547</v>
      </c>
      <c r="J21" s="29"/>
      <c r="K21" s="62">
        <v>5821.0404929999986</v>
      </c>
      <c r="L21" s="62"/>
      <c r="M21" s="77">
        <v>16.541459615841887</v>
      </c>
      <c r="N21" s="78"/>
      <c r="O21" s="77">
        <f t="shared" si="1"/>
        <v>10.549833695369244</v>
      </c>
      <c r="P21" s="68"/>
      <c r="Q21" s="77">
        <v>9.3592394014250715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5314.4914889999982</v>
      </c>
      <c r="F22" s="62"/>
      <c r="G22" s="77">
        <v>24.902089754276318</v>
      </c>
      <c r="H22" s="78"/>
      <c r="I22" s="77">
        <f t="shared" si="0"/>
        <v>-12.309291601890081</v>
      </c>
      <c r="J22" s="29"/>
      <c r="K22" s="62">
        <v>5009.1571469999981</v>
      </c>
      <c r="L22" s="62"/>
      <c r="M22" s="77">
        <v>24.923158694236207</v>
      </c>
      <c r="N22" s="78"/>
      <c r="O22" s="77">
        <f t="shared" si="1"/>
        <v>-13.947392171147371</v>
      </c>
      <c r="P22" s="68"/>
      <c r="Q22" s="77">
        <v>13.71975187735093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66"/>
      <c r="E24" s="71">
        <f>SUM(E25:E36)</f>
        <v>78402.738370999999</v>
      </c>
      <c r="F24" s="72"/>
      <c r="G24" s="73">
        <f t="shared" ref="G24:G36" si="2">E24/E10*100-100</f>
        <v>23.238849086916275</v>
      </c>
      <c r="H24" s="74"/>
      <c r="I24" s="75"/>
      <c r="J24" s="70"/>
      <c r="K24" s="71">
        <f>SUM(K25:K36)</f>
        <v>71883.900528999991</v>
      </c>
      <c r="L24" s="72"/>
      <c r="M24" s="73">
        <f t="shared" ref="M24:M36" si="3">K24/K10*100-100</f>
        <v>19.690127535131666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5624.8590319999994</v>
      </c>
      <c r="F25" s="62"/>
      <c r="G25" s="77">
        <f t="shared" si="2"/>
        <v>21.867047003644927</v>
      </c>
      <c r="H25" s="78"/>
      <c r="I25" s="77">
        <f>E25/E22*100-100</f>
        <v>5.8400233332277338</v>
      </c>
      <c r="J25" s="29"/>
      <c r="K25" s="62">
        <v>5200.1234009999989</v>
      </c>
      <c r="L25" s="62"/>
      <c r="M25" s="77">
        <f t="shared" si="3"/>
        <v>19.145716956148306</v>
      </c>
      <c r="N25" s="78"/>
      <c r="O25" s="77">
        <f>K25/K22*100-100</f>
        <v>3.8123430428684202</v>
      </c>
      <c r="P25" s="68"/>
      <c r="Q25" s="77">
        <v>20.864942211803239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5985.0858189999981</v>
      </c>
      <c r="F26" s="62"/>
      <c r="G26" s="77">
        <f t="shared" si="2"/>
        <v>20.005556191617032</v>
      </c>
      <c r="H26" s="78"/>
      <c r="I26" s="77">
        <f>E26/E25*100-100</f>
        <v>6.4041922642088736</v>
      </c>
      <c r="J26" s="29"/>
      <c r="K26" s="62">
        <v>5460.2588599999981</v>
      </c>
      <c r="L26" s="62"/>
      <c r="M26" s="77">
        <f t="shared" si="3"/>
        <v>17.236812708006056</v>
      </c>
      <c r="N26" s="78"/>
      <c r="O26" s="77">
        <f>K26/K25*100-100</f>
        <v>5.0024862669600338</v>
      </c>
      <c r="P26" s="68"/>
      <c r="Q26" s="77">
        <v>22.128992189081814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6621.3055489999988</v>
      </c>
      <c r="F27" s="62"/>
      <c r="G27" s="77">
        <f t="shared" si="2"/>
        <v>13.221937593042625</v>
      </c>
      <c r="H27" s="78"/>
      <c r="I27" s="77">
        <f t="shared" ref="I27:I36" si="4">E27/E26*100-100</f>
        <v>10.63008533612475</v>
      </c>
      <c r="J27" s="29"/>
      <c r="K27" s="62">
        <v>6168.5632549999991</v>
      </c>
      <c r="L27" s="62"/>
      <c r="M27" s="77">
        <f t="shared" si="3"/>
        <v>11.895774295815499</v>
      </c>
      <c r="N27" s="78"/>
      <c r="O27" s="77">
        <f t="shared" ref="O27:O36" si="5">K27/K26*100-100</f>
        <v>12.971992961520542</v>
      </c>
      <c r="P27" s="68"/>
      <c r="Q27" s="77">
        <v>17.994080890205197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6202.2073860000019</v>
      </c>
      <c r="F28" s="62"/>
      <c r="G28" s="77">
        <f t="shared" si="2"/>
        <v>16.119825741400675</v>
      </c>
      <c r="H28" s="78"/>
      <c r="I28" s="77">
        <f t="shared" si="4"/>
        <v>-6.3295396942268098</v>
      </c>
      <c r="J28" s="29"/>
      <c r="K28" s="62">
        <v>5665.3561630000022</v>
      </c>
      <c r="L28" s="62"/>
      <c r="M28" s="77">
        <f t="shared" si="3"/>
        <v>11.868565528288769</v>
      </c>
      <c r="N28" s="78"/>
      <c r="O28" s="77">
        <f t="shared" si="5"/>
        <v>-8.1576060939655122</v>
      </c>
      <c r="P28" s="68"/>
      <c r="Q28" s="77">
        <v>16.270190158035504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7472.9214309999988</v>
      </c>
      <c r="F29" s="62"/>
      <c r="G29" s="77">
        <f t="shared" si="2"/>
        <v>40.71648641538826</v>
      </c>
      <c r="H29" s="78"/>
      <c r="I29" s="77">
        <f t="shared" si="4"/>
        <v>20.488093446670774</v>
      </c>
      <c r="J29" s="29"/>
      <c r="K29" s="62">
        <v>6800.9146029999993</v>
      </c>
      <c r="L29" s="62"/>
      <c r="M29" s="77">
        <f t="shared" si="3"/>
        <v>35.010516000091286</v>
      </c>
      <c r="N29" s="78"/>
      <c r="O29" s="77">
        <f t="shared" si="5"/>
        <v>20.043902048316767</v>
      </c>
      <c r="P29" s="68"/>
      <c r="Q29" s="77">
        <v>23.00934778302161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7058.3347910000011</v>
      </c>
      <c r="F30" s="62"/>
      <c r="G30" s="77">
        <f t="shared" si="2"/>
        <v>37.226609909477759</v>
      </c>
      <c r="H30" s="78"/>
      <c r="I30" s="77">
        <f t="shared" si="4"/>
        <v>-5.5478522533391441</v>
      </c>
      <c r="J30" s="29"/>
      <c r="K30" s="62">
        <v>6305.5154050000019</v>
      </c>
      <c r="L30" s="62"/>
      <c r="M30" s="77">
        <f t="shared" si="3"/>
        <v>29.899891213912099</v>
      </c>
      <c r="N30" s="78"/>
      <c r="O30" s="77">
        <f t="shared" si="5"/>
        <v>-7.2843025816184905</v>
      </c>
      <c r="P30" s="68"/>
      <c r="Q30" s="77">
        <v>31.262694200200883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7161.5338460000003</v>
      </c>
      <c r="F31" s="62"/>
      <c r="G31" s="77">
        <f t="shared" si="2"/>
        <v>28.350836043912523</v>
      </c>
      <c r="H31" s="78"/>
      <c r="I31" s="77">
        <f t="shared" si="4"/>
        <v>1.4620878444528813</v>
      </c>
      <c r="J31" s="29"/>
      <c r="K31" s="62">
        <v>6518.6527000000006</v>
      </c>
      <c r="L31" s="62"/>
      <c r="M31" s="77">
        <f t="shared" si="3"/>
        <v>23.165969624354148</v>
      </c>
      <c r="N31" s="78"/>
      <c r="O31" s="77">
        <f t="shared" si="5"/>
        <v>3.3801724571315788</v>
      </c>
      <c r="P31" s="68"/>
      <c r="Q31" s="77">
        <v>35.29380145365235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5769.9536019999996</v>
      </c>
      <c r="F32" s="62"/>
      <c r="G32" s="77">
        <f t="shared" si="2"/>
        <v>32.405045841290161</v>
      </c>
      <c r="H32" s="78"/>
      <c r="I32" s="77">
        <f t="shared" si="4"/>
        <v>-19.431315608139627</v>
      </c>
      <c r="J32" s="29"/>
      <c r="K32" s="62">
        <v>5101.2895719999988</v>
      </c>
      <c r="L32" s="62"/>
      <c r="M32" s="77">
        <f t="shared" si="3"/>
        <v>27.012565293394715</v>
      </c>
      <c r="N32" s="78"/>
      <c r="O32" s="77">
        <f t="shared" si="5"/>
        <v>-21.74319131927372</v>
      </c>
      <c r="P32" s="68"/>
      <c r="Q32" s="77">
        <v>32.54952666246885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6873.4403399999965</v>
      </c>
      <c r="F33" s="62"/>
      <c r="G33" s="77">
        <f t="shared" si="2"/>
        <v>25.158788909796769</v>
      </c>
      <c r="H33" s="78"/>
      <c r="I33" s="77">
        <f t="shared" si="4"/>
        <v>19.124707304708693</v>
      </c>
      <c r="J33" s="29"/>
      <c r="K33" s="62">
        <v>6417.024427999997</v>
      </c>
      <c r="L33" s="62"/>
      <c r="M33" s="77">
        <f t="shared" si="3"/>
        <v>24.28471276181395</v>
      </c>
      <c r="N33" s="78"/>
      <c r="O33" s="77">
        <f t="shared" si="5"/>
        <v>25.792200921543724</v>
      </c>
      <c r="P33" s="68"/>
      <c r="Q33" s="77">
        <v>28.359744296919274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6703.4963410000009</v>
      </c>
      <c r="F34" s="62"/>
      <c r="G34" s="77">
        <f t="shared" si="2"/>
        <v>20.395024277093853</v>
      </c>
      <c r="H34" s="78"/>
      <c r="I34" s="77">
        <f t="shared" si="4"/>
        <v>-2.4724736171929322</v>
      </c>
      <c r="J34" s="29"/>
      <c r="K34" s="62">
        <v>6249.5107550000012</v>
      </c>
      <c r="L34" s="62"/>
      <c r="M34" s="77">
        <f t="shared" si="3"/>
        <v>18.687093050371544</v>
      </c>
      <c r="N34" s="78"/>
      <c r="O34" s="77">
        <f t="shared" si="5"/>
        <v>-2.6104571500315359</v>
      </c>
      <c r="P34" s="68"/>
      <c r="Q34" s="77">
        <v>25.486567287261153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7148.5972729999994</v>
      </c>
      <c r="F35" s="62"/>
      <c r="G35" s="77">
        <f t="shared" si="2"/>
        <v>17.95400561270273</v>
      </c>
      <c r="H35" s="78"/>
      <c r="I35" s="77">
        <f t="shared" si="4"/>
        <v>6.6398325494364343</v>
      </c>
      <c r="J35" s="29"/>
      <c r="K35" s="62">
        <v>6673.4371149999988</v>
      </c>
      <c r="L35" s="62"/>
      <c r="M35" s="77">
        <f t="shared" si="3"/>
        <v>14.643372143262638</v>
      </c>
      <c r="N35" s="78"/>
      <c r="O35" s="77">
        <f t="shared" si="5"/>
        <v>6.7833527554269608</v>
      </c>
      <c r="P35" s="68"/>
      <c r="Q35" s="77">
        <v>21.059020749127669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5781.0029610000011</v>
      </c>
      <c r="F36" s="62"/>
      <c r="G36" s="77">
        <f t="shared" si="2"/>
        <v>8.778101780115648</v>
      </c>
      <c r="H36" s="78"/>
      <c r="I36" s="77">
        <f t="shared" si="4"/>
        <v>-19.130946390914389</v>
      </c>
      <c r="J36" s="29"/>
      <c r="K36" s="62">
        <v>5323.254272000001</v>
      </c>
      <c r="L36" s="62"/>
      <c r="M36" s="77">
        <f t="shared" si="3"/>
        <v>6.2704585977726168</v>
      </c>
      <c r="N36" s="78"/>
      <c r="O36" s="77">
        <f t="shared" si="5"/>
        <v>-20.232195489864864</v>
      </c>
      <c r="P36" s="68"/>
      <c r="Q36" s="77">
        <v>15.877982018399408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 t="s">
        <v>296</v>
      </c>
      <c r="D38" s="66"/>
      <c r="E38" s="71">
        <f>SUM(E39:E50)</f>
        <v>77602.848499999993</v>
      </c>
      <c r="F38" s="72"/>
      <c r="G38" s="73">
        <f t="shared" ref="G38" si="6">E38/E24*100-100</f>
        <v>-1.0202320577311355</v>
      </c>
      <c r="H38" s="74"/>
      <c r="I38" s="75"/>
      <c r="J38" s="70"/>
      <c r="K38" s="71">
        <f>SUM(K39:K50)</f>
        <v>72567.461861999996</v>
      </c>
      <c r="L38" s="72"/>
      <c r="M38" s="73">
        <f t="shared" ref="M38" si="7">K38/K24*100-100</f>
        <v>0.95092409839980974</v>
      </c>
      <c r="N38" s="74"/>
      <c r="O38" s="75"/>
      <c r="P38" s="76"/>
      <c r="Q38" s="75"/>
      <c r="R38" s="29"/>
      <c r="S38" s="69" t="s">
        <v>296</v>
      </c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6358.1222019999987</v>
      </c>
      <c r="F39" s="62"/>
      <c r="G39" s="77">
        <f t="shared" ref="G39:G47" si="8">E39/E25*100-100</f>
        <v>13.036116386711967</v>
      </c>
      <c r="H39" s="78"/>
      <c r="I39" s="77">
        <f>E39/E36*100-100</f>
        <v>9.9830296731099963</v>
      </c>
      <c r="J39" s="29"/>
      <c r="K39" s="62">
        <v>5870.0515419999992</v>
      </c>
      <c r="L39" s="62"/>
      <c r="M39" s="77">
        <f t="shared" ref="M39:M47" si="9">K39/K25*100-100</f>
        <v>12.882927756506149</v>
      </c>
      <c r="N39" s="78"/>
      <c r="O39" s="77">
        <f>K39/K36*100-100</f>
        <v>10.271860821605287</v>
      </c>
      <c r="P39" s="68"/>
      <c r="Q39" s="77">
        <v>13.458218057380321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6367.0710299999992</v>
      </c>
      <c r="F40" s="62"/>
      <c r="G40" s="77">
        <f t="shared" si="8"/>
        <v>6.382284607972835</v>
      </c>
      <c r="H40" s="78"/>
      <c r="I40" s="77">
        <f t="shared" ref="I40:I47" si="10">E40/E39*100-100</f>
        <v>0.14074639831844138</v>
      </c>
      <c r="J40" s="29"/>
      <c r="K40" s="62">
        <v>5972.0195789999998</v>
      </c>
      <c r="L40" s="62"/>
      <c r="M40" s="77">
        <f t="shared" si="9"/>
        <v>9.3724625905373671</v>
      </c>
      <c r="N40" s="78"/>
      <c r="O40" s="77">
        <f t="shared" ref="O40:O47" si="11">K40/K39*100-100</f>
        <v>1.7370892959017965</v>
      </c>
      <c r="P40" s="68"/>
      <c r="Q40" s="77">
        <v>9.3460120102292592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7832.2249949999987</v>
      </c>
      <c r="F41" s="62"/>
      <c r="G41" s="77">
        <f t="shared" si="8"/>
        <v>18.288227858369737</v>
      </c>
      <c r="H41" s="78"/>
      <c r="I41" s="77">
        <f t="shared" si="10"/>
        <v>23.011427987791748</v>
      </c>
      <c r="J41" s="29"/>
      <c r="K41" s="62">
        <v>7427.2011569999995</v>
      </c>
      <c r="L41" s="62"/>
      <c r="M41" s="77">
        <f t="shared" si="9"/>
        <v>20.40406898607705</v>
      </c>
      <c r="N41" s="78"/>
      <c r="O41" s="77">
        <f t="shared" si="11"/>
        <v>24.36665785753614</v>
      </c>
      <c r="P41" s="68"/>
      <c r="Q41" s="77">
        <v>12.759233601442929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5956.0538779999997</v>
      </c>
      <c r="F42" s="62"/>
      <c r="G42" s="77">
        <f t="shared" si="8"/>
        <v>-3.9688048573744084</v>
      </c>
      <c r="H42" s="78"/>
      <c r="I42" s="77">
        <f t="shared" si="10"/>
        <v>-23.954509966168288</v>
      </c>
      <c r="J42" s="29"/>
      <c r="K42" s="62">
        <v>5547.3398179999995</v>
      </c>
      <c r="L42" s="62"/>
      <c r="M42" s="77">
        <f t="shared" si="9"/>
        <v>-2.0831231365603884</v>
      </c>
      <c r="N42" s="78"/>
      <c r="O42" s="77">
        <f t="shared" si="11"/>
        <v>-25.310494481871757</v>
      </c>
      <c r="P42" s="68"/>
      <c r="Q42" s="77">
        <v>7.1602949619709904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6941.7920519999989</v>
      </c>
      <c r="F43" s="62"/>
      <c r="G43" s="77">
        <f t="shared" si="8"/>
        <v>-7.10738609932001</v>
      </c>
      <c r="H43" s="78"/>
      <c r="I43" s="77">
        <f t="shared" si="10"/>
        <v>16.55018900418348</v>
      </c>
      <c r="J43" s="29"/>
      <c r="K43" s="62">
        <v>6491.3806599999998</v>
      </c>
      <c r="L43" s="62"/>
      <c r="M43" s="77">
        <f t="shared" si="9"/>
        <v>-4.5513575903961367</v>
      </c>
      <c r="N43" s="78"/>
      <c r="O43" s="77">
        <f t="shared" si="11"/>
        <v>17.017901786668602</v>
      </c>
      <c r="P43" s="68"/>
      <c r="Q43" s="77">
        <v>2.1365159573368828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6852.6555639999997</v>
      </c>
      <c r="F44" s="62"/>
      <c r="G44" s="77">
        <f t="shared" si="8"/>
        <v>-2.9139908078922616</v>
      </c>
      <c r="H44" s="78"/>
      <c r="I44" s="77">
        <f t="shared" si="10"/>
        <v>-1.2840558652908385</v>
      </c>
      <c r="J44" s="29"/>
      <c r="K44" s="62">
        <v>6411.3299009999992</v>
      </c>
      <c r="L44" s="62"/>
      <c r="M44" s="77">
        <f t="shared" si="9"/>
        <v>1.6781260405151102</v>
      </c>
      <c r="N44" s="78"/>
      <c r="O44" s="77">
        <f t="shared" si="11"/>
        <v>-1.2331854068160766</v>
      </c>
      <c r="P44" s="68"/>
      <c r="Q44" s="77">
        <v>-4.7409450373777702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6405.803437999999</v>
      </c>
      <c r="F45" s="62"/>
      <c r="G45" s="77">
        <f t="shared" si="8"/>
        <v>-10.552633335973226</v>
      </c>
      <c r="H45" s="78"/>
      <c r="I45" s="77">
        <f t="shared" si="10"/>
        <v>-6.5208607353258827</v>
      </c>
      <c r="J45" s="29"/>
      <c r="K45" s="62">
        <v>6061.7152059999989</v>
      </c>
      <c r="L45" s="62"/>
      <c r="M45" s="77">
        <f t="shared" si="9"/>
        <v>-7.0096922635562606</v>
      </c>
      <c r="N45" s="78"/>
      <c r="O45" s="77">
        <f t="shared" si="11"/>
        <v>-5.4530760450412856</v>
      </c>
      <c r="P45" s="68"/>
      <c r="Q45" s="77">
        <v>-6.8803460012352957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5332.9133400000001</v>
      </c>
      <c r="F46" s="62"/>
      <c r="G46" s="77">
        <f t="shared" si="8"/>
        <v>-7.5744155351355289</v>
      </c>
      <c r="H46" s="78"/>
      <c r="I46" s="77">
        <f t="shared" si="10"/>
        <v>-16.748720256314542</v>
      </c>
      <c r="J46" s="29"/>
      <c r="K46" s="62">
        <v>4824.7555300000004</v>
      </c>
      <c r="L46" s="62"/>
      <c r="M46" s="77">
        <f t="shared" si="9"/>
        <v>-5.4208654124996372</v>
      </c>
      <c r="N46" s="78"/>
      <c r="O46" s="77">
        <f t="shared" si="11"/>
        <v>-20.406100154220923</v>
      </c>
      <c r="P46" s="68"/>
      <c r="Q46" s="77">
        <v>-6.9958095688896975</v>
      </c>
      <c r="R46" s="29"/>
      <c r="S46" s="61" t="s">
        <v>530</v>
      </c>
      <c r="T46" s="29"/>
      <c r="U46" s="191"/>
    </row>
    <row r="47" spans="1:21" ht="13.5" customHeight="1" x14ac:dyDescent="0.2">
      <c r="A47" s="191"/>
      <c r="B47" s="29"/>
      <c r="C47" s="61" t="s">
        <v>334</v>
      </c>
      <c r="D47" s="29"/>
      <c r="E47" s="62">
        <v>6279.9751410000008</v>
      </c>
      <c r="F47" s="62"/>
      <c r="G47" s="77">
        <f t="shared" si="8"/>
        <v>-8.6341798232585774</v>
      </c>
      <c r="H47" s="78"/>
      <c r="I47" s="77">
        <f t="shared" si="10"/>
        <v>17.758807252622645</v>
      </c>
      <c r="J47" s="29"/>
      <c r="K47" s="62">
        <v>5878.9495230000002</v>
      </c>
      <c r="L47" s="62"/>
      <c r="M47" s="77">
        <f t="shared" si="9"/>
        <v>-8.3851154228455869</v>
      </c>
      <c r="N47" s="78"/>
      <c r="O47" s="77">
        <f t="shared" si="11"/>
        <v>21.849687231717624</v>
      </c>
      <c r="P47" s="68"/>
      <c r="Q47" s="77">
        <v>-9.0191486084705446</v>
      </c>
      <c r="R47" s="29"/>
      <c r="S47" s="61" t="s">
        <v>531</v>
      </c>
      <c r="T47" s="29"/>
      <c r="U47" s="191"/>
    </row>
    <row r="48" spans="1:21" ht="13.5" customHeight="1" x14ac:dyDescent="0.2">
      <c r="A48" s="191"/>
      <c r="B48" s="29"/>
      <c r="C48" s="61" t="s">
        <v>335</v>
      </c>
      <c r="D48" s="29"/>
      <c r="E48" s="62">
        <v>6460.807041</v>
      </c>
      <c r="F48" s="62"/>
      <c r="G48" s="77">
        <f>E48/E34*100-100</f>
        <v>-3.6203391134214797</v>
      </c>
      <c r="H48" s="78"/>
      <c r="I48" s="77">
        <f>E48/E47*100-100</f>
        <v>2.8795002518306774</v>
      </c>
      <c r="J48" s="29"/>
      <c r="K48" s="62">
        <v>6109.3872240000001</v>
      </c>
      <c r="L48" s="62"/>
      <c r="M48" s="77">
        <f>K48/K34*100-100</f>
        <v>-2.2421520098656345</v>
      </c>
      <c r="N48" s="78"/>
      <c r="O48" s="77">
        <f>K48/K47*100-100</f>
        <v>3.9197087863821025</v>
      </c>
      <c r="P48" s="68"/>
      <c r="Q48" s="77">
        <v>-6.5808754914930461</v>
      </c>
      <c r="R48" s="29"/>
      <c r="S48" s="61" t="s">
        <v>532</v>
      </c>
      <c r="T48" s="29"/>
      <c r="U48" s="191"/>
    </row>
    <row r="49" spans="1:21" ht="13.5" customHeight="1" x14ac:dyDescent="0.2">
      <c r="A49" s="191"/>
      <c r="B49" s="29"/>
      <c r="C49" s="61" t="s">
        <v>336</v>
      </c>
      <c r="D49" s="29"/>
      <c r="E49" s="62">
        <v>7014.1958190000023</v>
      </c>
      <c r="F49" s="62"/>
      <c r="G49" s="77">
        <f>E49/E35*100-100</f>
        <v>-1.8801094657776645</v>
      </c>
      <c r="H49" s="78"/>
      <c r="I49" s="77">
        <f>E49/E48*100-100</f>
        <v>8.5653196959485314</v>
      </c>
      <c r="J49" s="29"/>
      <c r="K49" s="62">
        <v>6609.0839910000022</v>
      </c>
      <c r="L49" s="62"/>
      <c r="M49" s="77">
        <f>K49/K35*100-100</f>
        <v>-0.96431753069717274</v>
      </c>
      <c r="N49" s="78"/>
      <c r="O49" s="77">
        <f>K49/K48*100-100</f>
        <v>8.1791634525473</v>
      </c>
      <c r="P49" s="68"/>
      <c r="Q49" s="77">
        <v>-4.6828996307363155</v>
      </c>
      <c r="R49" s="29"/>
      <c r="S49" s="61" t="s">
        <v>533</v>
      </c>
      <c r="T49" s="29"/>
      <c r="U49" s="191"/>
    </row>
    <row r="50" spans="1:21" ht="13.5" customHeight="1" x14ac:dyDescent="0.2">
      <c r="A50" s="191"/>
      <c r="B50" s="29"/>
      <c r="C50" s="61" t="s">
        <v>337</v>
      </c>
      <c r="D50" s="29"/>
      <c r="E50" s="62">
        <v>5801.2340000000004</v>
      </c>
      <c r="F50" s="62"/>
      <c r="G50" s="77">
        <f>E50/E36*100-100</f>
        <v>0.34995725026405466</v>
      </c>
      <c r="H50" s="78"/>
      <c r="I50" s="77">
        <f>E50/E49*100-100</f>
        <v>-17.292956317448954</v>
      </c>
      <c r="J50" s="29"/>
      <c r="K50" s="62">
        <v>5364.2477310000004</v>
      </c>
      <c r="L50" s="62"/>
      <c r="M50" s="77">
        <f>K50/K36*100-100</f>
        <v>0.77008267697490851</v>
      </c>
      <c r="N50" s="78"/>
      <c r="O50" s="77">
        <f>K50/K49*100-100</f>
        <v>-18.835231352713507</v>
      </c>
      <c r="P50" s="68"/>
      <c r="Q50" s="77">
        <v>-1.8176435573306833</v>
      </c>
      <c r="R50" s="29"/>
      <c r="S50" s="61" t="s">
        <v>534</v>
      </c>
      <c r="T50" s="29"/>
      <c r="U50" s="191"/>
    </row>
    <row r="51" spans="1:21" ht="6.75" customHeight="1" thickBot="1" x14ac:dyDescent="0.2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3.5" thickTop="1" x14ac:dyDescent="0.2"/>
  </sheetData>
  <mergeCells count="18">
    <mergeCell ref="U24:U36"/>
    <mergeCell ref="U38:U50"/>
    <mergeCell ref="A38:A50"/>
    <mergeCell ref="A10:A22"/>
    <mergeCell ref="A24:A36"/>
    <mergeCell ref="U10:U22"/>
    <mergeCell ref="A4:A8"/>
    <mergeCell ref="C4:C8"/>
    <mergeCell ref="A1:U1"/>
    <mergeCell ref="S4:S8"/>
    <mergeCell ref="U4:U8"/>
    <mergeCell ref="Y10:Z10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2"/>
  <sheetViews>
    <sheetView showGridLines="0" zoomScale="90" zoomScaleNormal="90" workbookViewId="0">
      <pane ySplit="8" topLeftCell="A9" activePane="bottomLeft" state="frozen"/>
      <selection activeCell="G9" sqref="G9:I9"/>
      <selection pane="bottomLeft" sqref="A1:U1"/>
    </sheetView>
  </sheetViews>
  <sheetFormatPr defaultColWidth="9.140625" defaultRowHeight="12.75" x14ac:dyDescent="0.2"/>
  <cols>
    <col min="1" max="1" width="9.140625" style="7"/>
    <col min="2" max="2" width="0.5703125" style="7" customWidth="1"/>
    <col min="3" max="3" width="11.7109375" style="7" customWidth="1"/>
    <col min="4" max="4" width="0.5703125" style="7" customWidth="1"/>
    <col min="5" max="5" width="10.7109375" style="7" customWidth="1"/>
    <col min="6" max="6" width="0.5703125" style="7" customWidth="1"/>
    <col min="7" max="7" width="11.7109375" style="7" customWidth="1"/>
    <col min="8" max="8" width="0.5703125" style="7" customWidth="1"/>
    <col min="9" max="9" width="11.7109375" style="7" customWidth="1"/>
    <col min="10" max="10" width="0.5703125" style="7" customWidth="1"/>
    <col min="11" max="11" width="10.85546875" style="7" customWidth="1"/>
    <col min="12" max="12" width="0.5703125" style="7" customWidth="1"/>
    <col min="13" max="13" width="11.7109375" style="7" customWidth="1"/>
    <col min="14" max="14" width="0.5703125" style="7" customWidth="1"/>
    <col min="15" max="15" width="11.7109375" style="7" customWidth="1"/>
    <col min="16" max="16" width="0.5703125" style="7" customWidth="1"/>
    <col min="17" max="17" width="31.7109375" style="7" customWidth="1"/>
    <col min="18" max="18" width="0.5703125" style="7" customWidth="1"/>
    <col min="19" max="19" width="11.7109375" style="7" customWidth="1"/>
    <col min="20" max="20" width="0.5703125" style="7" customWidth="1"/>
    <col min="21" max="21" width="9.140625" style="7"/>
    <col min="22" max="22" width="4.7109375" style="7" customWidth="1"/>
    <col min="23" max="16384" width="9.140625" style="7"/>
  </cols>
  <sheetData>
    <row r="1" spans="1:26" ht="26.25" customHeight="1" x14ac:dyDescent="0.2">
      <c r="A1" s="194" t="s">
        <v>664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3"/>
      <c r="O1" s="193"/>
      <c r="P1" s="193"/>
      <c r="Q1" s="193"/>
      <c r="R1" s="193"/>
      <c r="S1" s="193"/>
      <c r="T1" s="193"/>
      <c r="U1" s="193"/>
    </row>
    <row r="2" spans="1:26" ht="3" customHeight="1" x14ac:dyDescent="0.2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6" ht="3.75" customHeight="1" x14ac:dyDescent="0.2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</row>
    <row r="4" spans="1:26" ht="38.25" customHeight="1" x14ac:dyDescent="0.2">
      <c r="A4" s="187" t="s">
        <v>162</v>
      </c>
      <c r="B4" s="66"/>
      <c r="C4" s="187" t="s">
        <v>163</v>
      </c>
      <c r="D4" s="66"/>
      <c r="E4" s="187" t="s">
        <v>658</v>
      </c>
      <c r="F4" s="188"/>
      <c r="G4" s="188"/>
      <c r="H4" s="188"/>
      <c r="I4" s="188"/>
      <c r="J4" s="66"/>
      <c r="K4" s="187" t="s">
        <v>659</v>
      </c>
      <c r="L4" s="187"/>
      <c r="M4" s="187"/>
      <c r="N4" s="187"/>
      <c r="O4" s="187"/>
      <c r="P4" s="67"/>
      <c r="Q4" s="27" t="s">
        <v>660</v>
      </c>
      <c r="R4" s="66"/>
      <c r="S4" s="187" t="s">
        <v>522</v>
      </c>
      <c r="T4" s="66"/>
      <c r="U4" s="187" t="s">
        <v>535</v>
      </c>
    </row>
    <row r="5" spans="1:26" ht="3" customHeight="1" x14ac:dyDescent="0.2">
      <c r="A5" s="187"/>
      <c r="B5" s="66"/>
      <c r="C5" s="187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7"/>
      <c r="Q5" s="66"/>
      <c r="R5" s="66"/>
      <c r="S5" s="187"/>
      <c r="T5" s="66"/>
      <c r="U5" s="187"/>
    </row>
    <row r="6" spans="1:26" ht="26.25" customHeight="1" x14ac:dyDescent="0.2">
      <c r="A6" s="187"/>
      <c r="B6" s="66"/>
      <c r="C6" s="187"/>
      <c r="D6" s="66"/>
      <c r="E6" s="187" t="s">
        <v>646</v>
      </c>
      <c r="F6" s="66"/>
      <c r="G6" s="187" t="s">
        <v>661</v>
      </c>
      <c r="H6" s="188"/>
      <c r="I6" s="188"/>
      <c r="J6" s="66"/>
      <c r="K6" s="187" t="s">
        <v>646</v>
      </c>
      <c r="L6" s="66"/>
      <c r="M6" s="187" t="s">
        <v>661</v>
      </c>
      <c r="N6" s="188"/>
      <c r="O6" s="188"/>
      <c r="P6" s="67"/>
      <c r="Q6" s="27" t="s">
        <v>662</v>
      </c>
      <c r="R6" s="66"/>
      <c r="S6" s="187"/>
      <c r="T6" s="66"/>
      <c r="U6" s="187"/>
      <c r="Y6" s="28"/>
      <c r="Z6" s="28"/>
    </row>
    <row r="7" spans="1:26" ht="3" customHeight="1" x14ac:dyDescent="0.2">
      <c r="A7" s="187"/>
      <c r="B7" s="66"/>
      <c r="C7" s="187"/>
      <c r="D7" s="66"/>
      <c r="E7" s="187"/>
      <c r="F7" s="66"/>
      <c r="G7" s="66"/>
      <c r="H7" s="66"/>
      <c r="I7" s="66"/>
      <c r="J7" s="66"/>
      <c r="K7" s="187"/>
      <c r="L7" s="66"/>
      <c r="M7" s="66"/>
      <c r="N7" s="66"/>
      <c r="O7" s="66"/>
      <c r="P7" s="67"/>
      <c r="Q7" s="66"/>
      <c r="R7" s="66"/>
      <c r="S7" s="187"/>
      <c r="T7" s="66"/>
      <c r="U7" s="187"/>
    </row>
    <row r="8" spans="1:26" ht="37.5" customHeight="1" x14ac:dyDescent="0.2">
      <c r="A8" s="187"/>
      <c r="B8" s="66"/>
      <c r="C8" s="187"/>
      <c r="D8" s="66"/>
      <c r="E8" s="187"/>
      <c r="F8" s="66"/>
      <c r="G8" s="27" t="s">
        <v>655</v>
      </c>
      <c r="H8" s="66"/>
      <c r="I8" s="27" t="s">
        <v>656</v>
      </c>
      <c r="J8" s="66"/>
      <c r="K8" s="187"/>
      <c r="L8" s="66"/>
      <c r="M8" s="27" t="s">
        <v>655</v>
      </c>
      <c r="N8" s="66"/>
      <c r="O8" s="27" t="s">
        <v>656</v>
      </c>
      <c r="P8" s="67"/>
      <c r="Q8" s="27" t="s">
        <v>655</v>
      </c>
      <c r="R8" s="66"/>
      <c r="S8" s="187"/>
      <c r="T8" s="66"/>
      <c r="U8" s="187"/>
      <c r="Y8" s="28"/>
      <c r="Z8" s="28"/>
    </row>
    <row r="9" spans="1:26" ht="6.75" customHeight="1" x14ac:dyDescent="0.2">
      <c r="B9" s="29"/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68"/>
      <c r="Q9" s="29"/>
      <c r="R9" s="29"/>
      <c r="S9" s="29"/>
      <c r="T9" s="29"/>
    </row>
    <row r="10" spans="1:26" ht="12.75" customHeight="1" x14ac:dyDescent="0.2">
      <c r="A10" s="191">
        <v>2021</v>
      </c>
      <c r="B10" s="29"/>
      <c r="C10" s="69" t="s">
        <v>296</v>
      </c>
      <c r="D10" s="66"/>
      <c r="E10" s="71">
        <f>SUM(E11:E22)</f>
        <v>-19527.189521000004</v>
      </c>
      <c r="F10" s="72"/>
      <c r="G10" s="82">
        <f>SUM(G11:G22)</f>
        <v>-5139.0141130000011</v>
      </c>
      <c r="H10" s="74"/>
      <c r="I10" s="75"/>
      <c r="J10" s="70"/>
      <c r="K10" s="71">
        <f>SUM(K11:K22)</f>
        <v>-13819.393589000007</v>
      </c>
      <c r="L10" s="72"/>
      <c r="M10" s="82">
        <f>SUM(M11:M22)</f>
        <v>-2883.1620200000075</v>
      </c>
      <c r="N10" s="74"/>
      <c r="O10" s="75"/>
      <c r="P10" s="76"/>
      <c r="Q10" s="75"/>
      <c r="R10" s="29"/>
      <c r="S10" s="69" t="s">
        <v>296</v>
      </c>
      <c r="T10" s="29"/>
      <c r="U10" s="191">
        <v>2021</v>
      </c>
      <c r="Y10" s="190"/>
      <c r="Z10" s="190"/>
    </row>
    <row r="11" spans="1:26" ht="13.5" customHeight="1" x14ac:dyDescent="0.2">
      <c r="A11" s="191"/>
      <c r="B11" s="29"/>
      <c r="C11" s="61" t="s">
        <v>326</v>
      </c>
      <c r="D11" s="29"/>
      <c r="E11" s="62">
        <v>-932.71053800000027</v>
      </c>
      <c r="F11" s="62"/>
      <c r="G11" s="78">
        <v>617.45610599999873</v>
      </c>
      <c r="H11" s="78"/>
      <c r="I11" s="78">
        <v>515.97557599999891</v>
      </c>
      <c r="J11" s="29"/>
      <c r="K11" s="62">
        <v>-695.15577200000098</v>
      </c>
      <c r="L11" s="62"/>
      <c r="M11" s="78">
        <v>361.07892299999639</v>
      </c>
      <c r="N11" s="78"/>
      <c r="O11" s="78">
        <v>554.43801399999893</v>
      </c>
      <c r="P11" s="68"/>
      <c r="Q11" s="78">
        <v>1370.7338239999999</v>
      </c>
      <c r="R11" s="29"/>
      <c r="S11" s="61" t="s">
        <v>523</v>
      </c>
      <c r="T11" s="29"/>
      <c r="U11" s="191"/>
    </row>
    <row r="12" spans="1:26" ht="13.5" customHeight="1" x14ac:dyDescent="0.2">
      <c r="A12" s="191"/>
      <c r="B12" s="29"/>
      <c r="C12" s="61" t="s">
        <v>327</v>
      </c>
      <c r="D12" s="29"/>
      <c r="E12" s="62">
        <v>-790.23921899999732</v>
      </c>
      <c r="F12" s="62"/>
      <c r="G12" s="78">
        <v>794.99783100000423</v>
      </c>
      <c r="H12" s="78"/>
      <c r="I12" s="78">
        <v>142.47131900000295</v>
      </c>
      <c r="J12" s="29"/>
      <c r="K12" s="62">
        <v>-519.89282099999764</v>
      </c>
      <c r="L12" s="62"/>
      <c r="M12" s="78">
        <v>654.135538000005</v>
      </c>
      <c r="N12" s="78"/>
      <c r="O12" s="78">
        <v>175.26295100000334</v>
      </c>
      <c r="P12" s="68"/>
      <c r="Q12" s="78">
        <v>1392.868451000003</v>
      </c>
      <c r="R12" s="29"/>
      <c r="S12" s="61" t="s">
        <v>524</v>
      </c>
      <c r="T12" s="29"/>
      <c r="U12" s="191"/>
    </row>
    <row r="13" spans="1:26" ht="13.5" customHeight="1" x14ac:dyDescent="0.2">
      <c r="A13" s="191"/>
      <c r="B13" s="29"/>
      <c r="C13" s="61" t="s">
        <v>328</v>
      </c>
      <c r="D13" s="29"/>
      <c r="E13" s="62">
        <v>-1207.6723280000024</v>
      </c>
      <c r="F13" s="62"/>
      <c r="G13" s="78">
        <v>438.45863899999858</v>
      </c>
      <c r="H13" s="78"/>
      <c r="I13" s="78">
        <v>-417.43310900000506</v>
      </c>
      <c r="J13" s="29"/>
      <c r="K13" s="62">
        <v>-937.56987400000253</v>
      </c>
      <c r="L13" s="62"/>
      <c r="M13" s="78">
        <v>277.07546199999797</v>
      </c>
      <c r="N13" s="78"/>
      <c r="O13" s="78">
        <v>-417.67705300000489</v>
      </c>
      <c r="P13" s="68"/>
      <c r="Q13" s="78">
        <v>1850.9125760000015</v>
      </c>
      <c r="R13" s="29"/>
      <c r="S13" s="61" t="s">
        <v>525</v>
      </c>
      <c r="T13" s="29"/>
      <c r="U13" s="191"/>
    </row>
    <row r="14" spans="1:26" ht="13.5" customHeight="1" x14ac:dyDescent="0.2">
      <c r="A14" s="191"/>
      <c r="B14" s="29"/>
      <c r="C14" s="61" t="s">
        <v>329</v>
      </c>
      <c r="D14" s="29"/>
      <c r="E14" s="62">
        <v>-1516.5619480000005</v>
      </c>
      <c r="F14" s="62"/>
      <c r="G14" s="78">
        <v>-396.69618799999989</v>
      </c>
      <c r="H14" s="78"/>
      <c r="I14" s="78">
        <v>-308.8896199999981</v>
      </c>
      <c r="J14" s="29"/>
      <c r="K14" s="62">
        <v>-1143.8933120000011</v>
      </c>
      <c r="L14" s="62"/>
      <c r="M14" s="78">
        <v>-274.27406600000086</v>
      </c>
      <c r="N14" s="78"/>
      <c r="O14" s="78">
        <v>-206.32343799999853</v>
      </c>
      <c r="P14" s="68"/>
      <c r="Q14" s="78">
        <v>836.76028200000292</v>
      </c>
      <c r="R14" s="29"/>
      <c r="S14" s="61" t="s">
        <v>526</v>
      </c>
      <c r="T14" s="29"/>
      <c r="U14" s="191"/>
    </row>
    <row r="15" spans="1:26" ht="13.5" customHeight="1" x14ac:dyDescent="0.2">
      <c r="A15" s="191"/>
      <c r="B15" s="29"/>
      <c r="C15" s="61" t="s">
        <v>330</v>
      </c>
      <c r="D15" s="29"/>
      <c r="E15" s="62">
        <v>-1479.9531859999988</v>
      </c>
      <c r="F15" s="62"/>
      <c r="G15" s="78">
        <v>-573.52237599999853</v>
      </c>
      <c r="H15" s="78"/>
      <c r="I15" s="78">
        <v>36.608762000001661</v>
      </c>
      <c r="J15" s="29"/>
      <c r="K15" s="62">
        <v>-1030.9716049999997</v>
      </c>
      <c r="L15" s="62"/>
      <c r="M15" s="78">
        <v>-258.64724299999943</v>
      </c>
      <c r="N15" s="78"/>
      <c r="O15" s="78">
        <v>112.92170700000133</v>
      </c>
      <c r="P15" s="68"/>
      <c r="Q15" s="78">
        <v>-531.75992499999984</v>
      </c>
      <c r="R15" s="29"/>
      <c r="S15" s="61" t="s">
        <v>527</v>
      </c>
      <c r="T15" s="29"/>
      <c r="U15" s="191"/>
    </row>
    <row r="16" spans="1:26" ht="13.5" customHeight="1" x14ac:dyDescent="0.2">
      <c r="A16" s="191"/>
      <c r="B16" s="29"/>
      <c r="C16" s="61" t="s">
        <v>331</v>
      </c>
      <c r="D16" s="29"/>
      <c r="E16" s="62">
        <v>-1618.858005</v>
      </c>
      <c r="F16" s="62"/>
      <c r="G16" s="78">
        <v>-702.12580799999796</v>
      </c>
      <c r="H16" s="78"/>
      <c r="I16" s="78">
        <v>-138.90481900000123</v>
      </c>
      <c r="J16" s="29"/>
      <c r="K16" s="62">
        <v>-1284.1192570000012</v>
      </c>
      <c r="L16" s="62"/>
      <c r="M16" s="78">
        <v>-548.43415799999912</v>
      </c>
      <c r="N16" s="78"/>
      <c r="O16" s="78">
        <v>-253.14765200000147</v>
      </c>
      <c r="P16" s="68"/>
      <c r="Q16" s="78">
        <v>-1672.3443719999964</v>
      </c>
      <c r="R16" s="29"/>
      <c r="S16" s="61" t="s">
        <v>528</v>
      </c>
      <c r="T16" s="29"/>
      <c r="U16" s="191"/>
    </row>
    <row r="17" spans="1:21" ht="13.5" customHeight="1" x14ac:dyDescent="0.2">
      <c r="A17" s="191"/>
      <c r="B17" s="29"/>
      <c r="C17" s="61" t="s">
        <v>332</v>
      </c>
      <c r="D17" s="29"/>
      <c r="E17" s="62">
        <v>-1553.5912569999982</v>
      </c>
      <c r="F17" s="62"/>
      <c r="G17" s="78">
        <v>-722.57877599999847</v>
      </c>
      <c r="H17" s="78"/>
      <c r="I17" s="78">
        <v>65.266748000001826</v>
      </c>
      <c r="J17" s="29"/>
      <c r="K17" s="62">
        <v>-1012.1651299999976</v>
      </c>
      <c r="L17" s="62"/>
      <c r="M17" s="78">
        <v>-470.5938449999976</v>
      </c>
      <c r="N17" s="78"/>
      <c r="O17" s="78">
        <v>271.95412700000361</v>
      </c>
      <c r="P17" s="68"/>
      <c r="Q17" s="78">
        <v>-1998.226959999995</v>
      </c>
      <c r="R17" s="29"/>
      <c r="S17" s="61" t="s">
        <v>529</v>
      </c>
      <c r="T17" s="29"/>
      <c r="U17" s="191"/>
    </row>
    <row r="18" spans="1:21" ht="13.5" customHeight="1" x14ac:dyDescent="0.2">
      <c r="A18" s="191"/>
      <c r="B18" s="29"/>
      <c r="C18" s="61" t="s">
        <v>333</v>
      </c>
      <c r="D18" s="29"/>
      <c r="E18" s="62">
        <v>-1752.9171939999987</v>
      </c>
      <c r="F18" s="62"/>
      <c r="G18" s="78">
        <v>-477.4181869999984</v>
      </c>
      <c r="H18" s="78"/>
      <c r="I18" s="78">
        <v>-199.32593700000052</v>
      </c>
      <c r="J18" s="29"/>
      <c r="K18" s="62">
        <v>-1257.7950189999992</v>
      </c>
      <c r="L18" s="62"/>
      <c r="M18" s="78">
        <v>-282.87446399999862</v>
      </c>
      <c r="N18" s="78"/>
      <c r="O18" s="78">
        <v>-245.62988900000164</v>
      </c>
      <c r="P18" s="68"/>
      <c r="Q18" s="78">
        <v>-1902.1227709999948</v>
      </c>
      <c r="R18" s="29"/>
      <c r="S18" s="61" t="s">
        <v>530</v>
      </c>
      <c r="T18" s="29"/>
      <c r="U18" s="191"/>
    </row>
    <row r="19" spans="1:21" ht="13.5" customHeight="1" x14ac:dyDescent="0.2">
      <c r="A19" s="191"/>
      <c r="B19" s="29"/>
      <c r="C19" s="61" t="s">
        <v>334</v>
      </c>
      <c r="D19" s="29"/>
      <c r="E19" s="62">
        <v>-1878.6909690000011</v>
      </c>
      <c r="F19" s="62"/>
      <c r="G19" s="78">
        <v>-719.54841200000192</v>
      </c>
      <c r="H19" s="78"/>
      <c r="I19" s="78">
        <v>-125.77377500000239</v>
      </c>
      <c r="J19" s="29"/>
      <c r="K19" s="62">
        <v>-1203.827916000002</v>
      </c>
      <c r="L19" s="62"/>
      <c r="M19" s="78">
        <v>-343.97908700000335</v>
      </c>
      <c r="N19" s="78"/>
      <c r="O19" s="78">
        <v>53.967102999997223</v>
      </c>
      <c r="P19" s="68"/>
      <c r="Q19" s="78">
        <v>-1919.5453749999988</v>
      </c>
      <c r="R19" s="29"/>
      <c r="S19" s="61" t="s">
        <v>531</v>
      </c>
      <c r="T19" s="29"/>
      <c r="U19" s="191"/>
    </row>
    <row r="20" spans="1:21" ht="13.5" customHeight="1" x14ac:dyDescent="0.2">
      <c r="A20" s="191"/>
      <c r="B20" s="29"/>
      <c r="C20" s="61" t="s">
        <v>335</v>
      </c>
      <c r="D20" s="29"/>
      <c r="E20" s="62">
        <v>-2018.6150110000017</v>
      </c>
      <c r="F20" s="62"/>
      <c r="G20" s="78">
        <v>-1004.6784650000045</v>
      </c>
      <c r="H20" s="78"/>
      <c r="I20" s="78">
        <v>-139.92404200000055</v>
      </c>
      <c r="J20" s="29"/>
      <c r="K20" s="62">
        <v>-1339.6392990000004</v>
      </c>
      <c r="L20" s="62"/>
      <c r="M20" s="78">
        <v>-622.0263840000016</v>
      </c>
      <c r="N20" s="78"/>
      <c r="O20" s="78">
        <v>-135.81138299999839</v>
      </c>
      <c r="P20" s="68"/>
      <c r="Q20" s="78">
        <v>-2201.6450640000048</v>
      </c>
      <c r="R20" s="29"/>
      <c r="S20" s="61" t="s">
        <v>532</v>
      </c>
      <c r="T20" s="29"/>
      <c r="U20" s="191"/>
    </row>
    <row r="21" spans="1:21" ht="13.5" customHeight="1" x14ac:dyDescent="0.2">
      <c r="A21" s="191"/>
      <c r="B21" s="29"/>
      <c r="C21" s="61" t="s">
        <v>336</v>
      </c>
      <c r="D21" s="29"/>
      <c r="E21" s="62">
        <v>-2234.997582</v>
      </c>
      <c r="F21" s="62"/>
      <c r="G21" s="78">
        <v>-1299.6623069999996</v>
      </c>
      <c r="H21" s="78"/>
      <c r="I21" s="78">
        <v>-216.38257099999828</v>
      </c>
      <c r="J21" s="29"/>
      <c r="K21" s="62">
        <v>-1481.7560330000015</v>
      </c>
      <c r="L21" s="62"/>
      <c r="M21" s="78">
        <v>-711.60893100000249</v>
      </c>
      <c r="N21" s="78"/>
      <c r="O21" s="78">
        <v>-142.11673400000109</v>
      </c>
      <c r="P21" s="68"/>
      <c r="Q21" s="78">
        <v>-3023.889184000006</v>
      </c>
      <c r="R21" s="29"/>
      <c r="S21" s="61" t="s">
        <v>533</v>
      </c>
      <c r="T21" s="29"/>
      <c r="U21" s="191"/>
    </row>
    <row r="22" spans="1:21" ht="13.5" customHeight="1" x14ac:dyDescent="0.2">
      <c r="A22" s="191"/>
      <c r="B22" s="29"/>
      <c r="C22" s="61" t="s">
        <v>337</v>
      </c>
      <c r="D22" s="29"/>
      <c r="E22" s="62">
        <v>-2542.382284000003</v>
      </c>
      <c r="F22" s="62"/>
      <c r="G22" s="78">
        <v>-1093.6961700000038</v>
      </c>
      <c r="H22" s="78"/>
      <c r="I22" s="78">
        <v>-307.38470200000302</v>
      </c>
      <c r="J22" s="29"/>
      <c r="K22" s="62">
        <v>-1912.6075510000037</v>
      </c>
      <c r="L22" s="62"/>
      <c r="M22" s="78">
        <v>-663.01376500000379</v>
      </c>
      <c r="N22" s="78"/>
      <c r="O22" s="78">
        <v>-430.85151800000222</v>
      </c>
      <c r="P22" s="68"/>
      <c r="Q22" s="78">
        <v>-3398.0369420000079</v>
      </c>
      <c r="R22" s="29"/>
      <c r="S22" s="61" t="s">
        <v>534</v>
      </c>
      <c r="T22" s="29"/>
      <c r="U22" s="191"/>
    </row>
    <row r="23" spans="1:21" ht="6.75" customHeight="1" x14ac:dyDescent="0.2">
      <c r="A23" s="79"/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68"/>
      <c r="Q23" s="29"/>
      <c r="R23" s="29"/>
      <c r="S23" s="29"/>
      <c r="T23" s="29"/>
      <c r="U23" s="79"/>
    </row>
    <row r="24" spans="1:21" ht="13.5" customHeight="1" x14ac:dyDescent="0.2">
      <c r="A24" s="191">
        <v>2022</v>
      </c>
      <c r="B24" s="29"/>
      <c r="C24" s="69" t="s">
        <v>296</v>
      </c>
      <c r="D24" s="66"/>
      <c r="E24" s="71">
        <f>SUM(E25:E36)</f>
        <v>-31083.063070999997</v>
      </c>
      <c r="F24" s="72"/>
      <c r="G24" s="82">
        <f>SUM(G25:G36)</f>
        <v>-11555.873549999993</v>
      </c>
      <c r="H24" s="74"/>
      <c r="I24" s="75"/>
      <c r="J24" s="70"/>
      <c r="K24" s="71">
        <f>SUM(K25:K36)</f>
        <v>-19499.560652000004</v>
      </c>
      <c r="L24" s="72"/>
      <c r="M24" s="82">
        <f>SUM(M25:M36)</f>
        <v>-5680.1670629999926</v>
      </c>
      <c r="N24" s="74"/>
      <c r="O24" s="75"/>
      <c r="P24" s="76"/>
      <c r="Q24" s="75"/>
      <c r="R24" s="29"/>
      <c r="S24" s="69" t="s">
        <v>296</v>
      </c>
      <c r="T24" s="29"/>
      <c r="U24" s="191">
        <v>2022</v>
      </c>
    </row>
    <row r="25" spans="1:21" ht="13.5" customHeight="1" x14ac:dyDescent="0.2">
      <c r="A25" s="191"/>
      <c r="B25" s="29"/>
      <c r="C25" s="61" t="s">
        <v>326</v>
      </c>
      <c r="D25" s="29"/>
      <c r="E25" s="62">
        <v>-1972.1618800000015</v>
      </c>
      <c r="F25" s="62"/>
      <c r="G25" s="78">
        <v>-1039.4513420000012</v>
      </c>
      <c r="H25" s="78"/>
      <c r="I25" s="78">
        <v>570.22040400000151</v>
      </c>
      <c r="J25" s="29"/>
      <c r="K25" s="62">
        <v>-1344.6286100000034</v>
      </c>
      <c r="L25" s="62"/>
      <c r="M25" s="78">
        <v>-649.47283800000241</v>
      </c>
      <c r="N25" s="78"/>
      <c r="O25" s="78">
        <v>567.9789410000003</v>
      </c>
      <c r="P25" s="68"/>
      <c r="Q25" s="78">
        <v>-3432.8098190000046</v>
      </c>
      <c r="R25" s="29"/>
      <c r="S25" s="61" t="s">
        <v>523</v>
      </c>
      <c r="T25" s="29"/>
      <c r="U25" s="191"/>
    </row>
    <row r="26" spans="1:21" ht="13.5" customHeight="1" x14ac:dyDescent="0.2">
      <c r="A26" s="191"/>
      <c r="B26" s="29"/>
      <c r="C26" s="61" t="s">
        <v>327</v>
      </c>
      <c r="D26" s="29"/>
      <c r="E26" s="62">
        <v>-2222.5611980000031</v>
      </c>
      <c r="F26" s="62"/>
      <c r="G26" s="78">
        <v>-1432.3219790000057</v>
      </c>
      <c r="H26" s="78"/>
      <c r="I26" s="78">
        <v>-250.39931800000159</v>
      </c>
      <c r="J26" s="29"/>
      <c r="K26" s="62">
        <v>-1342.4670790000027</v>
      </c>
      <c r="L26" s="62"/>
      <c r="M26" s="78">
        <v>-822.5742580000051</v>
      </c>
      <c r="N26" s="78"/>
      <c r="O26" s="78">
        <v>2.1615310000006502</v>
      </c>
      <c r="P26" s="68"/>
      <c r="Q26" s="78">
        <v>-3565.4694910000107</v>
      </c>
      <c r="R26" s="29"/>
      <c r="S26" s="61" t="s">
        <v>524</v>
      </c>
      <c r="T26" s="29"/>
      <c r="U26" s="191"/>
    </row>
    <row r="27" spans="1:21" ht="13.5" customHeight="1" x14ac:dyDescent="0.2">
      <c r="A27" s="191"/>
      <c r="B27" s="29"/>
      <c r="C27" s="61" t="s">
        <v>328</v>
      </c>
      <c r="D27" s="29"/>
      <c r="E27" s="62">
        <v>-2510.1623009999985</v>
      </c>
      <c r="F27" s="62"/>
      <c r="G27" s="78">
        <v>-1302.4899729999961</v>
      </c>
      <c r="H27" s="78"/>
      <c r="I27" s="78">
        <v>-287.60110299999542</v>
      </c>
      <c r="J27" s="29"/>
      <c r="K27" s="62">
        <v>-1551.9671259999996</v>
      </c>
      <c r="L27" s="62"/>
      <c r="M27" s="78">
        <v>-614.39725199999702</v>
      </c>
      <c r="N27" s="78"/>
      <c r="O27" s="78">
        <v>-209.50004699999681</v>
      </c>
      <c r="P27" s="68"/>
      <c r="Q27" s="78">
        <v>-3774.263294000003</v>
      </c>
      <c r="R27" s="29"/>
      <c r="S27" s="61" t="s">
        <v>525</v>
      </c>
      <c r="T27" s="29"/>
      <c r="U27" s="191"/>
    </row>
    <row r="28" spans="1:21" ht="13.5" customHeight="1" x14ac:dyDescent="0.2">
      <c r="A28" s="191"/>
      <c r="B28" s="29"/>
      <c r="C28" s="61" t="s">
        <v>329</v>
      </c>
      <c r="D28" s="29"/>
      <c r="E28" s="62">
        <v>-2539.1635719999977</v>
      </c>
      <c r="F28" s="62"/>
      <c r="G28" s="78">
        <v>-1022.6016239999972</v>
      </c>
      <c r="H28" s="78"/>
      <c r="I28" s="78">
        <v>-29.001270999999178</v>
      </c>
      <c r="J28" s="29"/>
      <c r="K28" s="62">
        <v>-1571.9292289999967</v>
      </c>
      <c r="L28" s="62"/>
      <c r="M28" s="78">
        <v>-428.03591699999561</v>
      </c>
      <c r="N28" s="78"/>
      <c r="O28" s="78">
        <v>-19.962102999997114</v>
      </c>
      <c r="P28" s="68"/>
      <c r="Q28" s="78">
        <v>-3757.413575999999</v>
      </c>
      <c r="R28" s="29"/>
      <c r="S28" s="61" t="s">
        <v>526</v>
      </c>
      <c r="T28" s="29"/>
      <c r="U28" s="191"/>
    </row>
    <row r="29" spans="1:21" ht="13.5" customHeight="1" x14ac:dyDescent="0.2">
      <c r="A29" s="191"/>
      <c r="B29" s="29"/>
      <c r="C29" s="61" t="s">
        <v>330</v>
      </c>
      <c r="D29" s="29"/>
      <c r="E29" s="62">
        <v>-2396.0170580000013</v>
      </c>
      <c r="F29" s="62"/>
      <c r="G29" s="78">
        <v>-916.06387200000245</v>
      </c>
      <c r="H29" s="78"/>
      <c r="I29" s="78">
        <v>143.14651399999639</v>
      </c>
      <c r="J29" s="29"/>
      <c r="K29" s="62">
        <v>-1325.5086790000014</v>
      </c>
      <c r="L29" s="62"/>
      <c r="M29" s="78">
        <v>-294.53707400000167</v>
      </c>
      <c r="N29" s="78"/>
      <c r="O29" s="78">
        <v>246.42054999999527</v>
      </c>
      <c r="P29" s="68"/>
      <c r="Q29" s="78">
        <v>-3241.1554689999957</v>
      </c>
      <c r="R29" s="29"/>
      <c r="S29" s="61" t="s">
        <v>527</v>
      </c>
      <c r="T29" s="29"/>
      <c r="U29" s="191"/>
    </row>
    <row r="30" spans="1:21" ht="13.5" customHeight="1" x14ac:dyDescent="0.2">
      <c r="A30" s="191"/>
      <c r="B30" s="29"/>
      <c r="C30" s="61" t="s">
        <v>331</v>
      </c>
      <c r="D30" s="29"/>
      <c r="E30" s="62">
        <v>-2617.7535869999992</v>
      </c>
      <c r="F30" s="62"/>
      <c r="G30" s="78">
        <v>-998.89558199999919</v>
      </c>
      <c r="H30" s="78"/>
      <c r="I30" s="78">
        <v>-221.73652899999797</v>
      </c>
      <c r="J30" s="29"/>
      <c r="K30" s="62">
        <v>-1385.8417069999996</v>
      </c>
      <c r="L30" s="62"/>
      <c r="M30" s="78">
        <v>-101.72244999999839</v>
      </c>
      <c r="N30" s="78"/>
      <c r="O30" s="78">
        <v>-60.333027999998194</v>
      </c>
      <c r="P30" s="68"/>
      <c r="Q30" s="78">
        <v>-2937.5610779999988</v>
      </c>
      <c r="R30" s="29"/>
      <c r="S30" s="61" t="s">
        <v>528</v>
      </c>
      <c r="T30" s="29"/>
      <c r="U30" s="191"/>
    </row>
    <row r="31" spans="1:21" ht="13.5" customHeight="1" x14ac:dyDescent="0.2">
      <c r="A31" s="191"/>
      <c r="B31" s="29"/>
      <c r="C31" s="61" t="s">
        <v>332</v>
      </c>
      <c r="D31" s="29"/>
      <c r="E31" s="62">
        <v>-2225.7691709999999</v>
      </c>
      <c r="F31" s="62"/>
      <c r="G31" s="78">
        <v>-672.17791400000169</v>
      </c>
      <c r="H31" s="78"/>
      <c r="I31" s="78">
        <v>391.98441599999933</v>
      </c>
      <c r="J31" s="29"/>
      <c r="K31" s="62">
        <v>-1231.9778240000005</v>
      </c>
      <c r="L31" s="62"/>
      <c r="M31" s="78">
        <v>-219.81269400000292</v>
      </c>
      <c r="N31" s="78"/>
      <c r="O31" s="78">
        <v>153.86388299999908</v>
      </c>
      <c r="P31" s="68"/>
      <c r="Q31" s="78">
        <v>-2587.1373680000033</v>
      </c>
      <c r="R31" s="29"/>
      <c r="S31" s="61" t="s">
        <v>529</v>
      </c>
      <c r="T31" s="29"/>
      <c r="U31" s="191"/>
    </row>
    <row r="32" spans="1:21" ht="13.5" customHeight="1" x14ac:dyDescent="0.2">
      <c r="A32" s="191"/>
      <c r="B32" s="29"/>
      <c r="C32" s="61" t="s">
        <v>333</v>
      </c>
      <c r="D32" s="29"/>
      <c r="E32" s="62">
        <v>-3421.4348589999991</v>
      </c>
      <c r="F32" s="62"/>
      <c r="G32" s="78">
        <v>-1668.5176650000003</v>
      </c>
      <c r="H32" s="78"/>
      <c r="I32" s="78">
        <v>-1195.6656879999991</v>
      </c>
      <c r="J32" s="29"/>
      <c r="K32" s="62">
        <v>-1951.357853999998</v>
      </c>
      <c r="L32" s="62"/>
      <c r="M32" s="78">
        <v>-693.56283499999881</v>
      </c>
      <c r="N32" s="78"/>
      <c r="O32" s="78">
        <v>-719.38002999999753</v>
      </c>
      <c r="P32" s="68"/>
      <c r="Q32" s="78">
        <v>-3339.5911610000012</v>
      </c>
      <c r="R32" s="29"/>
      <c r="S32" s="61" t="s">
        <v>530</v>
      </c>
      <c r="T32" s="29"/>
      <c r="U32" s="191"/>
    </row>
    <row r="33" spans="1:21" ht="13.5" customHeight="1" x14ac:dyDescent="0.2">
      <c r="A33" s="191"/>
      <c r="B33" s="29"/>
      <c r="C33" s="61" t="s">
        <v>334</v>
      </c>
      <c r="D33" s="29"/>
      <c r="E33" s="62">
        <v>-2876.8871850000023</v>
      </c>
      <c r="F33" s="62"/>
      <c r="G33" s="78">
        <v>-998.19621600000119</v>
      </c>
      <c r="H33" s="78"/>
      <c r="I33" s="78">
        <v>544.54767399999673</v>
      </c>
      <c r="J33" s="29"/>
      <c r="K33" s="62">
        <v>-1822.3504680000024</v>
      </c>
      <c r="L33" s="62"/>
      <c r="M33" s="78">
        <v>-618.52255200000036</v>
      </c>
      <c r="N33" s="78"/>
      <c r="O33" s="78">
        <v>129.00738599999568</v>
      </c>
      <c r="P33" s="68"/>
      <c r="Q33" s="78">
        <v>-3338.8917950000023</v>
      </c>
      <c r="R33" s="29"/>
      <c r="S33" s="61" t="s">
        <v>531</v>
      </c>
      <c r="T33" s="29"/>
      <c r="U33" s="191"/>
    </row>
    <row r="34" spans="1:21" ht="13.5" customHeight="1" x14ac:dyDescent="0.2">
      <c r="A34" s="191"/>
      <c r="B34" s="29"/>
      <c r="C34" s="61" t="s">
        <v>335</v>
      </c>
      <c r="D34" s="29"/>
      <c r="E34" s="62">
        <v>-2881.9069409999984</v>
      </c>
      <c r="F34" s="62"/>
      <c r="G34" s="78">
        <v>-863.29192999999668</v>
      </c>
      <c r="H34" s="78"/>
      <c r="I34" s="78">
        <v>-5.0197559999960504</v>
      </c>
      <c r="J34" s="29"/>
      <c r="K34" s="62">
        <v>-2052.2193729999999</v>
      </c>
      <c r="L34" s="62"/>
      <c r="M34" s="78">
        <v>-712.58007399999951</v>
      </c>
      <c r="N34" s="78"/>
      <c r="O34" s="78">
        <v>-229.86890499999754</v>
      </c>
      <c r="P34" s="68"/>
      <c r="Q34" s="78">
        <v>-3530.0058109999982</v>
      </c>
      <c r="R34" s="29"/>
      <c r="S34" s="61" t="s">
        <v>532</v>
      </c>
      <c r="T34" s="29"/>
      <c r="U34" s="191"/>
    </row>
    <row r="35" spans="1:21" ht="13.5" customHeight="1" x14ac:dyDescent="0.2">
      <c r="A35" s="191"/>
      <c r="B35" s="29"/>
      <c r="C35" s="61" t="s">
        <v>336</v>
      </c>
      <c r="D35" s="29"/>
      <c r="E35" s="62">
        <v>-2561.1067759999969</v>
      </c>
      <c r="F35" s="62"/>
      <c r="G35" s="78">
        <v>-326.10919399999693</v>
      </c>
      <c r="H35" s="78"/>
      <c r="I35" s="78">
        <v>320.80016500000147</v>
      </c>
      <c r="J35" s="29"/>
      <c r="K35" s="62">
        <v>-1692.3139869999977</v>
      </c>
      <c r="L35" s="62"/>
      <c r="M35" s="78">
        <v>-210.55795399999624</v>
      </c>
      <c r="N35" s="78"/>
      <c r="O35" s="78">
        <v>359.90538600000218</v>
      </c>
      <c r="P35" s="68"/>
      <c r="Q35" s="78">
        <v>-2187.5973399999948</v>
      </c>
      <c r="R35" s="29"/>
      <c r="S35" s="61" t="s">
        <v>533</v>
      </c>
      <c r="T35" s="29"/>
      <c r="U35" s="191"/>
    </row>
    <row r="36" spans="1:21" ht="13.5" customHeight="1" x14ac:dyDescent="0.2">
      <c r="A36" s="191"/>
      <c r="B36" s="29"/>
      <c r="C36" s="61" t="s">
        <v>337</v>
      </c>
      <c r="D36" s="29"/>
      <c r="E36" s="62">
        <v>-2858.1385429999982</v>
      </c>
      <c r="F36" s="62"/>
      <c r="G36" s="78">
        <v>-315.75625899999523</v>
      </c>
      <c r="H36" s="78"/>
      <c r="I36" s="78">
        <v>-297.03176700000131</v>
      </c>
      <c r="J36" s="29"/>
      <c r="K36" s="62">
        <v>-2226.9987159999982</v>
      </c>
      <c r="L36" s="62"/>
      <c r="M36" s="78">
        <v>-314.39116499999454</v>
      </c>
      <c r="N36" s="78"/>
      <c r="O36" s="78">
        <v>-534.68472900000052</v>
      </c>
      <c r="P36" s="68"/>
      <c r="Q36" s="78">
        <v>-1505.1573829999888</v>
      </c>
      <c r="R36" s="29"/>
      <c r="S36" s="61" t="s">
        <v>534</v>
      </c>
      <c r="T36" s="29"/>
      <c r="U36" s="191"/>
    </row>
    <row r="37" spans="1:21" ht="6.75" customHeight="1" x14ac:dyDescent="0.2">
      <c r="A37" s="7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68"/>
      <c r="Q37" s="29"/>
      <c r="R37" s="29"/>
      <c r="S37" s="29"/>
      <c r="T37" s="29"/>
      <c r="U37" s="79"/>
    </row>
    <row r="38" spans="1:21" ht="13.5" customHeight="1" x14ac:dyDescent="0.2">
      <c r="A38" s="191">
        <v>2023</v>
      </c>
      <c r="B38" s="29"/>
      <c r="C38" s="69" t="s">
        <v>296</v>
      </c>
      <c r="D38" s="66"/>
      <c r="E38" s="71">
        <f>SUM(E39:E50)</f>
        <v>-27356.363856999989</v>
      </c>
      <c r="F38" s="72"/>
      <c r="G38" s="82">
        <f>SUM(G39:G50)</f>
        <v>3726.6992140000038</v>
      </c>
      <c r="H38" s="74"/>
      <c r="I38" s="75"/>
      <c r="J38" s="70"/>
      <c r="K38" s="71">
        <f>SUM(K39:K50)</f>
        <v>-20299.677622999989</v>
      </c>
      <c r="L38" s="72"/>
      <c r="M38" s="82">
        <f>SUM(M39:M50)</f>
        <v>-800.11697099999128</v>
      </c>
      <c r="N38" s="74"/>
      <c r="O38" s="75"/>
      <c r="P38" s="76"/>
      <c r="Q38" s="75"/>
      <c r="R38" s="29"/>
      <c r="S38" s="69" t="s">
        <v>296</v>
      </c>
      <c r="T38" s="29"/>
      <c r="U38" s="191">
        <v>2023</v>
      </c>
    </row>
    <row r="39" spans="1:21" ht="13.5" customHeight="1" x14ac:dyDescent="0.2">
      <c r="A39" s="191"/>
      <c r="B39" s="29"/>
      <c r="C39" s="61" t="s">
        <v>326</v>
      </c>
      <c r="D39" s="29"/>
      <c r="E39" s="62">
        <v>-2060.5215409999964</v>
      </c>
      <c r="F39" s="62"/>
      <c r="G39" s="78">
        <v>-88.359660999994958</v>
      </c>
      <c r="H39" s="78"/>
      <c r="I39" s="78">
        <v>797.61700200000178</v>
      </c>
      <c r="J39" s="29"/>
      <c r="K39" s="62">
        <v>-1428.001983999995</v>
      </c>
      <c r="L39" s="62"/>
      <c r="M39" s="78">
        <v>-83.3733739999916</v>
      </c>
      <c r="N39" s="78"/>
      <c r="O39" s="78">
        <v>798.99673200000325</v>
      </c>
      <c r="P39" s="68"/>
      <c r="Q39" s="78">
        <v>-730.22511399998712</v>
      </c>
      <c r="R39" s="29"/>
      <c r="S39" s="61" t="s">
        <v>523</v>
      </c>
      <c r="T39" s="29"/>
      <c r="U39" s="191"/>
    </row>
    <row r="40" spans="1:21" ht="13.5" customHeight="1" x14ac:dyDescent="0.2">
      <c r="A40" s="191"/>
      <c r="B40" s="29"/>
      <c r="C40" s="61" t="s">
        <v>327</v>
      </c>
      <c r="D40" s="29"/>
      <c r="E40" s="62">
        <v>-2368.7592460000014</v>
      </c>
      <c r="F40" s="62"/>
      <c r="G40" s="78">
        <v>-146.19804799999838</v>
      </c>
      <c r="H40" s="78"/>
      <c r="I40" s="78">
        <v>-308.23770500000501</v>
      </c>
      <c r="J40" s="29"/>
      <c r="K40" s="62">
        <v>-1754.7630500000014</v>
      </c>
      <c r="L40" s="62"/>
      <c r="M40" s="78">
        <v>-412.29597099999864</v>
      </c>
      <c r="N40" s="78"/>
      <c r="O40" s="78">
        <v>-326.76106600000639</v>
      </c>
      <c r="P40" s="68"/>
      <c r="Q40" s="78">
        <v>-550.31396799998856</v>
      </c>
      <c r="R40" s="29"/>
      <c r="S40" s="61" t="s">
        <v>524</v>
      </c>
      <c r="T40" s="29"/>
      <c r="U40" s="191"/>
    </row>
    <row r="41" spans="1:21" ht="13.5" customHeight="1" x14ac:dyDescent="0.2">
      <c r="A41" s="191"/>
      <c r="B41" s="29"/>
      <c r="C41" s="61" t="s">
        <v>328</v>
      </c>
      <c r="D41" s="29"/>
      <c r="E41" s="62">
        <v>-2092.3500540000005</v>
      </c>
      <c r="F41" s="62"/>
      <c r="G41" s="78">
        <v>417.81224699999802</v>
      </c>
      <c r="H41" s="78"/>
      <c r="I41" s="78">
        <v>276.40919200000098</v>
      </c>
      <c r="J41" s="29"/>
      <c r="K41" s="62">
        <v>-1302.8551719999996</v>
      </c>
      <c r="L41" s="62"/>
      <c r="M41" s="78">
        <v>249.11195399999997</v>
      </c>
      <c r="N41" s="78"/>
      <c r="O41" s="78">
        <v>451.9078780000018</v>
      </c>
      <c r="P41" s="68"/>
      <c r="Q41" s="78">
        <v>183.25453800000469</v>
      </c>
      <c r="R41" s="29"/>
      <c r="S41" s="61" t="s">
        <v>525</v>
      </c>
      <c r="T41" s="29"/>
      <c r="U41" s="191"/>
    </row>
    <row r="42" spans="1:21" ht="13.5" customHeight="1" x14ac:dyDescent="0.2">
      <c r="A42" s="191"/>
      <c r="B42" s="29"/>
      <c r="C42" s="61" t="s">
        <v>329</v>
      </c>
      <c r="D42" s="29"/>
      <c r="E42" s="62">
        <v>-2177.0735470000027</v>
      </c>
      <c r="F42" s="62"/>
      <c r="G42" s="78">
        <v>362.09002499999497</v>
      </c>
      <c r="H42" s="78"/>
      <c r="I42" s="78">
        <v>-84.723493000002236</v>
      </c>
      <c r="J42" s="29"/>
      <c r="K42" s="62">
        <v>-1714.4901670000036</v>
      </c>
      <c r="L42" s="62"/>
      <c r="M42" s="78">
        <v>-142.5609380000069</v>
      </c>
      <c r="N42" s="78"/>
      <c r="O42" s="78">
        <v>-411.63499500000398</v>
      </c>
      <c r="P42" s="68"/>
      <c r="Q42" s="78">
        <v>633.70422399999461</v>
      </c>
      <c r="R42" s="29"/>
      <c r="S42" s="61" t="s">
        <v>526</v>
      </c>
      <c r="T42" s="29"/>
      <c r="U42" s="191"/>
    </row>
    <row r="43" spans="1:21" ht="13.5" customHeight="1" x14ac:dyDescent="0.2">
      <c r="A43" s="191"/>
      <c r="B43" s="29"/>
      <c r="C43" s="61" t="s">
        <v>330</v>
      </c>
      <c r="D43" s="29"/>
      <c r="E43" s="62">
        <v>-2450.1539080000002</v>
      </c>
      <c r="F43" s="62"/>
      <c r="G43" s="78">
        <v>-54.136849999998958</v>
      </c>
      <c r="H43" s="78"/>
      <c r="I43" s="78">
        <v>-273.08036099999754</v>
      </c>
      <c r="J43" s="29"/>
      <c r="K43" s="62">
        <v>-1889.0445579999987</v>
      </c>
      <c r="L43" s="62"/>
      <c r="M43" s="78">
        <v>-563.53587899999729</v>
      </c>
      <c r="N43" s="78"/>
      <c r="O43" s="78">
        <v>-174.55439099999512</v>
      </c>
      <c r="P43" s="68"/>
      <c r="Q43" s="78">
        <v>725.76542199999403</v>
      </c>
      <c r="R43" s="29"/>
      <c r="S43" s="61" t="s">
        <v>527</v>
      </c>
      <c r="T43" s="29"/>
      <c r="U43" s="191"/>
    </row>
    <row r="44" spans="1:21" ht="13.5" customHeight="1" x14ac:dyDescent="0.2">
      <c r="A44" s="191"/>
      <c r="B44" s="29"/>
      <c r="C44" s="61" t="s">
        <v>331</v>
      </c>
      <c r="D44" s="29"/>
      <c r="E44" s="62">
        <v>-2085.4906430000001</v>
      </c>
      <c r="F44" s="62"/>
      <c r="G44" s="78">
        <v>532.26294399999915</v>
      </c>
      <c r="H44" s="78"/>
      <c r="I44" s="78">
        <v>364.66326500000014</v>
      </c>
      <c r="J44" s="29"/>
      <c r="K44" s="62">
        <v>-1484.8849640000017</v>
      </c>
      <c r="L44" s="62"/>
      <c r="M44" s="78">
        <v>-99.043257000002086</v>
      </c>
      <c r="N44" s="78"/>
      <c r="O44" s="78">
        <v>404.15959399999701</v>
      </c>
      <c r="P44" s="68"/>
      <c r="Q44" s="78">
        <v>840.21611899999516</v>
      </c>
      <c r="R44" s="29"/>
      <c r="S44" s="61" t="s">
        <v>528</v>
      </c>
      <c r="T44" s="29"/>
      <c r="U44" s="191"/>
    </row>
    <row r="45" spans="1:21" ht="13.5" customHeight="1" x14ac:dyDescent="0.2">
      <c r="A45" s="191"/>
      <c r="B45" s="29"/>
      <c r="C45" s="61" t="s">
        <v>332</v>
      </c>
      <c r="D45" s="29"/>
      <c r="E45" s="62">
        <v>-2257.6902709999995</v>
      </c>
      <c r="F45" s="62"/>
      <c r="G45" s="78">
        <v>-31.921099999999569</v>
      </c>
      <c r="H45" s="78"/>
      <c r="I45" s="78">
        <v>-172.19962799999939</v>
      </c>
      <c r="J45" s="29"/>
      <c r="K45" s="62">
        <v>-1746.1765399999995</v>
      </c>
      <c r="L45" s="62"/>
      <c r="M45" s="78">
        <v>-514.19871599999897</v>
      </c>
      <c r="N45" s="78"/>
      <c r="O45" s="78">
        <v>-261.2915759999978</v>
      </c>
      <c r="P45" s="68"/>
      <c r="Q45" s="78">
        <v>446.20499400000062</v>
      </c>
      <c r="R45" s="29"/>
      <c r="S45" s="61" t="s">
        <v>529</v>
      </c>
      <c r="T45" s="29"/>
      <c r="U45" s="191"/>
    </row>
    <row r="46" spans="1:21" ht="13.5" customHeight="1" x14ac:dyDescent="0.2">
      <c r="A46" s="191"/>
      <c r="B46" s="29"/>
      <c r="C46" s="61" t="s">
        <v>333</v>
      </c>
      <c r="D46" s="29"/>
      <c r="E46" s="62">
        <v>-2410.9145259999996</v>
      </c>
      <c r="F46" s="62"/>
      <c r="G46" s="78">
        <v>1010.5203329999995</v>
      </c>
      <c r="H46" s="78"/>
      <c r="I46" s="78">
        <v>-153.22425500000008</v>
      </c>
      <c r="J46" s="29"/>
      <c r="K46" s="62">
        <v>-1784.4403539999985</v>
      </c>
      <c r="L46" s="62"/>
      <c r="M46" s="78">
        <v>166.91749999999956</v>
      </c>
      <c r="N46" s="78"/>
      <c r="O46" s="78">
        <v>-38.263813999999002</v>
      </c>
      <c r="P46" s="68"/>
      <c r="Q46" s="78">
        <v>1510.8621769999991</v>
      </c>
      <c r="R46" s="29"/>
      <c r="S46" s="61" t="s">
        <v>530</v>
      </c>
      <c r="T46" s="29"/>
      <c r="U46" s="191"/>
    </row>
    <row r="47" spans="1:21" ht="13.5" customHeight="1" x14ac:dyDescent="0.2">
      <c r="A47" s="191"/>
      <c r="B47" s="29"/>
      <c r="C47" s="61" t="s">
        <v>334</v>
      </c>
      <c r="D47" s="29"/>
      <c r="E47" s="62">
        <v>-2266.3285229999983</v>
      </c>
      <c r="F47" s="62"/>
      <c r="G47" s="78">
        <v>610.55866200000401</v>
      </c>
      <c r="H47" s="78"/>
      <c r="I47" s="78">
        <v>144.58600300000126</v>
      </c>
      <c r="J47" s="29"/>
      <c r="K47" s="62">
        <v>-1562.7803999999987</v>
      </c>
      <c r="L47" s="62"/>
      <c r="M47" s="78">
        <v>259.57006800000363</v>
      </c>
      <c r="N47" s="78"/>
      <c r="O47" s="78">
        <v>221.65995399999974</v>
      </c>
      <c r="P47" s="68"/>
      <c r="Q47" s="78">
        <v>1589.157895000003</v>
      </c>
      <c r="R47" s="29"/>
      <c r="S47" s="61" t="s">
        <v>531</v>
      </c>
      <c r="T47" s="29"/>
      <c r="U47" s="191"/>
    </row>
    <row r="48" spans="1:21" ht="13.5" customHeight="1" x14ac:dyDescent="0.2">
      <c r="A48" s="191"/>
      <c r="B48" s="29"/>
      <c r="C48" s="61" t="s">
        <v>335</v>
      </c>
      <c r="D48" s="29"/>
      <c r="E48" s="62">
        <v>-2933.7001060000002</v>
      </c>
      <c r="F48" s="62"/>
      <c r="G48" s="78">
        <v>-51.793165000001864</v>
      </c>
      <c r="H48" s="78"/>
      <c r="I48" s="78">
        <v>-667.37158300000192</v>
      </c>
      <c r="J48" s="29"/>
      <c r="K48" s="62">
        <v>-2282.3912220000002</v>
      </c>
      <c r="L48" s="62"/>
      <c r="M48" s="78">
        <v>-230.17184900000029</v>
      </c>
      <c r="N48" s="78"/>
      <c r="O48" s="78">
        <v>-719.61082200000146</v>
      </c>
      <c r="P48" s="68"/>
      <c r="Q48" s="78">
        <v>1569.2858300000016</v>
      </c>
      <c r="R48" s="29"/>
      <c r="S48" s="61" t="s">
        <v>532</v>
      </c>
      <c r="T48" s="29"/>
      <c r="U48" s="191"/>
    </row>
    <row r="49" spans="1:21" ht="13.5" customHeight="1" x14ac:dyDescent="0.2">
      <c r="A49" s="191"/>
      <c r="B49" s="29"/>
      <c r="C49" s="61" t="s">
        <v>336</v>
      </c>
      <c r="D49" s="29"/>
      <c r="E49" s="62">
        <v>-1928.3835679999956</v>
      </c>
      <c r="F49" s="62"/>
      <c r="G49" s="78">
        <v>632.72320800000125</v>
      </c>
      <c r="H49" s="78"/>
      <c r="I49" s="78">
        <v>1005.3165380000046</v>
      </c>
      <c r="J49" s="29"/>
      <c r="K49" s="62">
        <v>-1497.4421529999972</v>
      </c>
      <c r="L49" s="62"/>
      <c r="M49" s="78">
        <v>194.87183400000049</v>
      </c>
      <c r="N49" s="78"/>
      <c r="O49" s="78">
        <v>784.94906900000296</v>
      </c>
      <c r="P49" s="68"/>
      <c r="Q49" s="78">
        <v>1191.4887050000034</v>
      </c>
      <c r="R49" s="29"/>
      <c r="S49" s="61" t="s">
        <v>533</v>
      </c>
      <c r="T49" s="29"/>
      <c r="U49" s="191"/>
    </row>
    <row r="50" spans="1:21" ht="13.5" customHeight="1" x14ac:dyDescent="0.2">
      <c r="A50" s="191"/>
      <c r="B50" s="29"/>
      <c r="C50" s="61" t="s">
        <v>337</v>
      </c>
      <c r="D50" s="29"/>
      <c r="E50" s="62">
        <v>-2324.9979239999975</v>
      </c>
      <c r="F50" s="62"/>
      <c r="G50" s="78">
        <v>533.1406190000007</v>
      </c>
      <c r="H50" s="78"/>
      <c r="I50" s="78">
        <v>-396.61435600000186</v>
      </c>
      <c r="J50" s="29"/>
      <c r="K50" s="62">
        <v>-1852.4070589999974</v>
      </c>
      <c r="L50" s="62"/>
      <c r="M50" s="78">
        <v>374.59165700000085</v>
      </c>
      <c r="N50" s="78"/>
      <c r="O50" s="78">
        <v>-354.96490600000016</v>
      </c>
      <c r="P50" s="68"/>
      <c r="Q50" s="78">
        <v>1114.0706620000001</v>
      </c>
      <c r="R50" s="29"/>
      <c r="S50" s="61" t="s">
        <v>534</v>
      </c>
      <c r="T50" s="29"/>
      <c r="U50" s="191"/>
    </row>
    <row r="51" spans="1:21" ht="6.75" customHeight="1" thickBot="1" x14ac:dyDescent="0.25">
      <c r="A51" s="63"/>
      <c r="B51" s="80"/>
      <c r="C51" s="80"/>
      <c r="D51" s="80"/>
      <c r="E51" s="80"/>
      <c r="F51" s="80"/>
      <c r="G51" s="80"/>
      <c r="H51" s="80"/>
      <c r="I51" s="80"/>
      <c r="J51" s="80"/>
      <c r="K51" s="80"/>
      <c r="L51" s="80"/>
      <c r="M51" s="80"/>
      <c r="N51" s="80"/>
      <c r="O51" s="80"/>
      <c r="P51" s="81"/>
      <c r="Q51" s="80"/>
      <c r="R51" s="80"/>
      <c r="S51" s="80"/>
      <c r="T51" s="80"/>
      <c r="U51" s="63"/>
    </row>
    <row r="52" spans="1:21" ht="13.5" thickTop="1" x14ac:dyDescent="0.2"/>
  </sheetData>
  <mergeCells count="18">
    <mergeCell ref="U24:U36"/>
    <mergeCell ref="U38:U50"/>
    <mergeCell ref="U4:U8"/>
    <mergeCell ref="U10:U22"/>
    <mergeCell ref="Y10:Z10"/>
    <mergeCell ref="A38:A50"/>
    <mergeCell ref="A10:A22"/>
    <mergeCell ref="A24:A36"/>
    <mergeCell ref="A4:A8"/>
    <mergeCell ref="C4:C8"/>
    <mergeCell ref="A1:U1"/>
    <mergeCell ref="S4:S8"/>
    <mergeCell ref="E4:I4"/>
    <mergeCell ref="K4:O4"/>
    <mergeCell ref="E6:E8"/>
    <mergeCell ref="G6:I6"/>
    <mergeCell ref="K6:K8"/>
    <mergeCell ref="M6:O6"/>
  </mergeCells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68"/>
  <sheetViews>
    <sheetView showGridLines="0" topLeftCell="A2" zoomScale="90" zoomScaleNormal="90" workbookViewId="0">
      <selection activeCell="A2" sqref="A2:S2"/>
    </sheetView>
  </sheetViews>
  <sheetFormatPr defaultColWidth="9.140625" defaultRowHeight="9" x14ac:dyDescent="0.15"/>
  <cols>
    <col min="1" max="1" width="6.5703125" style="83" customWidth="1"/>
    <col min="2" max="2" width="9.28515625" style="84" customWidth="1"/>
    <col min="3" max="17" width="10.140625" style="84" customWidth="1"/>
    <col min="18" max="18" width="6.5703125" style="84" customWidth="1"/>
    <col min="19" max="19" width="9.140625" style="84"/>
    <col min="20" max="20" width="2.85546875" style="84" customWidth="1"/>
    <col min="21" max="16384" width="9.140625" style="84"/>
  </cols>
  <sheetData>
    <row r="1" spans="1:21" hidden="1" x14ac:dyDescent="0.15"/>
    <row r="2" spans="1:21" ht="24" customHeight="1" x14ac:dyDescent="0.2">
      <c r="A2" s="205" t="s">
        <v>665</v>
      </c>
      <c r="B2" s="206"/>
      <c r="C2" s="206"/>
      <c r="D2" s="206"/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8"/>
    </row>
    <row r="3" spans="1:21" s="85" customFormat="1" ht="6.75" customHeight="1" thickBot="1" x14ac:dyDescent="0.25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</row>
    <row r="4" spans="1:21" ht="12" customHeight="1" thickBot="1" x14ac:dyDescent="0.25">
      <c r="A4" s="199" t="s">
        <v>162</v>
      </c>
      <c r="B4" s="199" t="s">
        <v>163</v>
      </c>
      <c r="C4" s="207" t="s">
        <v>666</v>
      </c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8"/>
      <c r="O4" s="208"/>
      <c r="P4" s="208"/>
      <c r="Q4" s="209"/>
      <c r="R4" s="199" t="s">
        <v>535</v>
      </c>
      <c r="S4" s="199" t="s">
        <v>522</v>
      </c>
      <c r="U4" s="28"/>
    </row>
    <row r="5" spans="1:21" ht="21.75" customHeight="1" thickBot="1" x14ac:dyDescent="0.2">
      <c r="A5" s="200"/>
      <c r="B5" s="200"/>
      <c r="C5" s="86" t="s">
        <v>164</v>
      </c>
      <c r="D5" s="86" t="s">
        <v>165</v>
      </c>
      <c r="E5" s="86" t="s">
        <v>166</v>
      </c>
      <c r="F5" s="86" t="s">
        <v>167</v>
      </c>
      <c r="G5" s="86" t="s">
        <v>168</v>
      </c>
      <c r="H5" s="86" t="s">
        <v>352</v>
      </c>
      <c r="I5" s="86" t="s">
        <v>169</v>
      </c>
      <c r="J5" s="86" t="s">
        <v>170</v>
      </c>
      <c r="K5" s="86" t="s">
        <v>171</v>
      </c>
      <c r="L5" s="86" t="s">
        <v>172</v>
      </c>
      <c r="M5" s="86" t="s">
        <v>173</v>
      </c>
      <c r="N5" s="86" t="s">
        <v>174</v>
      </c>
      <c r="O5" s="86" t="s">
        <v>175</v>
      </c>
      <c r="P5" s="86" t="s">
        <v>176</v>
      </c>
      <c r="Q5" s="86" t="s">
        <v>177</v>
      </c>
      <c r="R5" s="200"/>
      <c r="S5" s="200"/>
    </row>
    <row r="6" spans="1:21" ht="12.75" x14ac:dyDescent="0.2">
      <c r="A6" s="87">
        <v>2022</v>
      </c>
      <c r="B6" s="84" t="s">
        <v>338</v>
      </c>
      <c r="C6" s="88">
        <v>861.92450399999996</v>
      </c>
      <c r="D6" s="88">
        <v>40.600686000000003</v>
      </c>
      <c r="E6" s="88">
        <v>233.91578799999999</v>
      </c>
      <c r="F6" s="88">
        <v>8.8212270000000004</v>
      </c>
      <c r="G6" s="88">
        <v>1.7728459999999999</v>
      </c>
      <c r="H6" s="88">
        <v>5.8209210000000002</v>
      </c>
      <c r="I6" s="88">
        <v>24.134644999999999</v>
      </c>
      <c r="J6" s="88">
        <v>19.478860999999998</v>
      </c>
      <c r="K6" s="88">
        <v>8.5499410000000005</v>
      </c>
      <c r="L6" s="88">
        <v>2387.1755629999998</v>
      </c>
      <c r="M6" s="88">
        <v>2.854063</v>
      </c>
      <c r="N6" s="88">
        <v>16.547516999999999</v>
      </c>
      <c r="O6" s="88">
        <v>500.42420299999998</v>
      </c>
      <c r="P6" s="88">
        <v>15.472977</v>
      </c>
      <c r="Q6" s="88">
        <v>45.380671</v>
      </c>
      <c r="R6" s="87">
        <v>2022</v>
      </c>
      <c r="S6" s="84" t="s">
        <v>538</v>
      </c>
      <c r="U6" s="28"/>
    </row>
    <row r="7" spans="1:21" x14ac:dyDescent="0.15">
      <c r="B7" s="84" t="s">
        <v>339</v>
      </c>
      <c r="C7" s="88">
        <v>947.008691</v>
      </c>
      <c r="D7" s="88">
        <v>36.684184999999999</v>
      </c>
      <c r="E7" s="88">
        <v>249.484802</v>
      </c>
      <c r="F7" s="88">
        <v>8.1566469999999995</v>
      </c>
      <c r="G7" s="88">
        <v>1.430296</v>
      </c>
      <c r="H7" s="88">
        <v>4.872846</v>
      </c>
      <c r="I7" s="88">
        <v>44.101788999999997</v>
      </c>
      <c r="J7" s="88">
        <v>25.514050999999998</v>
      </c>
      <c r="K7" s="88">
        <v>10.07771</v>
      </c>
      <c r="L7" s="88">
        <v>2659.3466659999999</v>
      </c>
      <c r="M7" s="88">
        <v>2.6403789999999998</v>
      </c>
      <c r="N7" s="88">
        <v>27.89958</v>
      </c>
      <c r="O7" s="88">
        <v>529.64270199999999</v>
      </c>
      <c r="P7" s="88">
        <v>15.255515000000001</v>
      </c>
      <c r="Q7" s="88">
        <v>57.326329000000001</v>
      </c>
      <c r="R7" s="83"/>
      <c r="S7" s="84" t="s">
        <v>539</v>
      </c>
    </row>
    <row r="8" spans="1:21" x14ac:dyDescent="0.15">
      <c r="B8" s="84" t="s">
        <v>340</v>
      </c>
      <c r="C8" s="88">
        <v>1083.131881</v>
      </c>
      <c r="D8" s="88">
        <v>52.160198000000001</v>
      </c>
      <c r="E8" s="88">
        <v>342.419713</v>
      </c>
      <c r="F8" s="88">
        <v>8.5013959999999997</v>
      </c>
      <c r="G8" s="88">
        <v>1.2822880000000001</v>
      </c>
      <c r="H8" s="88">
        <v>6.9396560000000003</v>
      </c>
      <c r="I8" s="88">
        <v>53.584668000000001</v>
      </c>
      <c r="J8" s="88">
        <v>27.856942</v>
      </c>
      <c r="K8" s="88">
        <v>20.888120000000001</v>
      </c>
      <c r="L8" s="88">
        <v>2963.1230059999998</v>
      </c>
      <c r="M8" s="88">
        <v>3.833793</v>
      </c>
      <c r="N8" s="88">
        <v>27.081306999999999</v>
      </c>
      <c r="O8" s="88">
        <v>569.94684700000005</v>
      </c>
      <c r="P8" s="88">
        <v>20.290851</v>
      </c>
      <c r="Q8" s="88">
        <v>56.205224000000001</v>
      </c>
      <c r="R8" s="83"/>
      <c r="S8" s="84" t="s">
        <v>540</v>
      </c>
    </row>
    <row r="9" spans="1:21" x14ac:dyDescent="0.15">
      <c r="B9" s="84" t="s">
        <v>341</v>
      </c>
      <c r="C9" s="88">
        <v>974.51509299999998</v>
      </c>
      <c r="D9" s="88">
        <v>42.227378000000002</v>
      </c>
      <c r="E9" s="88">
        <v>282.81466999999998</v>
      </c>
      <c r="F9" s="88">
        <v>16.666228</v>
      </c>
      <c r="G9" s="88">
        <v>1.5275609999999999</v>
      </c>
      <c r="H9" s="88">
        <v>6.5656429999999997</v>
      </c>
      <c r="I9" s="88">
        <v>33.181500999999997</v>
      </c>
      <c r="J9" s="88">
        <v>26.486507</v>
      </c>
      <c r="K9" s="88">
        <v>12.764101999999999</v>
      </c>
      <c r="L9" s="88">
        <v>2819.3557989999999</v>
      </c>
      <c r="M9" s="88">
        <v>3.4552109999999998</v>
      </c>
      <c r="N9" s="88">
        <v>31.756709000000001</v>
      </c>
      <c r="O9" s="88">
        <v>503.41504900000001</v>
      </c>
      <c r="P9" s="88">
        <v>16.415073</v>
      </c>
      <c r="Q9" s="88">
        <v>48.165008</v>
      </c>
      <c r="R9" s="83"/>
      <c r="S9" s="84" t="s">
        <v>541</v>
      </c>
    </row>
    <row r="10" spans="1:21" x14ac:dyDescent="0.15">
      <c r="B10" s="84" t="s">
        <v>342</v>
      </c>
      <c r="C10" s="88">
        <v>1029.5979830000001</v>
      </c>
      <c r="D10" s="88">
        <v>50.238906999999998</v>
      </c>
      <c r="E10" s="88">
        <v>294.08187099999998</v>
      </c>
      <c r="F10" s="88">
        <v>8.8327570000000009</v>
      </c>
      <c r="G10" s="88">
        <v>1.3562639999999999</v>
      </c>
      <c r="H10" s="88">
        <v>6.9509600000000002</v>
      </c>
      <c r="I10" s="88">
        <v>33.250585000000001</v>
      </c>
      <c r="J10" s="88">
        <v>23.430430999999999</v>
      </c>
      <c r="K10" s="88">
        <v>16.487437</v>
      </c>
      <c r="L10" s="88">
        <v>3128.178692</v>
      </c>
      <c r="M10" s="88">
        <v>3.653016</v>
      </c>
      <c r="N10" s="88">
        <v>23.839531000000001</v>
      </c>
      <c r="O10" s="88">
        <v>541.18059900000003</v>
      </c>
      <c r="P10" s="88">
        <v>57.015802999999998</v>
      </c>
      <c r="Q10" s="88">
        <v>63.079374999999999</v>
      </c>
      <c r="R10" s="83"/>
      <c r="S10" s="84" t="s">
        <v>542</v>
      </c>
    </row>
    <row r="11" spans="1:21" x14ac:dyDescent="0.15">
      <c r="B11" s="84" t="s">
        <v>343</v>
      </c>
      <c r="C11" s="88">
        <v>977.86240699999996</v>
      </c>
      <c r="D11" s="88">
        <v>44.616700000000002</v>
      </c>
      <c r="E11" s="88">
        <v>312.09730200000001</v>
      </c>
      <c r="F11" s="88">
        <v>7.621048</v>
      </c>
      <c r="G11" s="88">
        <v>1.408736</v>
      </c>
      <c r="H11" s="88">
        <v>4.6483949999999998</v>
      </c>
      <c r="I11" s="88">
        <v>30.067875000000001</v>
      </c>
      <c r="J11" s="88">
        <v>24.038124</v>
      </c>
      <c r="K11" s="88">
        <v>28.32799</v>
      </c>
      <c r="L11" s="88">
        <v>2963.0289459999999</v>
      </c>
      <c r="M11" s="88">
        <v>2.77929</v>
      </c>
      <c r="N11" s="88">
        <v>21.746386000000001</v>
      </c>
      <c r="O11" s="88">
        <v>538.97081100000003</v>
      </c>
      <c r="P11" s="88">
        <v>19.270917000000001</v>
      </c>
      <c r="Q11" s="88">
        <v>58.465066999999998</v>
      </c>
      <c r="R11" s="83"/>
      <c r="S11" s="84" t="s">
        <v>543</v>
      </c>
    </row>
    <row r="12" spans="1:21" x14ac:dyDescent="0.15">
      <c r="B12" s="84" t="s">
        <v>344</v>
      </c>
      <c r="C12" s="88">
        <v>964.58871899999997</v>
      </c>
      <c r="D12" s="88">
        <v>47.313364</v>
      </c>
      <c r="E12" s="88">
        <v>329.47519799999998</v>
      </c>
      <c r="F12" s="88">
        <v>16.685838</v>
      </c>
      <c r="G12" s="88">
        <v>3.5931959999999998</v>
      </c>
      <c r="H12" s="88">
        <v>5.464753</v>
      </c>
      <c r="I12" s="88">
        <v>28.969650999999999</v>
      </c>
      <c r="J12" s="88">
        <v>22.777909000000001</v>
      </c>
      <c r="K12" s="88">
        <v>14.343515</v>
      </c>
      <c r="L12" s="88">
        <v>2933.6665859999998</v>
      </c>
      <c r="M12" s="88">
        <v>2.4362849999999998</v>
      </c>
      <c r="N12" s="88">
        <v>26.619845000000002</v>
      </c>
      <c r="O12" s="88">
        <v>556.85616700000003</v>
      </c>
      <c r="P12" s="88">
        <v>12.901038</v>
      </c>
      <c r="Q12" s="88">
        <v>43.381813000000001</v>
      </c>
      <c r="R12" s="83"/>
      <c r="S12" s="84" t="s">
        <v>544</v>
      </c>
    </row>
    <row r="13" spans="1:21" x14ac:dyDescent="0.15">
      <c r="B13" s="84" t="s">
        <v>345</v>
      </c>
      <c r="C13" s="88">
        <v>873.14966400000003</v>
      </c>
      <c r="D13" s="88">
        <v>35.563727</v>
      </c>
      <c r="E13" s="88">
        <v>259.59397899999999</v>
      </c>
      <c r="F13" s="88">
        <v>6.9455840000000002</v>
      </c>
      <c r="G13" s="88">
        <v>1.148045</v>
      </c>
      <c r="H13" s="88">
        <v>4.059469</v>
      </c>
      <c r="I13" s="88">
        <v>39.929814</v>
      </c>
      <c r="J13" s="88">
        <v>14.714572</v>
      </c>
      <c r="K13" s="88">
        <v>9.0121439999999993</v>
      </c>
      <c r="L13" s="88">
        <v>2730.3947979999998</v>
      </c>
      <c r="M13" s="88">
        <v>2.2195200000000002</v>
      </c>
      <c r="N13" s="88">
        <v>25.167321000000001</v>
      </c>
      <c r="O13" s="88">
        <v>496.051985</v>
      </c>
      <c r="P13" s="88">
        <v>45.120151</v>
      </c>
      <c r="Q13" s="88">
        <v>46.186152</v>
      </c>
      <c r="R13" s="83"/>
      <c r="S13" s="84" t="s">
        <v>545</v>
      </c>
    </row>
    <row r="14" spans="1:21" x14ac:dyDescent="0.15">
      <c r="B14" s="84" t="s">
        <v>346</v>
      </c>
      <c r="C14" s="88">
        <v>1086.9034240000001</v>
      </c>
      <c r="D14" s="88">
        <v>60.394277000000002</v>
      </c>
      <c r="E14" s="88">
        <v>296.656701</v>
      </c>
      <c r="F14" s="88">
        <v>11.190428000000001</v>
      </c>
      <c r="G14" s="88">
        <v>1.618884</v>
      </c>
      <c r="H14" s="88">
        <v>4.70648</v>
      </c>
      <c r="I14" s="88">
        <v>41.921975000000003</v>
      </c>
      <c r="J14" s="88">
        <v>26.635854999999999</v>
      </c>
      <c r="K14" s="88">
        <v>12.807886999999999</v>
      </c>
      <c r="L14" s="88">
        <v>3155.2239140000001</v>
      </c>
      <c r="M14" s="88">
        <v>3.2455949999999998</v>
      </c>
      <c r="N14" s="88">
        <v>25.675543999999999</v>
      </c>
      <c r="O14" s="88">
        <v>600.84896300000003</v>
      </c>
      <c r="P14" s="88">
        <v>16.130797000000001</v>
      </c>
      <c r="Q14" s="88">
        <v>67.513070999999997</v>
      </c>
      <c r="R14" s="83"/>
      <c r="S14" s="84" t="s">
        <v>546</v>
      </c>
    </row>
    <row r="15" spans="1:21" x14ac:dyDescent="0.15">
      <c r="B15" s="84" t="s">
        <v>347</v>
      </c>
      <c r="C15" s="88">
        <v>1058.0388459999999</v>
      </c>
      <c r="D15" s="88">
        <v>45.151668999999998</v>
      </c>
      <c r="E15" s="88">
        <v>273.33765699999998</v>
      </c>
      <c r="F15" s="88">
        <v>8.6614900000000006</v>
      </c>
      <c r="G15" s="88">
        <v>1.959382</v>
      </c>
      <c r="H15" s="88">
        <v>6.3636090000000003</v>
      </c>
      <c r="I15" s="88">
        <v>57.846921999999999</v>
      </c>
      <c r="J15" s="88">
        <v>27.856814</v>
      </c>
      <c r="K15" s="88">
        <v>11.389046</v>
      </c>
      <c r="L15" s="88">
        <v>3212.4763469999998</v>
      </c>
      <c r="M15" s="88">
        <v>3.029255</v>
      </c>
      <c r="N15" s="88">
        <v>20.313162999999999</v>
      </c>
      <c r="O15" s="88">
        <v>629.18907999999999</v>
      </c>
      <c r="P15" s="88">
        <v>12.894093</v>
      </c>
      <c r="Q15" s="88">
        <v>56.232483000000002</v>
      </c>
      <c r="R15" s="83"/>
      <c r="S15" s="84" t="s">
        <v>547</v>
      </c>
    </row>
    <row r="16" spans="1:21" x14ac:dyDescent="0.15">
      <c r="B16" s="84" t="s">
        <v>348</v>
      </c>
      <c r="C16" s="88">
        <v>1148.8361420000001</v>
      </c>
      <c r="D16" s="88">
        <v>49.501134999999998</v>
      </c>
      <c r="E16" s="88">
        <v>298.656182</v>
      </c>
      <c r="F16" s="88">
        <v>9.8082569999999993</v>
      </c>
      <c r="G16" s="88">
        <v>1.774319</v>
      </c>
      <c r="H16" s="88">
        <v>8.5623930000000001</v>
      </c>
      <c r="I16" s="88">
        <v>39.292183000000001</v>
      </c>
      <c r="J16" s="88">
        <v>26.007808000000001</v>
      </c>
      <c r="K16" s="88">
        <v>13.364452999999999</v>
      </c>
      <c r="L16" s="88">
        <v>3058.5256690000001</v>
      </c>
      <c r="M16" s="88">
        <v>3.1364619999999999</v>
      </c>
      <c r="N16" s="88">
        <v>20.230953</v>
      </c>
      <c r="O16" s="88">
        <v>624.63752599999998</v>
      </c>
      <c r="P16" s="88">
        <v>13.430697</v>
      </c>
      <c r="Q16" s="88">
        <v>61.271422999999999</v>
      </c>
      <c r="R16" s="83"/>
      <c r="S16" s="84" t="s">
        <v>548</v>
      </c>
    </row>
    <row r="17" spans="1:19" x14ac:dyDescent="0.15">
      <c r="B17" s="84" t="s">
        <v>349</v>
      </c>
      <c r="C17" s="88">
        <v>1071.7866059999999</v>
      </c>
      <c r="D17" s="88">
        <v>47.351864999999997</v>
      </c>
      <c r="E17" s="88">
        <v>289.51613400000002</v>
      </c>
      <c r="F17" s="88">
        <v>6.5580540000000003</v>
      </c>
      <c r="G17" s="88">
        <v>1.460504</v>
      </c>
      <c r="H17" s="88">
        <v>8.8678760000000008</v>
      </c>
      <c r="I17" s="88">
        <v>41.757590999999998</v>
      </c>
      <c r="J17" s="88">
        <v>15.006682</v>
      </c>
      <c r="K17" s="88">
        <v>11.536396999999999</v>
      </c>
      <c r="L17" s="88">
        <v>2952.3901190000001</v>
      </c>
      <c r="M17" s="88">
        <v>2.813329</v>
      </c>
      <c r="N17" s="88">
        <v>28.158116</v>
      </c>
      <c r="O17" s="88">
        <v>587.20202500000005</v>
      </c>
      <c r="P17" s="88">
        <v>18.134958999999998</v>
      </c>
      <c r="Q17" s="88">
        <v>45.663043999999999</v>
      </c>
      <c r="R17" s="83"/>
      <c r="S17" s="84" t="s">
        <v>549</v>
      </c>
    </row>
    <row r="18" spans="1:19" x14ac:dyDescent="0.15"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3"/>
    </row>
    <row r="19" spans="1:19" x14ac:dyDescent="0.15">
      <c r="A19" s="87">
        <v>2023</v>
      </c>
      <c r="B19" s="84" t="s">
        <v>338</v>
      </c>
      <c r="C19" s="88">
        <v>950.89307899999994</v>
      </c>
      <c r="D19" s="88">
        <v>43.507035000000002</v>
      </c>
      <c r="E19" s="88">
        <v>257.07692900000001</v>
      </c>
      <c r="F19" s="88">
        <v>8.0142279999999992</v>
      </c>
      <c r="G19" s="88">
        <v>2.0132789999999998</v>
      </c>
      <c r="H19" s="88">
        <v>5.0690590000000002</v>
      </c>
      <c r="I19" s="88">
        <v>33.519074000000003</v>
      </c>
      <c r="J19" s="88">
        <v>19.990062999999999</v>
      </c>
      <c r="K19" s="88">
        <v>11.785418</v>
      </c>
      <c r="L19" s="88">
        <v>2726.044793</v>
      </c>
      <c r="M19" s="88">
        <v>2.284859</v>
      </c>
      <c r="N19" s="88">
        <v>20.058229999999998</v>
      </c>
      <c r="O19" s="88">
        <v>585.14666599999998</v>
      </c>
      <c r="P19" s="88">
        <v>13.151452000000001</v>
      </c>
      <c r="Q19" s="88">
        <v>49.704738999999996</v>
      </c>
      <c r="R19" s="87">
        <v>2023</v>
      </c>
      <c r="S19" s="84" t="s">
        <v>538</v>
      </c>
    </row>
    <row r="20" spans="1:19" x14ac:dyDescent="0.15">
      <c r="B20" s="84" t="s">
        <v>339</v>
      </c>
      <c r="C20" s="88">
        <v>1046.212916</v>
      </c>
      <c r="D20" s="88">
        <v>42.413110000000003</v>
      </c>
      <c r="E20" s="88">
        <v>264.46919700000001</v>
      </c>
      <c r="F20" s="88">
        <v>9.5634589999999999</v>
      </c>
      <c r="G20" s="88">
        <v>0.89933399999999997</v>
      </c>
      <c r="H20" s="88">
        <v>4.5167099999999998</v>
      </c>
      <c r="I20" s="88">
        <v>31.564323000000002</v>
      </c>
      <c r="J20" s="88">
        <v>22.445454999999999</v>
      </c>
      <c r="K20" s="88">
        <v>12.809350999999999</v>
      </c>
      <c r="L20" s="88">
        <v>2868.763723</v>
      </c>
      <c r="M20" s="88">
        <v>2.843728</v>
      </c>
      <c r="N20" s="88">
        <v>30.016656999999999</v>
      </c>
      <c r="O20" s="88">
        <v>614.23803599999997</v>
      </c>
      <c r="P20" s="88">
        <v>36.205534</v>
      </c>
      <c r="Q20" s="88">
        <v>58.486226000000002</v>
      </c>
      <c r="R20" s="83"/>
      <c r="S20" s="84" t="s">
        <v>539</v>
      </c>
    </row>
    <row r="21" spans="1:19" x14ac:dyDescent="0.15">
      <c r="B21" s="84" t="s">
        <v>340</v>
      </c>
      <c r="C21" s="88">
        <v>1103.0615620000001</v>
      </c>
      <c r="D21" s="88">
        <v>67.733193</v>
      </c>
      <c r="E21" s="88">
        <v>295.65337</v>
      </c>
      <c r="F21" s="88">
        <v>8.1817399999999996</v>
      </c>
      <c r="G21" s="88">
        <v>0.95207799999999998</v>
      </c>
      <c r="H21" s="88">
        <v>6.3111980000000001</v>
      </c>
      <c r="I21" s="88">
        <v>48.696655999999997</v>
      </c>
      <c r="J21" s="88">
        <v>28.642609</v>
      </c>
      <c r="K21" s="88">
        <v>14.299403</v>
      </c>
      <c r="L21" s="88">
        <v>3359.565748</v>
      </c>
      <c r="M21" s="88">
        <v>12.066319999999999</v>
      </c>
      <c r="N21" s="88">
        <v>54.331296000000002</v>
      </c>
      <c r="O21" s="88">
        <v>651.30064900000002</v>
      </c>
      <c r="P21" s="88">
        <v>17.534703</v>
      </c>
      <c r="Q21" s="88">
        <v>72.734562999999994</v>
      </c>
      <c r="R21" s="83"/>
      <c r="S21" s="84" t="s">
        <v>540</v>
      </c>
    </row>
    <row r="22" spans="1:19" x14ac:dyDescent="0.15">
      <c r="B22" s="84" t="s">
        <v>341</v>
      </c>
      <c r="C22" s="88">
        <v>944.54123000000004</v>
      </c>
      <c r="D22" s="88">
        <v>45.715502999999998</v>
      </c>
      <c r="E22" s="88">
        <v>247.8603</v>
      </c>
      <c r="F22" s="88">
        <v>8.4229260000000004</v>
      </c>
      <c r="G22" s="88">
        <v>0.65696500000000002</v>
      </c>
      <c r="H22" s="88">
        <v>5.6833119999999999</v>
      </c>
      <c r="I22" s="88">
        <v>39.073931000000002</v>
      </c>
      <c r="J22" s="88">
        <v>19.536805000000001</v>
      </c>
      <c r="K22" s="88">
        <v>17.216906000000002</v>
      </c>
      <c r="L22" s="88">
        <v>2745.0672420000001</v>
      </c>
      <c r="M22" s="88">
        <v>10.640499999999999</v>
      </c>
      <c r="N22" s="88">
        <v>34.729467</v>
      </c>
      <c r="O22" s="88">
        <v>558.32765900000004</v>
      </c>
      <c r="P22" s="88">
        <v>12.764065</v>
      </c>
      <c r="Q22" s="88">
        <v>48.903205999999997</v>
      </c>
      <c r="R22" s="83"/>
      <c r="S22" s="84" t="s">
        <v>541</v>
      </c>
    </row>
    <row r="23" spans="1:19" x14ac:dyDescent="0.15">
      <c r="B23" s="84" t="s">
        <v>342</v>
      </c>
      <c r="C23" s="88">
        <v>1079.636643</v>
      </c>
      <c r="D23" s="88">
        <v>57.484704000000001</v>
      </c>
      <c r="E23" s="88">
        <v>272.168182</v>
      </c>
      <c r="F23" s="88">
        <v>7.9781810000000002</v>
      </c>
      <c r="G23" s="88">
        <v>1.4359999999999999</v>
      </c>
      <c r="H23" s="88">
        <v>5.9767789999999996</v>
      </c>
      <c r="I23" s="88">
        <v>33.222299</v>
      </c>
      <c r="J23" s="88">
        <v>39.826284000000001</v>
      </c>
      <c r="K23" s="88">
        <v>15.563874</v>
      </c>
      <c r="L23" s="88">
        <v>3138.7789079999998</v>
      </c>
      <c r="M23" s="88">
        <v>2.7603629999999999</v>
      </c>
      <c r="N23" s="88">
        <v>27.518948000000002</v>
      </c>
      <c r="O23" s="88">
        <v>621.05893600000002</v>
      </c>
      <c r="P23" s="88">
        <v>15.161488</v>
      </c>
      <c r="Q23" s="88">
        <v>60.075558000000001</v>
      </c>
      <c r="R23" s="83"/>
      <c r="S23" s="84" t="s">
        <v>542</v>
      </c>
    </row>
    <row r="24" spans="1:19" x14ac:dyDescent="0.15">
      <c r="B24" s="84" t="s">
        <v>343</v>
      </c>
      <c r="C24" s="88">
        <v>1050.233201</v>
      </c>
      <c r="D24" s="88">
        <v>48.361859000000003</v>
      </c>
      <c r="E24" s="88">
        <v>309.619663</v>
      </c>
      <c r="F24" s="88">
        <v>17.073543000000001</v>
      </c>
      <c r="G24" s="88">
        <v>0.69667100000000004</v>
      </c>
      <c r="H24" s="88">
        <v>3.11788</v>
      </c>
      <c r="I24" s="88">
        <v>42.155031999999999</v>
      </c>
      <c r="J24" s="88">
        <v>27.646692000000002</v>
      </c>
      <c r="K24" s="88">
        <v>12.334247</v>
      </c>
      <c r="L24" s="88">
        <v>2979.165297</v>
      </c>
      <c r="M24" s="88">
        <v>5.3241969999999998</v>
      </c>
      <c r="N24" s="88">
        <v>28.231349999999999</v>
      </c>
      <c r="O24" s="88">
        <v>626.53545099999997</v>
      </c>
      <c r="P24" s="88">
        <v>18.077476000000001</v>
      </c>
      <c r="Q24" s="88">
        <v>59.357827</v>
      </c>
      <c r="R24" s="83"/>
      <c r="S24" s="84" t="s">
        <v>543</v>
      </c>
    </row>
    <row r="25" spans="1:19" x14ac:dyDescent="0.15">
      <c r="B25" s="84" t="s">
        <v>344</v>
      </c>
      <c r="C25" s="88">
        <v>964.60709999999995</v>
      </c>
      <c r="D25" s="88">
        <v>50.621904000000001</v>
      </c>
      <c r="E25" s="88">
        <v>270.12802599999998</v>
      </c>
      <c r="F25" s="88">
        <v>7.4265280000000002</v>
      </c>
      <c r="G25" s="88">
        <v>1.81412</v>
      </c>
      <c r="H25" s="88">
        <v>2.018033</v>
      </c>
      <c r="I25" s="88">
        <v>30.624402</v>
      </c>
      <c r="J25" s="88">
        <v>27.127844</v>
      </c>
      <c r="K25" s="88">
        <v>14.562954</v>
      </c>
      <c r="L25" s="88">
        <v>3017.6841709999999</v>
      </c>
      <c r="M25" s="88">
        <v>1.9858100000000001</v>
      </c>
      <c r="N25" s="88">
        <v>20.797747999999999</v>
      </c>
      <c r="O25" s="88">
        <v>610.659583</v>
      </c>
      <c r="P25" s="88">
        <v>12.137147000000001</v>
      </c>
      <c r="Q25" s="88">
        <v>50.938799000000003</v>
      </c>
      <c r="R25" s="83"/>
      <c r="S25" s="84" t="s">
        <v>544</v>
      </c>
    </row>
    <row r="26" spans="1:19" x14ac:dyDescent="0.15">
      <c r="B26" s="84" t="s">
        <v>345</v>
      </c>
      <c r="C26" s="88">
        <v>952.28166699999997</v>
      </c>
      <c r="D26" s="88">
        <v>39.996327999999998</v>
      </c>
      <c r="E26" s="88">
        <v>234.925059</v>
      </c>
      <c r="F26" s="88">
        <v>14.35853</v>
      </c>
      <c r="G26" s="88">
        <v>0.89183100000000004</v>
      </c>
      <c r="H26" s="88">
        <v>2.8899309999999998</v>
      </c>
      <c r="I26" s="88">
        <v>32.818446999999999</v>
      </c>
      <c r="J26" s="88">
        <v>24.968533000000001</v>
      </c>
      <c r="K26" s="88">
        <v>10.655077</v>
      </c>
      <c r="L26" s="88">
        <v>2635.469122</v>
      </c>
      <c r="M26" s="88">
        <v>1.294732</v>
      </c>
      <c r="N26" s="88">
        <v>23.250474000000001</v>
      </c>
      <c r="O26" s="88">
        <v>485.173969</v>
      </c>
      <c r="P26" s="88">
        <v>15.284026000000001</v>
      </c>
      <c r="Q26" s="88">
        <v>39.362388000000003</v>
      </c>
      <c r="R26" s="83"/>
      <c r="S26" s="84" t="s">
        <v>545</v>
      </c>
    </row>
    <row r="27" spans="1:19" x14ac:dyDescent="0.15">
      <c r="B27" s="84" t="s">
        <v>346</v>
      </c>
      <c r="C27" s="88">
        <v>963.910167</v>
      </c>
      <c r="D27" s="88">
        <v>52.714509</v>
      </c>
      <c r="E27" s="88">
        <v>301.37827399999998</v>
      </c>
      <c r="F27" s="88">
        <v>6.6487309999999997</v>
      </c>
      <c r="G27" s="88">
        <v>0.75223899999999999</v>
      </c>
      <c r="H27" s="88">
        <v>2.571898</v>
      </c>
      <c r="I27" s="88">
        <v>55.317998000000003</v>
      </c>
      <c r="J27" s="88">
        <v>23.078581</v>
      </c>
      <c r="K27" s="88">
        <v>13.887278</v>
      </c>
      <c r="L27" s="88">
        <v>2976.0102539999998</v>
      </c>
      <c r="M27" s="88">
        <v>5.7496919999999996</v>
      </c>
      <c r="N27" s="88">
        <v>25.14997</v>
      </c>
      <c r="O27" s="88">
        <v>572.83225300000004</v>
      </c>
      <c r="P27" s="88">
        <v>14.967031</v>
      </c>
      <c r="Q27" s="88">
        <v>43.689205000000001</v>
      </c>
      <c r="R27" s="83"/>
      <c r="S27" s="84" t="s">
        <v>546</v>
      </c>
    </row>
    <row r="28" spans="1:19" x14ac:dyDescent="0.15">
      <c r="B28" s="84" t="s">
        <v>347</v>
      </c>
      <c r="C28" s="88">
        <v>1103.1069460000001</v>
      </c>
      <c r="D28" s="88">
        <v>49.402790000000003</v>
      </c>
      <c r="E28" s="88">
        <v>312.04257799999999</v>
      </c>
      <c r="F28" s="88">
        <v>8.9996340000000004</v>
      </c>
      <c r="G28" s="88">
        <v>1.0765629999999999</v>
      </c>
      <c r="H28" s="88">
        <v>4.6473440000000004</v>
      </c>
      <c r="I28" s="88">
        <v>34.666967999999997</v>
      </c>
      <c r="J28" s="88">
        <v>29.412669000000001</v>
      </c>
      <c r="K28" s="88">
        <v>16.528798999999999</v>
      </c>
      <c r="L28" s="88">
        <v>3057.7062850000002</v>
      </c>
      <c r="M28" s="88">
        <v>1.89395</v>
      </c>
      <c r="N28" s="88">
        <v>25.742227</v>
      </c>
      <c r="O28" s="88">
        <v>618.87585799999999</v>
      </c>
      <c r="P28" s="88">
        <v>15.396566</v>
      </c>
      <c r="Q28" s="88">
        <v>52.394418000000002</v>
      </c>
      <c r="R28" s="83"/>
      <c r="S28" s="84" t="s">
        <v>547</v>
      </c>
    </row>
    <row r="29" spans="1:19" x14ac:dyDescent="0.15">
      <c r="B29" s="84" t="s">
        <v>348</v>
      </c>
      <c r="C29" s="88">
        <v>1087.361707</v>
      </c>
      <c r="D29" s="88">
        <v>44.891840999999999</v>
      </c>
      <c r="E29" s="88">
        <v>290.34666299999998</v>
      </c>
      <c r="F29" s="88">
        <v>7.6500110000000001</v>
      </c>
      <c r="G29" s="88">
        <v>0.75921000000000005</v>
      </c>
      <c r="H29" s="88">
        <v>7.6361420000000004</v>
      </c>
      <c r="I29" s="88">
        <v>36.774365000000003</v>
      </c>
      <c r="J29" s="88">
        <v>34.484231000000001</v>
      </c>
      <c r="K29" s="88">
        <v>15.436684</v>
      </c>
      <c r="L29" s="88">
        <v>3135.5773039999999</v>
      </c>
      <c r="M29" s="88">
        <v>3.1811379999999998</v>
      </c>
      <c r="N29" s="88">
        <v>19.922257999999999</v>
      </c>
      <c r="O29" s="88">
        <v>765.414175</v>
      </c>
      <c r="P29" s="88">
        <v>17.346323000000002</v>
      </c>
      <c r="Q29" s="88">
        <v>52.763883</v>
      </c>
      <c r="R29" s="83"/>
      <c r="S29" s="84" t="s">
        <v>548</v>
      </c>
    </row>
    <row r="30" spans="1:19" ht="9.75" thickBot="1" x14ac:dyDescent="0.2">
      <c r="B30" s="84" t="s">
        <v>349</v>
      </c>
      <c r="C30" s="88">
        <v>909.88827700000002</v>
      </c>
      <c r="D30" s="88">
        <v>39.487575999999997</v>
      </c>
      <c r="E30" s="88">
        <v>251.07933199999999</v>
      </c>
      <c r="F30" s="88">
        <v>6.359089</v>
      </c>
      <c r="G30" s="88">
        <v>0.92510999999999999</v>
      </c>
      <c r="H30" s="88">
        <v>9.3203809999999994</v>
      </c>
      <c r="I30" s="88">
        <v>44.163626000000001</v>
      </c>
      <c r="J30" s="88">
        <v>27.614826000000001</v>
      </c>
      <c r="K30" s="88">
        <v>13.816488</v>
      </c>
      <c r="L30" s="88">
        <v>2826.5253229999998</v>
      </c>
      <c r="M30" s="88">
        <v>2.1801740000000001</v>
      </c>
      <c r="N30" s="88">
        <v>25.611643999999998</v>
      </c>
      <c r="O30" s="88">
        <v>588.67481699999996</v>
      </c>
      <c r="P30" s="88">
        <v>14.676740000000001</v>
      </c>
      <c r="Q30" s="88">
        <v>42.579313999999997</v>
      </c>
      <c r="R30" s="83"/>
      <c r="S30" s="84" t="s">
        <v>549</v>
      </c>
    </row>
    <row r="31" spans="1:19" ht="21.75" customHeight="1" thickBot="1" x14ac:dyDescent="0.2">
      <c r="A31" s="199" t="s">
        <v>162</v>
      </c>
      <c r="B31" s="199" t="s">
        <v>163</v>
      </c>
      <c r="C31" s="86" t="s">
        <v>560</v>
      </c>
      <c r="D31" s="86" t="s">
        <v>165</v>
      </c>
      <c r="E31" s="86" t="s">
        <v>561</v>
      </c>
      <c r="F31" s="86" t="s">
        <v>167</v>
      </c>
      <c r="G31" s="86" t="s">
        <v>562</v>
      </c>
      <c r="H31" s="86" t="s">
        <v>563</v>
      </c>
      <c r="I31" s="86" t="s">
        <v>564</v>
      </c>
      <c r="J31" s="86" t="s">
        <v>565</v>
      </c>
      <c r="K31" s="86" t="s">
        <v>566</v>
      </c>
      <c r="L31" s="86" t="s">
        <v>567</v>
      </c>
      <c r="M31" s="86" t="s">
        <v>173</v>
      </c>
      <c r="N31" s="86" t="s">
        <v>568</v>
      </c>
      <c r="O31" s="86" t="s">
        <v>569</v>
      </c>
      <c r="P31" s="86" t="s">
        <v>570</v>
      </c>
      <c r="Q31" s="86" t="s">
        <v>571</v>
      </c>
      <c r="R31" s="199" t="s">
        <v>535</v>
      </c>
      <c r="S31" s="199" t="s">
        <v>522</v>
      </c>
    </row>
    <row r="32" spans="1:19" ht="12" customHeight="1" thickBot="1" x14ac:dyDescent="0.2">
      <c r="A32" s="200"/>
      <c r="B32" s="200"/>
      <c r="C32" s="201"/>
      <c r="D32" s="202"/>
      <c r="E32" s="202"/>
      <c r="F32" s="202"/>
      <c r="G32" s="202"/>
      <c r="H32" s="202"/>
      <c r="I32" s="202"/>
      <c r="J32" s="202"/>
      <c r="K32" s="202"/>
      <c r="L32" s="202"/>
      <c r="M32" s="202"/>
      <c r="N32" s="202"/>
      <c r="O32" s="202"/>
      <c r="P32" s="202"/>
      <c r="Q32" s="203"/>
      <c r="R32" s="200"/>
      <c r="S32" s="200"/>
    </row>
    <row r="33" spans="1:19" ht="19.5" customHeight="1" x14ac:dyDescent="0.15"/>
    <row r="34" spans="1:19" ht="6.75" customHeight="1" thickBot="1" x14ac:dyDescent="0.2">
      <c r="A34" s="198"/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</row>
    <row r="35" spans="1:19" ht="12" customHeight="1" thickBot="1" x14ac:dyDescent="0.2">
      <c r="A35" s="199" t="s">
        <v>162</v>
      </c>
      <c r="B35" s="199" t="s">
        <v>163</v>
      </c>
      <c r="C35" s="207" t="s">
        <v>666</v>
      </c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208"/>
      <c r="P35" s="208"/>
      <c r="Q35" s="209"/>
      <c r="R35" s="199" t="s">
        <v>535</v>
      </c>
      <c r="S35" s="199" t="s">
        <v>522</v>
      </c>
    </row>
    <row r="36" spans="1:19" ht="21.75" customHeight="1" thickBot="1" x14ac:dyDescent="0.2">
      <c r="A36" s="200"/>
      <c r="B36" s="200"/>
      <c r="C36" s="86" t="s">
        <v>178</v>
      </c>
      <c r="D36" s="86" t="s">
        <v>179</v>
      </c>
      <c r="E36" s="86" t="s">
        <v>180</v>
      </c>
      <c r="F36" s="86" t="s">
        <v>181</v>
      </c>
      <c r="G36" s="86" t="s">
        <v>182</v>
      </c>
      <c r="H36" s="86" t="s">
        <v>183</v>
      </c>
      <c r="I36" s="86" t="s">
        <v>184</v>
      </c>
      <c r="J36" s="86" t="s">
        <v>185</v>
      </c>
      <c r="K36" s="86" t="s">
        <v>702</v>
      </c>
      <c r="L36" s="86" t="s">
        <v>705</v>
      </c>
      <c r="M36" s="86" t="s">
        <v>186</v>
      </c>
      <c r="N36" s="86" t="s">
        <v>187</v>
      </c>
      <c r="O36" s="86" t="s">
        <v>188</v>
      </c>
      <c r="P36" s="86" t="s">
        <v>626</v>
      </c>
      <c r="Q36" s="86" t="s">
        <v>627</v>
      </c>
      <c r="R36" s="200"/>
      <c r="S36" s="200"/>
    </row>
    <row r="37" spans="1:19" x14ac:dyDescent="0.15">
      <c r="A37" s="87">
        <v>2022</v>
      </c>
      <c r="B37" s="84" t="s">
        <v>338</v>
      </c>
      <c r="C37" s="88">
        <v>45.922207999999998</v>
      </c>
      <c r="D37" s="88">
        <v>341.014501</v>
      </c>
      <c r="E37" s="88">
        <v>1.479905</v>
      </c>
      <c r="F37" s="88">
        <v>7.2880950000000002</v>
      </c>
      <c r="G37" s="88">
        <v>6.8576360000000003</v>
      </c>
      <c r="H37" s="88">
        <v>3.4847649999999999</v>
      </c>
      <c r="I37" s="88">
        <v>353.297192</v>
      </c>
      <c r="J37" s="88">
        <v>122.963662</v>
      </c>
      <c r="K37" s="88">
        <v>74.730961000000093</v>
      </c>
      <c r="L37" s="88">
        <v>55.739666</v>
      </c>
      <c r="M37" s="88">
        <v>39.969360000000002</v>
      </c>
      <c r="N37" s="88">
        <v>63.183568000000001</v>
      </c>
      <c r="O37" s="88">
        <v>0</v>
      </c>
      <c r="P37" s="89">
        <v>2382.9459409999995</v>
      </c>
      <c r="Q37" s="89">
        <v>2308.2149799999997</v>
      </c>
      <c r="R37" s="87">
        <v>2022</v>
      </c>
      <c r="S37" s="84" t="s">
        <v>538</v>
      </c>
    </row>
    <row r="38" spans="1:19" x14ac:dyDescent="0.15">
      <c r="B38" s="84" t="s">
        <v>339</v>
      </c>
      <c r="C38" s="88">
        <v>47.021692000000002</v>
      </c>
      <c r="D38" s="88">
        <v>427.97589799999997</v>
      </c>
      <c r="E38" s="88">
        <v>2.021369</v>
      </c>
      <c r="F38" s="88">
        <v>14.660204999999999</v>
      </c>
      <c r="G38" s="88">
        <v>7.7242870000000003</v>
      </c>
      <c r="H38" s="88">
        <v>1.9389970000000001</v>
      </c>
      <c r="I38" s="88">
        <v>429.72806500000002</v>
      </c>
      <c r="J38" s="88">
        <v>148.81496000000001</v>
      </c>
      <c r="K38" s="88">
        <v>64.295406999999969</v>
      </c>
      <c r="L38" s="88">
        <v>45.77899</v>
      </c>
      <c r="M38" s="88">
        <v>29.534908999999999</v>
      </c>
      <c r="N38" s="88">
        <v>66.668746999999996</v>
      </c>
      <c r="O38" s="88">
        <v>0</v>
      </c>
      <c r="P38" s="89">
        <v>2366.3367100000009</v>
      </c>
      <c r="Q38" s="89">
        <v>2302.0413030000009</v>
      </c>
      <c r="R38" s="83"/>
      <c r="S38" s="84" t="s">
        <v>539</v>
      </c>
    </row>
    <row r="39" spans="1:19" x14ac:dyDescent="0.15">
      <c r="B39" s="84" t="s">
        <v>340</v>
      </c>
      <c r="C39" s="88">
        <v>69.618016999999995</v>
      </c>
      <c r="D39" s="88">
        <v>462.350368</v>
      </c>
      <c r="E39" s="88">
        <v>1.4751270000000001</v>
      </c>
      <c r="F39" s="88">
        <v>9.2219920000000002</v>
      </c>
      <c r="G39" s="88">
        <v>12.294497</v>
      </c>
      <c r="H39" s="88">
        <v>3.3669579999999999</v>
      </c>
      <c r="I39" s="88">
        <v>460.24660399999999</v>
      </c>
      <c r="J39" s="88">
        <v>144.91581500000001</v>
      </c>
      <c r="K39" s="88">
        <v>118.60237400000001</v>
      </c>
      <c r="L39" s="88">
        <v>55.816285000000001</v>
      </c>
      <c r="M39" s="88">
        <v>54.786861000000002</v>
      </c>
      <c r="N39" s="88">
        <v>87.677999</v>
      </c>
      <c r="O39" s="88">
        <v>6.6461000000000006E-2</v>
      </c>
      <c r="P39" s="89">
        <v>2532.3849759999976</v>
      </c>
      <c r="Q39" s="89">
        <v>2413.7826019999975</v>
      </c>
      <c r="R39" s="83"/>
      <c r="S39" s="84" t="s">
        <v>540</v>
      </c>
    </row>
    <row r="40" spans="1:19" x14ac:dyDescent="0.15">
      <c r="B40" s="84" t="s">
        <v>341</v>
      </c>
      <c r="C40" s="88">
        <v>43.871882999999997</v>
      </c>
      <c r="D40" s="88">
        <v>453.81643600000001</v>
      </c>
      <c r="E40" s="88">
        <v>1.2132780000000001</v>
      </c>
      <c r="F40" s="88">
        <v>8.3846530000000001</v>
      </c>
      <c r="G40" s="88">
        <v>11.460159000000001</v>
      </c>
      <c r="H40" s="88">
        <v>4.21638</v>
      </c>
      <c r="I40" s="88">
        <v>468.80944499999998</v>
      </c>
      <c r="J40" s="88">
        <v>146.35133500000001</v>
      </c>
      <c r="K40" s="88">
        <v>95.742766999999617</v>
      </c>
      <c r="L40" s="88">
        <v>54.717807000000001</v>
      </c>
      <c r="M40" s="88">
        <v>51.73762</v>
      </c>
      <c r="N40" s="88">
        <v>72.876418999999999</v>
      </c>
      <c r="O40" s="88">
        <v>1.1991999999999999E-2</v>
      </c>
      <c r="P40" s="89">
        <v>2604.5920189999983</v>
      </c>
      <c r="Q40" s="89">
        <v>2508.8492519999991</v>
      </c>
      <c r="R40" s="83"/>
      <c r="S40" s="84" t="s">
        <v>541</v>
      </c>
    </row>
    <row r="41" spans="1:19" s="90" customFormat="1" ht="9" customHeight="1" x14ac:dyDescent="0.15">
      <c r="A41" s="83"/>
      <c r="B41" s="84" t="s">
        <v>342</v>
      </c>
      <c r="C41" s="88">
        <v>58.688701999999999</v>
      </c>
      <c r="D41" s="88">
        <v>514.019769</v>
      </c>
      <c r="E41" s="88">
        <v>8.4438239999999993</v>
      </c>
      <c r="F41" s="88">
        <v>11.322960999999999</v>
      </c>
      <c r="G41" s="88">
        <v>11.889711</v>
      </c>
      <c r="H41" s="88">
        <v>1.584897</v>
      </c>
      <c r="I41" s="88">
        <v>477.982326</v>
      </c>
      <c r="J41" s="88">
        <v>152.32947999999999</v>
      </c>
      <c r="K41" s="88">
        <v>104.98149500000007</v>
      </c>
      <c r="L41" s="88">
        <v>62.594146000000002</v>
      </c>
      <c r="M41" s="88">
        <v>28.384972000000001</v>
      </c>
      <c r="N41" s="88">
        <v>99.181635</v>
      </c>
      <c r="O41" s="88">
        <v>7.6340000000000002E-3</v>
      </c>
      <c r="P41" s="89">
        <v>3161.3342210000001</v>
      </c>
      <c r="Q41" s="89">
        <v>3056.3527260000001</v>
      </c>
      <c r="R41" s="83"/>
      <c r="S41" s="84" t="s">
        <v>542</v>
      </c>
    </row>
    <row r="42" spans="1:19" ht="9" customHeight="1" x14ac:dyDescent="0.15">
      <c r="B42" s="84" t="s">
        <v>343</v>
      </c>
      <c r="C42" s="88">
        <v>50.295923000000002</v>
      </c>
      <c r="D42" s="88">
        <v>457.02699100000001</v>
      </c>
      <c r="E42" s="88">
        <v>9.1534270000000006</v>
      </c>
      <c r="F42" s="88">
        <v>11.839777</v>
      </c>
      <c r="G42" s="88">
        <v>12.979252000000001</v>
      </c>
      <c r="H42" s="88">
        <v>1.9669620000000001</v>
      </c>
      <c r="I42" s="88">
        <v>514.45555000000002</v>
      </c>
      <c r="J42" s="88">
        <v>149.46669700000001</v>
      </c>
      <c r="K42" s="88">
        <v>80.9965100000002</v>
      </c>
      <c r="L42" s="88">
        <v>65.755852000000004</v>
      </c>
      <c r="M42" s="88">
        <v>17.969842</v>
      </c>
      <c r="N42" s="88">
        <v>89.184434999999993</v>
      </c>
      <c r="O42" s="88">
        <v>0</v>
      </c>
      <c r="P42" s="89">
        <v>3261.0436760000007</v>
      </c>
      <c r="Q42" s="89">
        <v>3180.0471660000003</v>
      </c>
      <c r="R42" s="83"/>
      <c r="S42" s="84" t="s">
        <v>543</v>
      </c>
    </row>
    <row r="43" spans="1:19" ht="9" customHeight="1" x14ac:dyDescent="0.15">
      <c r="B43" s="84" t="s">
        <v>344</v>
      </c>
      <c r="C43" s="88">
        <v>58.443049999999999</v>
      </c>
      <c r="D43" s="88">
        <v>449.897423</v>
      </c>
      <c r="E43" s="88">
        <v>2.681359</v>
      </c>
      <c r="F43" s="88">
        <v>9.1087220000000002</v>
      </c>
      <c r="G43" s="88">
        <v>11.693785999999999</v>
      </c>
      <c r="H43" s="88">
        <v>5.0253829999999997</v>
      </c>
      <c r="I43" s="88">
        <v>423.41526299999998</v>
      </c>
      <c r="J43" s="88">
        <v>146.149901</v>
      </c>
      <c r="K43" s="88">
        <v>102.44166099999985</v>
      </c>
      <c r="L43" s="88">
        <v>60.864856000000003</v>
      </c>
      <c r="M43" s="88">
        <v>31.132442000000001</v>
      </c>
      <c r="N43" s="88">
        <v>95.172511999999998</v>
      </c>
      <c r="O43" s="88">
        <v>0</v>
      </c>
      <c r="P43" s="89">
        <v>3084.6444430000001</v>
      </c>
      <c r="Q43" s="89">
        <v>2982.2027819999998</v>
      </c>
      <c r="R43" s="83"/>
      <c r="S43" s="84" t="s">
        <v>544</v>
      </c>
    </row>
    <row r="44" spans="1:19" ht="9" customHeight="1" x14ac:dyDescent="0.15">
      <c r="B44" s="84" t="s">
        <v>345</v>
      </c>
      <c r="C44" s="88">
        <v>60.314636999999998</v>
      </c>
      <c r="D44" s="88">
        <v>327.38567</v>
      </c>
      <c r="E44" s="88">
        <v>1.7579769999999999</v>
      </c>
      <c r="F44" s="88">
        <v>15.910519000000001</v>
      </c>
      <c r="G44" s="88">
        <v>7.3955710000000003</v>
      </c>
      <c r="H44" s="88">
        <v>1.91648</v>
      </c>
      <c r="I44" s="88">
        <v>496.525128</v>
      </c>
      <c r="J44" s="88">
        <v>132.15069700000001</v>
      </c>
      <c r="K44" s="88">
        <v>87.937268000000074</v>
      </c>
      <c r="L44" s="88">
        <v>46.014448999999999</v>
      </c>
      <c r="M44" s="88">
        <v>23.365628000000001</v>
      </c>
      <c r="N44" s="88">
        <v>66.101795999999993</v>
      </c>
      <c r="O44" s="88">
        <v>0</v>
      </c>
      <c r="P44" s="89">
        <v>3423.2929839999979</v>
      </c>
      <c r="Q44" s="89">
        <v>3335.3557159999982</v>
      </c>
      <c r="R44" s="83"/>
      <c r="S44" s="84" t="s">
        <v>545</v>
      </c>
    </row>
    <row r="45" spans="1:19" x14ac:dyDescent="0.15">
      <c r="B45" s="84" t="s">
        <v>346</v>
      </c>
      <c r="C45" s="88">
        <v>54.913435</v>
      </c>
      <c r="D45" s="88">
        <v>462.375135</v>
      </c>
      <c r="E45" s="88">
        <v>1.2284360000000001</v>
      </c>
      <c r="F45" s="88">
        <v>8.1922809999999995</v>
      </c>
      <c r="G45" s="88">
        <v>12.407823</v>
      </c>
      <c r="H45" s="88">
        <v>2.2654269999999999</v>
      </c>
      <c r="I45" s="88">
        <v>470.40806099999998</v>
      </c>
      <c r="J45" s="88">
        <v>174.35908699999999</v>
      </c>
      <c r="K45" s="88">
        <v>107.414491</v>
      </c>
      <c r="L45" s="88">
        <v>86.960228000000001</v>
      </c>
      <c r="M45" s="88">
        <v>35.361230999999997</v>
      </c>
      <c r="N45" s="88">
        <v>82.945637000000005</v>
      </c>
      <c r="O45" s="88">
        <v>0</v>
      </c>
      <c r="P45" s="89">
        <v>2947.4369489999981</v>
      </c>
      <c r="Q45" s="89">
        <v>2840.0224579999981</v>
      </c>
      <c r="R45" s="83"/>
      <c r="S45" s="84" t="s">
        <v>546</v>
      </c>
    </row>
    <row r="46" spans="1:19" x14ac:dyDescent="0.15">
      <c r="B46" s="84" t="s">
        <v>347</v>
      </c>
      <c r="C46" s="88">
        <v>229.50453899999999</v>
      </c>
      <c r="D46" s="88">
        <v>478.22997600000002</v>
      </c>
      <c r="E46" s="88">
        <v>2.9771239999999999</v>
      </c>
      <c r="F46" s="88">
        <v>7.7219660000000001</v>
      </c>
      <c r="G46" s="88">
        <v>9.7583369999999992</v>
      </c>
      <c r="H46" s="88">
        <v>4.0687379999999997</v>
      </c>
      <c r="I46" s="88">
        <v>478.97034000000002</v>
      </c>
      <c r="J46" s="88">
        <v>185.332357</v>
      </c>
      <c r="K46" s="88">
        <v>123.50919500000003</v>
      </c>
      <c r="L46" s="88">
        <v>85.300230999999997</v>
      </c>
      <c r="M46" s="88">
        <v>47.998975999999999</v>
      </c>
      <c r="N46" s="88">
        <v>93.265095000000002</v>
      </c>
      <c r="O46" s="88">
        <v>0.16520000000000001</v>
      </c>
      <c r="P46" s="89">
        <v>2537.3705470000009</v>
      </c>
      <c r="Q46" s="89">
        <v>2413.8613520000008</v>
      </c>
      <c r="R46" s="83"/>
      <c r="S46" s="84" t="s">
        <v>547</v>
      </c>
    </row>
    <row r="47" spans="1:19" x14ac:dyDescent="0.15">
      <c r="B47" s="84" t="s">
        <v>348</v>
      </c>
      <c r="C47" s="88">
        <v>70.228612999999996</v>
      </c>
      <c r="D47" s="88">
        <v>502.18760500000002</v>
      </c>
      <c r="E47" s="88">
        <v>1.253118</v>
      </c>
      <c r="F47" s="88">
        <v>8.9369479999999992</v>
      </c>
      <c r="G47" s="88">
        <v>9.1187729999999991</v>
      </c>
      <c r="H47" s="88">
        <v>3.4314680000000002</v>
      </c>
      <c r="I47" s="88">
        <v>504.91275300000001</v>
      </c>
      <c r="J47" s="88">
        <v>184.36444399999999</v>
      </c>
      <c r="K47" s="88">
        <v>97.464759000000015</v>
      </c>
      <c r="L47" s="88">
        <v>70.207874000000004</v>
      </c>
      <c r="M47" s="88">
        <v>57.817346999999998</v>
      </c>
      <c r="N47" s="88">
        <v>97.654359999999997</v>
      </c>
      <c r="O47" s="88">
        <v>0</v>
      </c>
      <c r="P47" s="89">
        <v>2822.5551439999986</v>
      </c>
      <c r="Q47" s="89">
        <v>2725.0903849999986</v>
      </c>
      <c r="R47" s="83"/>
      <c r="S47" s="84" t="s">
        <v>548</v>
      </c>
    </row>
    <row r="48" spans="1:19" x14ac:dyDescent="0.15">
      <c r="B48" s="84" t="s">
        <v>349</v>
      </c>
      <c r="C48" s="88">
        <v>58.676943000000001</v>
      </c>
      <c r="D48" s="88">
        <v>412.649653</v>
      </c>
      <c r="E48" s="88">
        <v>1.58961</v>
      </c>
      <c r="F48" s="88">
        <v>7.1239379999999999</v>
      </c>
      <c r="G48" s="88">
        <v>7.4146850000000004</v>
      </c>
      <c r="H48" s="88">
        <v>2.3956400000000002</v>
      </c>
      <c r="I48" s="88">
        <v>417.53323599999999</v>
      </c>
      <c r="J48" s="88">
        <v>142.44825700000001</v>
      </c>
      <c r="K48" s="88">
        <v>105.81123699999984</v>
      </c>
      <c r="L48" s="88">
        <v>59.313358000000001</v>
      </c>
      <c r="M48" s="88">
        <v>37.156162000000002</v>
      </c>
      <c r="N48" s="88">
        <v>93.527304000000001</v>
      </c>
      <c r="O48" s="88">
        <v>0</v>
      </c>
      <c r="P48" s="89">
        <v>2271.1094169999992</v>
      </c>
      <c r="Q48" s="89">
        <v>2165.2981799999989</v>
      </c>
      <c r="R48" s="83"/>
      <c r="S48" s="84" t="s">
        <v>549</v>
      </c>
    </row>
    <row r="49" spans="1:21" x14ac:dyDescent="0.15"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R49" s="83"/>
    </row>
    <row r="50" spans="1:21" x14ac:dyDescent="0.15">
      <c r="A50" s="87">
        <v>2023</v>
      </c>
      <c r="B50" s="84" t="s">
        <v>338</v>
      </c>
      <c r="C50" s="88">
        <v>63.966535999999998</v>
      </c>
      <c r="D50" s="88">
        <v>394.87370800000002</v>
      </c>
      <c r="E50" s="88">
        <v>1.230675</v>
      </c>
      <c r="F50" s="88">
        <v>7.7212339999999999</v>
      </c>
      <c r="G50" s="88">
        <v>8.7635810000000003</v>
      </c>
      <c r="H50" s="88">
        <v>2.0845180000000001</v>
      </c>
      <c r="I50" s="88">
        <v>456.85055499999999</v>
      </c>
      <c r="J50" s="88">
        <v>177.68515199999999</v>
      </c>
      <c r="K50" s="88">
        <v>107.14367599999974</v>
      </c>
      <c r="L50" s="88">
        <v>67.785312000000005</v>
      </c>
      <c r="M50" s="88">
        <v>22.927060000000001</v>
      </c>
      <c r="N50" s="88">
        <v>90.858474999999999</v>
      </c>
      <c r="O50" s="88">
        <v>0</v>
      </c>
      <c r="P50" s="89">
        <v>2395.6380339999973</v>
      </c>
      <c r="Q50" s="89">
        <v>2288.4943579999976</v>
      </c>
      <c r="R50" s="87">
        <v>2023</v>
      </c>
      <c r="S50" s="84" t="s">
        <v>538</v>
      </c>
      <c r="U50" s="89"/>
    </row>
    <row r="51" spans="1:21" x14ac:dyDescent="0.15">
      <c r="B51" s="84" t="s">
        <v>339</v>
      </c>
      <c r="C51" s="88">
        <v>333.10677299999998</v>
      </c>
      <c r="D51" s="88">
        <v>442.74873400000001</v>
      </c>
      <c r="E51" s="88">
        <v>1.2947599999999999</v>
      </c>
      <c r="F51" s="88">
        <v>6.9474049999999998</v>
      </c>
      <c r="G51" s="88">
        <v>8.5730149999999998</v>
      </c>
      <c r="H51" s="88">
        <v>3.432963</v>
      </c>
      <c r="I51" s="88">
        <v>421.07781299999999</v>
      </c>
      <c r="J51" s="88">
        <v>180.91376399999999</v>
      </c>
      <c r="K51" s="88">
        <v>95.439707000000098</v>
      </c>
      <c r="L51" s="88">
        <v>70.057906000000003</v>
      </c>
      <c r="M51" s="88">
        <v>39.311022999999999</v>
      </c>
      <c r="N51" s="88">
        <v>77.161608999999999</v>
      </c>
      <c r="O51" s="88">
        <v>0</v>
      </c>
      <c r="P51" s="89">
        <v>2105.7567520000007</v>
      </c>
      <c r="Q51" s="89">
        <v>2010.3170450000007</v>
      </c>
      <c r="R51" s="83"/>
      <c r="S51" s="84" t="s">
        <v>539</v>
      </c>
    </row>
    <row r="52" spans="1:21" x14ac:dyDescent="0.15">
      <c r="B52" s="84" t="s">
        <v>340</v>
      </c>
      <c r="C52" s="88">
        <v>410.060632</v>
      </c>
      <c r="D52" s="88">
        <v>498.42695900000001</v>
      </c>
      <c r="E52" s="88">
        <v>12.451283999999999</v>
      </c>
      <c r="F52" s="88">
        <v>8.2384419999999992</v>
      </c>
      <c r="G52" s="88">
        <v>10.939678000000001</v>
      </c>
      <c r="H52" s="88">
        <v>3.638808</v>
      </c>
      <c r="I52" s="88">
        <v>512.561961</v>
      </c>
      <c r="J52" s="88">
        <v>212.89383100000001</v>
      </c>
      <c r="K52" s="88">
        <v>119.24945300000007</v>
      </c>
      <c r="L52" s="88">
        <v>81.280359000000004</v>
      </c>
      <c r="M52" s="88">
        <v>35.760651000000003</v>
      </c>
      <c r="N52" s="88">
        <v>96.448262999999997</v>
      </c>
      <c r="O52" s="88">
        <v>0</v>
      </c>
      <c r="P52" s="89">
        <v>2300.8090929999994</v>
      </c>
      <c r="Q52" s="89">
        <v>2181.5596399999995</v>
      </c>
      <c r="R52" s="83"/>
      <c r="S52" s="84" t="s">
        <v>540</v>
      </c>
    </row>
    <row r="53" spans="1:21" x14ac:dyDescent="0.15">
      <c r="B53" s="84" t="s">
        <v>341</v>
      </c>
      <c r="C53" s="88">
        <v>50.753940999999998</v>
      </c>
      <c r="D53" s="88">
        <v>402.32319100000001</v>
      </c>
      <c r="E53" s="88">
        <v>19.892762000000001</v>
      </c>
      <c r="F53" s="88">
        <v>6.17666</v>
      </c>
      <c r="G53" s="88">
        <v>6.7875009999999998</v>
      </c>
      <c r="H53" s="88">
        <v>2.8544390000000002</v>
      </c>
      <c r="I53" s="88">
        <v>424.48042700000002</v>
      </c>
      <c r="J53" s="88">
        <v>171.038466</v>
      </c>
      <c r="K53" s="88">
        <v>110.34429599999976</v>
      </c>
      <c r="L53" s="88">
        <v>74.093812999999997</v>
      </c>
      <c r="M53" s="88">
        <v>46.451886000000002</v>
      </c>
      <c r="N53" s="88">
        <v>71.872112000000001</v>
      </c>
      <c r="O53" s="88">
        <v>0</v>
      </c>
      <c r="P53" s="89">
        <v>2117.2622100000012</v>
      </c>
      <c r="Q53" s="89">
        <v>2006.9179140000017</v>
      </c>
      <c r="R53" s="83"/>
      <c r="S53" s="84" t="s">
        <v>541</v>
      </c>
    </row>
    <row r="54" spans="1:21" x14ac:dyDescent="0.15">
      <c r="B54" s="84" t="s">
        <v>342</v>
      </c>
      <c r="C54" s="88">
        <v>71.876740999999996</v>
      </c>
      <c r="D54" s="88">
        <v>468.49751800000001</v>
      </c>
      <c r="E54" s="88">
        <v>1.4348030000000001</v>
      </c>
      <c r="F54" s="88">
        <v>15.224807</v>
      </c>
      <c r="G54" s="88">
        <v>9.3198369999999997</v>
      </c>
      <c r="H54" s="88">
        <v>4.8926049999999996</v>
      </c>
      <c r="I54" s="88">
        <v>514.88004599999999</v>
      </c>
      <c r="J54" s="88">
        <v>182.22344100000001</v>
      </c>
      <c r="K54" s="88">
        <v>99.566720999999532</v>
      </c>
      <c r="L54" s="88">
        <v>77.737392</v>
      </c>
      <c r="M54" s="88">
        <v>41.394241000000001</v>
      </c>
      <c r="N54" s="88">
        <v>82.177080000000004</v>
      </c>
      <c r="O54" s="88">
        <v>4.3083999999999997E-2</v>
      </c>
      <c r="P54" s="89">
        <v>2543.5972179999985</v>
      </c>
      <c r="Q54" s="89">
        <v>2444.0304969999988</v>
      </c>
      <c r="R54" s="83"/>
      <c r="S54" s="84" t="s">
        <v>542</v>
      </c>
    </row>
    <row r="55" spans="1:21" x14ac:dyDescent="0.15">
      <c r="B55" s="84" t="s">
        <v>343</v>
      </c>
      <c r="C55" s="88">
        <v>52.312747000000002</v>
      </c>
      <c r="D55" s="88">
        <v>452.652038</v>
      </c>
      <c r="E55" s="88">
        <v>1.144099</v>
      </c>
      <c r="F55" s="88">
        <v>10.738352000000001</v>
      </c>
      <c r="G55" s="88">
        <v>8.3181689999999993</v>
      </c>
      <c r="H55" s="88">
        <v>5.647284</v>
      </c>
      <c r="I55" s="88">
        <v>476.92241300000001</v>
      </c>
      <c r="J55" s="88">
        <v>167.694413</v>
      </c>
      <c r="K55" s="88">
        <v>87.290612999999851</v>
      </c>
      <c r="L55" s="88">
        <v>63.686771999999998</v>
      </c>
      <c r="M55" s="88">
        <v>30.308682999999998</v>
      </c>
      <c r="N55" s="88">
        <v>74.671120000000002</v>
      </c>
      <c r="O55" s="88">
        <v>8.4169999999999991E-3</v>
      </c>
      <c r="P55" s="89">
        <v>2366.1113139999989</v>
      </c>
      <c r="Q55" s="89">
        <v>2278.8207009999992</v>
      </c>
      <c r="R55" s="83"/>
      <c r="S55" s="84" t="s">
        <v>543</v>
      </c>
    </row>
    <row r="56" spans="1:21" x14ac:dyDescent="0.15">
      <c r="B56" s="84" t="s">
        <v>344</v>
      </c>
      <c r="C56" s="88">
        <v>55.377581999999997</v>
      </c>
      <c r="D56" s="88">
        <v>455.36865399999999</v>
      </c>
      <c r="E56" s="88">
        <v>2.0456479999999999</v>
      </c>
      <c r="F56" s="88">
        <v>7.5238940000000003</v>
      </c>
      <c r="G56" s="88">
        <v>8.4585570000000008</v>
      </c>
      <c r="H56" s="88">
        <v>3.8151160000000002</v>
      </c>
      <c r="I56" s="88">
        <v>462.15105299999999</v>
      </c>
      <c r="J56" s="88">
        <v>161.23186000000001</v>
      </c>
      <c r="K56" s="88">
        <v>91.243041000000019</v>
      </c>
      <c r="L56" s="88">
        <v>60.379916000000001</v>
      </c>
      <c r="M56" s="88">
        <v>64.887660999999994</v>
      </c>
      <c r="N56" s="88">
        <v>69.024390999999994</v>
      </c>
      <c r="O56" s="88">
        <v>0</v>
      </c>
      <c r="P56" s="89">
        <v>2230.0952079999988</v>
      </c>
      <c r="Q56" s="89">
        <v>2138.8521669999991</v>
      </c>
      <c r="R56" s="83"/>
      <c r="S56" s="84" t="s">
        <v>544</v>
      </c>
    </row>
    <row r="57" spans="1:21" x14ac:dyDescent="0.15">
      <c r="B57" s="84" t="s">
        <v>345</v>
      </c>
      <c r="C57" s="88">
        <v>58.283852000000003</v>
      </c>
      <c r="D57" s="88">
        <v>304.59591999999998</v>
      </c>
      <c r="E57" s="88">
        <v>0.99818899999999999</v>
      </c>
      <c r="F57" s="88">
        <v>8.4680230000000005</v>
      </c>
      <c r="G57" s="88">
        <v>5.590204</v>
      </c>
      <c r="H57" s="88">
        <v>3.2327149999999998</v>
      </c>
      <c r="I57" s="88">
        <v>405.59160100000003</v>
      </c>
      <c r="J57" s="88">
        <v>117.762001</v>
      </c>
      <c r="K57" s="88">
        <v>72.739878999999974</v>
      </c>
      <c r="L57" s="88">
        <v>47.899135999999999</v>
      </c>
      <c r="M57" s="88">
        <v>38.151975999999998</v>
      </c>
      <c r="N57" s="88">
        <v>49.673710999999997</v>
      </c>
      <c r="O57" s="88">
        <v>0</v>
      </c>
      <c r="P57" s="89">
        <v>2189.9604239999994</v>
      </c>
      <c r="Q57" s="89">
        <v>2117.2205449999997</v>
      </c>
      <c r="R57" s="83"/>
      <c r="S57" s="84" t="s">
        <v>545</v>
      </c>
    </row>
    <row r="58" spans="1:21" x14ac:dyDescent="0.15">
      <c r="B58" s="84" t="s">
        <v>346</v>
      </c>
      <c r="C58" s="88">
        <v>54.36468</v>
      </c>
      <c r="D58" s="88">
        <v>424.24148300000002</v>
      </c>
      <c r="E58" s="88">
        <v>1.68344</v>
      </c>
      <c r="F58" s="88">
        <v>7.5730250000000003</v>
      </c>
      <c r="G58" s="88">
        <v>10.137419</v>
      </c>
      <c r="H58" s="88">
        <v>6.2171310000000002</v>
      </c>
      <c r="I58" s="88">
        <v>466.99001600000003</v>
      </c>
      <c r="J58" s="88">
        <v>149.53533899999999</v>
      </c>
      <c r="K58" s="88">
        <v>83.196785999999747</v>
      </c>
      <c r="L58" s="88">
        <v>54.376080999999999</v>
      </c>
      <c r="M58" s="88">
        <v>27.135102</v>
      </c>
      <c r="N58" s="88">
        <v>105.750573</v>
      </c>
      <c r="O58" s="88">
        <v>0.166129</v>
      </c>
      <c r="P58" s="89">
        <v>2179.4751659999997</v>
      </c>
      <c r="Q58" s="89">
        <v>2096.2783799999997</v>
      </c>
      <c r="R58" s="83"/>
      <c r="S58" s="84" t="s">
        <v>546</v>
      </c>
    </row>
    <row r="59" spans="1:21" x14ac:dyDescent="0.15">
      <c r="B59" s="84" t="s">
        <v>347</v>
      </c>
      <c r="C59" s="88">
        <v>363.72149400000001</v>
      </c>
      <c r="D59" s="88">
        <v>494.64362399999999</v>
      </c>
      <c r="E59" s="88">
        <v>8.9178470000000001</v>
      </c>
      <c r="F59" s="88">
        <v>8.6158289999999997</v>
      </c>
      <c r="G59" s="88">
        <v>10.644322000000001</v>
      </c>
      <c r="H59" s="88">
        <v>5.0111869999999996</v>
      </c>
      <c r="I59" s="88">
        <v>532.56054099999994</v>
      </c>
      <c r="J59" s="88">
        <v>159.59082699999999</v>
      </c>
      <c r="K59" s="88">
        <v>80.037551999999863</v>
      </c>
      <c r="L59" s="88">
        <v>63.632244999999998</v>
      </c>
      <c r="M59" s="88">
        <v>57.86016</v>
      </c>
      <c r="N59" s="88">
        <v>84.966802000000001</v>
      </c>
      <c r="O59" s="88">
        <v>0</v>
      </c>
      <c r="P59" s="89">
        <v>2272.4486739999988</v>
      </c>
      <c r="Q59" s="89">
        <v>2192.4111219999991</v>
      </c>
      <c r="R59" s="83"/>
      <c r="S59" s="84" t="s">
        <v>547</v>
      </c>
    </row>
    <row r="60" spans="1:21" x14ac:dyDescent="0.15">
      <c r="B60" s="84" t="s">
        <v>348</v>
      </c>
      <c r="C60" s="88">
        <v>68.743701000000001</v>
      </c>
      <c r="D60" s="88">
        <v>475.48854599999999</v>
      </c>
      <c r="E60" s="88">
        <v>2.9918209999999998</v>
      </c>
      <c r="F60" s="88">
        <v>12.915784</v>
      </c>
      <c r="G60" s="88">
        <v>6.8846930000000004</v>
      </c>
      <c r="H60" s="88">
        <v>4.6450279999999999</v>
      </c>
      <c r="I60" s="88">
        <v>494.59416900000002</v>
      </c>
      <c r="J60" s="88">
        <v>164.55842999999999</v>
      </c>
      <c r="K60" s="88">
        <v>98.47727499999985</v>
      </c>
      <c r="L60" s="88">
        <v>75.696409000000003</v>
      </c>
      <c r="M60" s="88">
        <v>50.783259000000001</v>
      </c>
      <c r="N60" s="88">
        <v>97.769118000000006</v>
      </c>
      <c r="O60" s="88">
        <v>6.8099999999999996E-4</v>
      </c>
      <c r="P60" s="89">
        <v>1967.9618129999994</v>
      </c>
      <c r="Q60" s="89">
        <v>1869.4845379999997</v>
      </c>
      <c r="R60" s="83"/>
      <c r="S60" s="84" t="s">
        <v>548</v>
      </c>
    </row>
    <row r="61" spans="1:21" ht="9.75" thickBot="1" x14ac:dyDescent="0.2">
      <c r="B61" s="84" t="s">
        <v>349</v>
      </c>
      <c r="C61" s="88">
        <v>53.395876000000001</v>
      </c>
      <c r="D61" s="88">
        <v>398.40526999999997</v>
      </c>
      <c r="E61" s="88">
        <v>9.7738069999999997</v>
      </c>
      <c r="F61" s="88">
        <v>6.4989270000000001</v>
      </c>
      <c r="G61" s="88">
        <v>11.352955</v>
      </c>
      <c r="H61" s="88">
        <v>3.7900510000000001</v>
      </c>
      <c r="I61" s="88">
        <v>434.88928199999998</v>
      </c>
      <c r="J61" s="88">
        <v>147.36577399999999</v>
      </c>
      <c r="K61" s="88">
        <v>106.01669500000007</v>
      </c>
      <c r="L61" s="88">
        <v>45.783884</v>
      </c>
      <c r="M61" s="88">
        <v>47.610219999999998</v>
      </c>
      <c r="N61" s="88">
        <v>103.368809</v>
      </c>
      <c r="O61" s="88">
        <v>0.17128399999999999</v>
      </c>
      <c r="P61" s="89">
        <v>2060.9230680000005</v>
      </c>
      <c r="Q61" s="89">
        <v>1954.9063730000005</v>
      </c>
      <c r="R61" s="83"/>
      <c r="S61" s="84" t="s">
        <v>549</v>
      </c>
    </row>
    <row r="62" spans="1:21" ht="21" customHeight="1" thickBot="1" x14ac:dyDescent="0.2">
      <c r="A62" s="199" t="s">
        <v>162</v>
      </c>
      <c r="B62" s="199" t="s">
        <v>163</v>
      </c>
      <c r="C62" s="86" t="s">
        <v>550</v>
      </c>
      <c r="D62" s="86" t="s">
        <v>551</v>
      </c>
      <c r="E62" s="86" t="s">
        <v>552</v>
      </c>
      <c r="F62" s="86" t="s">
        <v>553</v>
      </c>
      <c r="G62" s="86" t="s">
        <v>554</v>
      </c>
      <c r="H62" s="86" t="s">
        <v>183</v>
      </c>
      <c r="I62" s="86" t="s">
        <v>555</v>
      </c>
      <c r="J62" s="86" t="s">
        <v>556</v>
      </c>
      <c r="K62" s="86" t="s">
        <v>703</v>
      </c>
      <c r="L62" s="86" t="s">
        <v>706</v>
      </c>
      <c r="M62" s="86" t="s">
        <v>557</v>
      </c>
      <c r="N62" s="86" t="s">
        <v>558</v>
      </c>
      <c r="O62" s="86" t="s">
        <v>559</v>
      </c>
      <c r="P62" s="86" t="s">
        <v>628</v>
      </c>
      <c r="Q62" s="86" t="s">
        <v>629</v>
      </c>
      <c r="R62" s="199" t="s">
        <v>535</v>
      </c>
      <c r="S62" s="199" t="s">
        <v>522</v>
      </c>
    </row>
    <row r="63" spans="1:21" ht="12" customHeight="1" thickBot="1" x14ac:dyDescent="0.2">
      <c r="A63" s="200"/>
      <c r="B63" s="200"/>
      <c r="C63" s="201"/>
      <c r="D63" s="202"/>
      <c r="E63" s="202"/>
      <c r="F63" s="202"/>
      <c r="G63" s="202"/>
      <c r="H63" s="202"/>
      <c r="I63" s="202"/>
      <c r="J63" s="202"/>
      <c r="K63" s="202"/>
      <c r="L63" s="202"/>
      <c r="M63" s="202"/>
      <c r="N63" s="202"/>
      <c r="O63" s="202"/>
      <c r="P63" s="202"/>
      <c r="Q63" s="203"/>
      <c r="R63" s="200"/>
      <c r="S63" s="200"/>
    </row>
    <row r="67" spans="1:9" ht="21" customHeight="1" x14ac:dyDescent="0.15">
      <c r="A67" s="195" t="s">
        <v>638</v>
      </c>
      <c r="B67" s="196"/>
      <c r="C67" s="197" t="s">
        <v>639</v>
      </c>
      <c r="D67" s="197"/>
      <c r="G67" s="204" t="s">
        <v>704</v>
      </c>
      <c r="H67" s="204"/>
      <c r="I67" s="204"/>
    </row>
    <row r="68" spans="1:9" ht="21" customHeight="1" x14ac:dyDescent="0.15">
      <c r="A68" s="195" t="s">
        <v>640</v>
      </c>
      <c r="B68" s="196"/>
      <c r="C68" s="197" t="s">
        <v>641</v>
      </c>
      <c r="D68" s="197"/>
    </row>
  </sheetData>
  <mergeCells count="28">
    <mergeCell ref="A2:S2"/>
    <mergeCell ref="R35:R36"/>
    <mergeCell ref="S35:S36"/>
    <mergeCell ref="C4:Q4"/>
    <mergeCell ref="C32:Q32"/>
    <mergeCell ref="C35:Q35"/>
    <mergeCell ref="A35:A36"/>
    <mergeCell ref="B35:B36"/>
    <mergeCell ref="A4:A5"/>
    <mergeCell ref="B4:B5"/>
    <mergeCell ref="A34:Q34"/>
    <mergeCell ref="A31:A32"/>
    <mergeCell ref="B31:B32"/>
    <mergeCell ref="R4:R5"/>
    <mergeCell ref="S4:S5"/>
    <mergeCell ref="R31:R32"/>
    <mergeCell ref="A67:B67"/>
    <mergeCell ref="C67:D67"/>
    <mergeCell ref="A68:B68"/>
    <mergeCell ref="C68:D68"/>
    <mergeCell ref="A3:S3"/>
    <mergeCell ref="R62:R63"/>
    <mergeCell ref="S62:S63"/>
    <mergeCell ref="A62:A63"/>
    <mergeCell ref="B62:B63"/>
    <mergeCell ref="C63:Q63"/>
    <mergeCell ref="S31:S32"/>
    <mergeCell ref="G67:I67"/>
  </mergeCells>
  <phoneticPr fontId="0" type="noConversion"/>
  <pageMargins left="0.75" right="0.75" top="1" bottom="1" header="0.5" footer="0.5"/>
  <pageSetup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Indice</vt:lpstr>
      <vt:lpstr>Contents</vt:lpstr>
      <vt:lpstr>Q001</vt:lpstr>
      <vt:lpstr>Q002</vt:lpstr>
      <vt:lpstr>Q003</vt:lpstr>
      <vt:lpstr>Q004</vt:lpstr>
      <vt:lpstr>Q005</vt:lpstr>
      <vt:lpstr>Q006</vt:lpstr>
      <vt:lpstr>Q007</vt:lpstr>
      <vt:lpstr>Q008</vt:lpstr>
      <vt:lpstr>Q009</vt:lpstr>
      <vt:lpstr>Q010</vt:lpstr>
      <vt:lpstr>Q011</vt:lpstr>
      <vt:lpstr>Q012</vt:lpstr>
      <vt:lpstr>Q013</vt:lpstr>
      <vt:lpstr>Q014</vt:lpstr>
      <vt:lpstr>Q015</vt:lpstr>
      <vt:lpstr>Q016</vt:lpstr>
      <vt:lpstr>Nomenclatura Combinada</vt:lpstr>
      <vt:lpstr>Combined Nomenclature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Baião</dc:creator>
  <cp:lastModifiedBy>João Baião</cp:lastModifiedBy>
  <dcterms:created xsi:type="dcterms:W3CDTF">2007-07-18T08:17:35Z</dcterms:created>
  <dcterms:modified xsi:type="dcterms:W3CDTF">2024-02-05T14:24:41Z</dcterms:modified>
</cp:coreProperties>
</file>