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E_CII\DESTAQUES\Destaques_FichBase\LINK_FIR\"/>
    </mc:Choice>
  </mc:AlternateContent>
  <xr:revisionPtr revIDLastSave="0" documentId="13_ncr:1_{93B0AF0F-F13C-40D4-9C7F-40ACCCFE95B0}" xr6:coauthVersionLast="47" xr6:coauthVersionMax="47" xr10:uidLastSave="{00000000-0000-0000-0000-000000000000}"/>
  <bookViews>
    <workbookView xWindow="-120" yWindow="-120" windowWidth="29040" windowHeight="15720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E64" i="18" l="1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G34" i="16" l="1"/>
  <c r="G35" i="16"/>
  <c r="K33" i="16"/>
  <c r="K32" i="16" l="1"/>
  <c r="I34" i="16"/>
  <c r="I35" i="16"/>
  <c r="R23" i="29" l="1"/>
  <c r="T23" i="29"/>
  <c r="R23" i="30"/>
  <c r="T23" i="30"/>
  <c r="G30" i="16" l="1"/>
  <c r="G29" i="16"/>
  <c r="G10" i="16"/>
  <c r="G18" i="16"/>
  <c r="G9" i="16"/>
  <c r="G17" i="16"/>
  <c r="I30" i="16"/>
  <c r="I29" i="16"/>
  <c r="K27" i="16"/>
  <c r="G24" i="16"/>
  <c r="G23" i="16"/>
  <c r="I10" i="16"/>
  <c r="K16" i="16"/>
  <c r="K28" i="16"/>
  <c r="I9" i="16"/>
  <c r="K15" i="16"/>
  <c r="I17" i="16"/>
  <c r="I18" i="16"/>
  <c r="I24" i="16"/>
  <c r="K21" i="16"/>
  <c r="I23" i="16"/>
  <c r="K22" i="16"/>
  <c r="K10" i="16" l="1"/>
  <c r="G11" i="16"/>
  <c r="G12" i="16"/>
  <c r="I12" i="16"/>
  <c r="K9" i="16"/>
  <c r="I11" i="16"/>
  <c r="E10" i="28" l="1"/>
  <c r="K10" i="28"/>
  <c r="M10" i="28" l="1"/>
  <c r="G10" i="28"/>
  <c r="K11" i="18" l="1"/>
  <c r="E248" i="18" l="1"/>
  <c r="E250" i="18"/>
  <c r="E249" i="18"/>
  <c r="E247" i="18"/>
  <c r="E245" i="18"/>
  <c r="E246" i="18"/>
  <c r="E244" i="18"/>
  <c r="E239" i="18"/>
  <c r="E243" i="18"/>
  <c r="E241" i="18"/>
  <c r="E236" i="18"/>
  <c r="E238" i="18"/>
  <c r="E24" i="18"/>
  <c r="E229" i="18"/>
  <c r="E237" i="18"/>
  <c r="E167" i="18"/>
  <c r="E82" i="18"/>
  <c r="E151" i="18"/>
  <c r="E222" i="18"/>
  <c r="E76" i="18"/>
  <c r="J11" i="18"/>
  <c r="C249" i="18"/>
  <c r="I249" i="18" l="1"/>
  <c r="C250" i="18"/>
  <c r="C248" i="18"/>
  <c r="G249" i="18"/>
  <c r="G247" i="18"/>
  <c r="G250" i="18"/>
  <c r="G248" i="18"/>
  <c r="I247" i="18"/>
  <c r="I250" i="18"/>
  <c r="I248" i="18"/>
  <c r="C247" i="18"/>
  <c r="C245" i="18"/>
  <c r="C227" i="18"/>
  <c r="C246" i="18"/>
  <c r="C244" i="18"/>
  <c r="C66" i="18"/>
  <c r="I246" i="18"/>
  <c r="I244" i="18"/>
  <c r="I245" i="18"/>
  <c r="G246" i="18"/>
  <c r="G244" i="18"/>
  <c r="G245" i="18"/>
  <c r="C28" i="18"/>
  <c r="C239" i="18"/>
  <c r="C243" i="18"/>
  <c r="C241" i="18"/>
  <c r="I243" i="18"/>
  <c r="G243" i="18"/>
  <c r="G239" i="18"/>
  <c r="I238" i="18"/>
  <c r="I229" i="18"/>
  <c r="I239" i="18"/>
  <c r="C231" i="18"/>
  <c r="C238" i="18"/>
  <c r="C237" i="18"/>
  <c r="C64" i="18"/>
  <c r="C125" i="18"/>
  <c r="I236" i="18"/>
  <c r="G237" i="18"/>
  <c r="G229" i="18"/>
  <c r="G236" i="18"/>
  <c r="G231" i="18"/>
  <c r="I64" i="18"/>
  <c r="C122" i="18"/>
  <c r="C142" i="18"/>
  <c r="C24" i="18"/>
  <c r="C167" i="18"/>
  <c r="I58" i="18"/>
  <c r="G222" i="18"/>
  <c r="G76" i="18"/>
  <c r="C222" i="18"/>
  <c r="C150" i="18"/>
  <c r="C76" i="18"/>
  <c r="C101" i="18"/>
  <c r="C82" i="18"/>
  <c r="L27" i="29"/>
  <c r="J27" i="29"/>
  <c r="J27" i="30" l="1"/>
  <c r="L27" i="30"/>
  <c r="K8" i="18" l="1"/>
  <c r="M35" i="27" l="1"/>
  <c r="M40" i="26" l="1"/>
  <c r="O40" i="26"/>
  <c r="O25" i="26"/>
  <c r="K24" i="26"/>
  <c r="M24" i="26" s="1"/>
  <c r="M25" i="26"/>
  <c r="M27" i="26"/>
  <c r="O27" i="26"/>
  <c r="M44" i="26"/>
  <c r="O44" i="26"/>
  <c r="M30" i="26"/>
  <c r="O30" i="26"/>
  <c r="O33" i="26"/>
  <c r="M33" i="26"/>
  <c r="G30" i="27"/>
  <c r="I30" i="27"/>
  <c r="I28" i="27"/>
  <c r="G28" i="27"/>
  <c r="G45" i="27"/>
  <c r="I45" i="27"/>
  <c r="I44" i="27"/>
  <c r="G44" i="27"/>
  <c r="G31" i="27"/>
  <c r="I31" i="27"/>
  <c r="G26" i="27"/>
  <c r="I26" i="27"/>
  <c r="I40" i="26"/>
  <c r="G40" i="26"/>
  <c r="I33" i="27"/>
  <c r="G33" i="27"/>
  <c r="G43" i="27"/>
  <c r="I43" i="27"/>
  <c r="G27" i="27"/>
  <c r="I27" i="27"/>
  <c r="I25" i="26"/>
  <c r="E24" i="26"/>
  <c r="G24" i="26" s="1"/>
  <c r="G25" i="26"/>
  <c r="G44" i="26"/>
  <c r="I44" i="26"/>
  <c r="G36" i="26"/>
  <c r="I36" i="26"/>
  <c r="G25" i="27"/>
  <c r="I25" i="27"/>
  <c r="E24" i="27"/>
  <c r="G24" i="27" s="1"/>
  <c r="G46" i="26"/>
  <c r="I46" i="26"/>
  <c r="G32" i="26"/>
  <c r="I32" i="26"/>
  <c r="O26" i="27"/>
  <c r="M26" i="27"/>
  <c r="M43" i="27"/>
  <c r="O43" i="27"/>
  <c r="O45" i="27"/>
  <c r="M45" i="27"/>
  <c r="O46" i="27"/>
  <c r="M46" i="27"/>
  <c r="M35" i="26"/>
  <c r="O35" i="26"/>
  <c r="M36" i="26"/>
  <c r="O36" i="26"/>
  <c r="M26" i="26"/>
  <c r="O26" i="26"/>
  <c r="M43" i="26"/>
  <c r="O43" i="26"/>
  <c r="M45" i="26"/>
  <c r="O45" i="26"/>
  <c r="M46" i="26"/>
  <c r="O46" i="26"/>
  <c r="M39" i="27"/>
  <c r="O39" i="27"/>
  <c r="I41" i="26"/>
  <c r="G41" i="26"/>
  <c r="I43" i="26"/>
  <c r="G43" i="26"/>
  <c r="G29" i="26"/>
  <c r="I29" i="26"/>
  <c r="I42" i="26"/>
  <c r="G42" i="26"/>
  <c r="I35" i="27"/>
  <c r="G35" i="27"/>
  <c r="I39" i="26"/>
  <c r="G39" i="26"/>
  <c r="G36" i="27"/>
  <c r="I36" i="27"/>
  <c r="J25" i="30"/>
  <c r="L25" i="30"/>
  <c r="G26" i="26"/>
  <c r="I26" i="26"/>
  <c r="G31" i="26"/>
  <c r="I31" i="26"/>
  <c r="J24" i="30"/>
  <c r="L24" i="30"/>
  <c r="G29" i="27"/>
  <c r="I29" i="27"/>
  <c r="G32" i="27"/>
  <c r="I32" i="27"/>
  <c r="L24" i="29"/>
  <c r="J24" i="29"/>
  <c r="G42" i="27"/>
  <c r="I42" i="27"/>
  <c r="M36" i="27"/>
  <c r="O36" i="27"/>
  <c r="M42" i="27"/>
  <c r="O42" i="27"/>
  <c r="O28" i="27"/>
  <c r="M28" i="27"/>
  <c r="O29" i="27"/>
  <c r="M29" i="27"/>
  <c r="O31" i="27"/>
  <c r="M31" i="27"/>
  <c r="O32" i="27"/>
  <c r="M32" i="27"/>
  <c r="O34" i="27"/>
  <c r="M34" i="27"/>
  <c r="M39" i="26"/>
  <c r="O39" i="26"/>
  <c r="K24" i="27"/>
  <c r="M24" i="27" s="1"/>
  <c r="O25" i="27"/>
  <c r="M25" i="27"/>
  <c r="M41" i="27"/>
  <c r="O41" i="27"/>
  <c r="M42" i="26"/>
  <c r="O42" i="26"/>
  <c r="M28" i="26"/>
  <c r="O28" i="26"/>
  <c r="O29" i="26"/>
  <c r="M29" i="26"/>
  <c r="M31" i="26"/>
  <c r="O31" i="26"/>
  <c r="O32" i="26"/>
  <c r="M32" i="26"/>
  <c r="O34" i="26"/>
  <c r="M34" i="26"/>
  <c r="O35" i="27"/>
  <c r="I34" i="26"/>
  <c r="G34" i="26"/>
  <c r="G39" i="27"/>
  <c r="I39" i="27"/>
  <c r="G41" i="27"/>
  <c r="I41" i="27"/>
  <c r="G35" i="26"/>
  <c r="I35" i="26"/>
  <c r="G28" i="26"/>
  <c r="I28" i="26"/>
  <c r="I30" i="26"/>
  <c r="G30" i="26"/>
  <c r="G34" i="27"/>
  <c r="I34" i="27"/>
  <c r="G40" i="27"/>
  <c r="I40" i="27"/>
  <c r="G46" i="27"/>
  <c r="I46" i="27"/>
  <c r="G27" i="26"/>
  <c r="I27" i="26"/>
  <c r="I33" i="26"/>
  <c r="G33" i="26"/>
  <c r="G45" i="26"/>
  <c r="I45" i="26"/>
  <c r="M40" i="27"/>
  <c r="O40" i="27"/>
  <c r="M41" i="26"/>
  <c r="O41" i="26"/>
  <c r="M27" i="27"/>
  <c r="O27" i="27"/>
  <c r="O44" i="27"/>
  <c r="M44" i="27"/>
  <c r="M30" i="27"/>
  <c r="O30" i="27"/>
  <c r="M33" i="27"/>
  <c r="O33" i="27"/>
  <c r="J8" i="18"/>
  <c r="J26" i="30" l="1"/>
  <c r="L26" i="30"/>
  <c r="L25" i="29"/>
  <c r="J25" i="29"/>
  <c r="J26" i="29"/>
  <c r="L26" i="29"/>
  <c r="K9" i="18"/>
  <c r="C236" i="18" l="1"/>
  <c r="C234" i="18"/>
  <c r="C120" i="18"/>
  <c r="C159" i="18"/>
  <c r="C175" i="18"/>
  <c r="C123" i="18"/>
  <c r="C137" i="18"/>
  <c r="C219" i="18"/>
  <c r="C81" i="18"/>
  <c r="C242" i="18"/>
  <c r="C225" i="18"/>
  <c r="C189" i="18"/>
  <c r="C205" i="18"/>
  <c r="C63" i="18"/>
  <c r="C113" i="18"/>
  <c r="C141" i="18"/>
  <c r="C151" i="18"/>
  <c r="C136" i="18"/>
  <c r="C160" i="18"/>
  <c r="C108" i="18"/>
  <c r="C114" i="18"/>
  <c r="C87" i="18"/>
  <c r="C223" i="18"/>
  <c r="C109" i="18"/>
  <c r="C140" i="18"/>
  <c r="C85" i="18"/>
  <c r="C105" i="18"/>
  <c r="C164" i="18"/>
  <c r="C166" i="18"/>
  <c r="C176" i="18"/>
  <c r="C148" i="18"/>
  <c r="C45" i="18"/>
  <c r="C240" i="18"/>
  <c r="C99" i="18"/>
  <c r="C157" i="18"/>
  <c r="C209" i="18"/>
  <c r="C149" i="18"/>
  <c r="C211" i="18"/>
  <c r="C104" i="18"/>
  <c r="C232" i="18"/>
  <c r="G228" i="18"/>
  <c r="G101" i="18"/>
  <c r="G137" i="18"/>
  <c r="G242" i="18"/>
  <c r="G213" i="18"/>
  <c r="G151" i="18"/>
  <c r="G148" i="18"/>
  <c r="G238" i="18"/>
  <c r="G219" i="18"/>
  <c r="G140" i="18"/>
  <c r="G160" i="18"/>
  <c r="G130" i="18"/>
  <c r="G150" i="18"/>
  <c r="G141" i="18"/>
  <c r="G240" i="18"/>
  <c r="G211" i="18"/>
  <c r="G189" i="18"/>
  <c r="G170" i="18"/>
  <c r="G241" i="18"/>
  <c r="G230" i="18"/>
  <c r="G166" i="18"/>
  <c r="E234" i="18"/>
  <c r="E98" i="18"/>
  <c r="E232" i="18"/>
  <c r="E141" i="18"/>
  <c r="E104" i="18"/>
  <c r="E101" i="18"/>
  <c r="E108" i="18"/>
  <c r="E187" i="18"/>
  <c r="E142" i="18"/>
  <c r="E230" i="18"/>
  <c r="E123" i="18"/>
  <c r="E176" i="18"/>
  <c r="E85" i="18"/>
  <c r="E225" i="18"/>
  <c r="E124" i="18"/>
  <c r="E205" i="18"/>
  <c r="E240" i="18"/>
  <c r="E223" i="18"/>
  <c r="E212" i="18"/>
  <c r="E120" i="18"/>
  <c r="E114" i="18"/>
  <c r="E175" i="18"/>
  <c r="E83" i="18"/>
  <c r="E242" i="18"/>
  <c r="E81" i="18"/>
  <c r="E189" i="18"/>
  <c r="E166" i="18"/>
  <c r="E137" i="18"/>
  <c r="E150" i="18"/>
  <c r="E28" i="18"/>
  <c r="E231" i="18"/>
  <c r="E105" i="18"/>
  <c r="E160" i="18"/>
  <c r="E127" i="18"/>
  <c r="E159" i="18"/>
  <c r="E164" i="18"/>
  <c r="E100" i="18"/>
  <c r="E149" i="18"/>
  <c r="E113" i="18"/>
  <c r="E87" i="18"/>
  <c r="E219" i="18"/>
  <c r="E35" i="18"/>
  <c r="E109" i="18"/>
  <c r="I242" i="18"/>
  <c r="I240" i="18"/>
  <c r="I241" i="18"/>
  <c r="I230" i="18"/>
  <c r="I151" i="18"/>
  <c r="I141" i="18"/>
  <c r="I237" i="18"/>
  <c r="I211" i="18"/>
  <c r="I222" i="18"/>
  <c r="I223" i="18"/>
  <c r="I140" i="18"/>
  <c r="I68" i="18"/>
  <c r="I189" i="18"/>
  <c r="I232" i="18"/>
  <c r="I148" i="18"/>
  <c r="J9" i="18"/>
  <c r="E45" i="18"/>
  <c r="E215" i="18"/>
  <c r="E65" i="18"/>
  <c r="E132" i="18"/>
  <c r="E125" i="18"/>
  <c r="E134" i="18"/>
  <c r="E54" i="18"/>
  <c r="E80" i="18"/>
  <c r="E178" i="18"/>
  <c r="E131" i="18"/>
  <c r="E210" i="18"/>
  <c r="E172" i="18"/>
  <c r="E233" i="18"/>
  <c r="E118" i="18"/>
  <c r="E55" i="18"/>
  <c r="E88" i="18"/>
  <c r="E90" i="18"/>
  <c r="E143" i="18"/>
  <c r="E216" i="18"/>
  <c r="E129" i="18"/>
  <c r="E91" i="18"/>
  <c r="E43" i="18"/>
  <c r="E220" i="18"/>
  <c r="E179" i="18"/>
  <c r="E111" i="18"/>
  <c r="E180" i="18"/>
  <c r="E27" i="18"/>
  <c r="E182" i="18"/>
  <c r="E21" i="18"/>
  <c r="E227" i="18"/>
  <c r="E193" i="18"/>
  <c r="E165" i="18"/>
  <c r="E31" i="18"/>
  <c r="E107" i="18"/>
  <c r="E74" i="18"/>
  <c r="E52" i="18"/>
  <c r="E84" i="18"/>
  <c r="E73" i="18"/>
  <c r="E130" i="18"/>
  <c r="E20" i="18"/>
  <c r="E13" i="18"/>
  <c r="E121" i="18"/>
  <c r="E79" i="18"/>
  <c r="E156" i="18"/>
  <c r="E78" i="18"/>
  <c r="E217" i="18"/>
  <c r="E213" i="18"/>
  <c r="E152" i="18"/>
  <c r="E211" i="18"/>
  <c r="E162" i="18"/>
  <c r="E207" i="18"/>
  <c r="E139" i="18"/>
  <c r="E30" i="18"/>
  <c r="E226" i="18"/>
  <c r="E185" i="18"/>
  <c r="E77" i="18"/>
  <c r="E191" i="18"/>
  <c r="E46" i="18"/>
  <c r="E209" i="18"/>
  <c r="E17" i="18"/>
  <c r="E224" i="18"/>
  <c r="E206" i="18"/>
  <c r="E163" i="18"/>
  <c r="E102" i="18"/>
  <c r="E47" i="18"/>
  <c r="E157" i="18"/>
  <c r="E69" i="18"/>
  <c r="E200" i="18"/>
  <c r="E145" i="18"/>
  <c r="E196" i="18"/>
  <c r="E119" i="18"/>
  <c r="E38" i="18"/>
  <c r="E204" i="18"/>
  <c r="E184" i="18"/>
  <c r="E168" i="18"/>
  <c r="E126" i="18"/>
  <c r="E106" i="18"/>
  <c r="E116" i="18"/>
  <c r="E190" i="18"/>
  <c r="E39" i="18"/>
  <c r="E19" i="18"/>
  <c r="E140" i="18"/>
  <c r="E92" i="18"/>
  <c r="E186" i="18"/>
  <c r="E14" i="18"/>
  <c r="E208" i="18"/>
  <c r="E71" i="18"/>
  <c r="E51" i="18"/>
  <c r="E25" i="18"/>
  <c r="E235" i="18"/>
  <c r="E44" i="18"/>
  <c r="E42" i="18"/>
  <c r="E40" i="18"/>
  <c r="E29" i="18"/>
  <c r="E58" i="18"/>
  <c r="E26" i="18"/>
  <c r="E144" i="18"/>
  <c r="E122" i="18"/>
  <c r="E117" i="18"/>
  <c r="E86" i="18"/>
  <c r="E177" i="18"/>
  <c r="E115" i="18"/>
  <c r="E218" i="18"/>
  <c r="E197" i="18"/>
  <c r="E169" i="18"/>
  <c r="E195" i="18"/>
  <c r="E96" i="18"/>
  <c r="E53" i="18"/>
  <c r="E95" i="18"/>
  <c r="E57" i="18"/>
  <c r="E158" i="18"/>
  <c r="E59" i="18"/>
  <c r="E22" i="18"/>
  <c r="E34" i="18"/>
  <c r="E155" i="18"/>
  <c r="E15" i="18"/>
  <c r="E201" i="18"/>
  <c r="E128" i="18"/>
  <c r="E135" i="18"/>
  <c r="E67" i="18"/>
  <c r="E48" i="18"/>
  <c r="E89" i="18"/>
  <c r="E33" i="18"/>
  <c r="E214" i="18"/>
  <c r="E198" i="18"/>
  <c r="E61" i="18"/>
  <c r="E97" i="18"/>
  <c r="E36" i="18"/>
  <c r="E221" i="18"/>
  <c r="E41" i="18"/>
  <c r="E188" i="18"/>
  <c r="E133" i="18"/>
  <c r="E32" i="18"/>
  <c r="E56" i="18"/>
  <c r="E18" i="18"/>
  <c r="E112" i="18"/>
  <c r="E174" i="18"/>
  <c r="E154" i="18"/>
  <c r="E138" i="18"/>
  <c r="E228" i="18"/>
  <c r="E37" i="18"/>
  <c r="E23" i="18"/>
  <c r="E99" i="18"/>
  <c r="E194" i="18"/>
  <c r="E60" i="18"/>
  <c r="E199" i="18"/>
  <c r="E75" i="18"/>
  <c r="E49" i="18"/>
  <c r="E146" i="18"/>
  <c r="E16" i="18"/>
  <c r="E173" i="18"/>
  <c r="E68" i="18"/>
  <c r="E183" i="18"/>
  <c r="E170" i="18"/>
  <c r="E171" i="18"/>
  <c r="E203" i="18"/>
  <c r="E192" i="18"/>
  <c r="E148" i="18"/>
  <c r="E50" i="18"/>
  <c r="E202" i="18"/>
  <c r="E153" i="18"/>
  <c r="E136" i="18"/>
  <c r="E63" i="18"/>
  <c r="E161" i="18"/>
  <c r="E66" i="18"/>
  <c r="E147" i="18"/>
  <c r="E103" i="18"/>
  <c r="E72" i="18"/>
  <c r="E94" i="18"/>
  <c r="E70" i="18"/>
  <c r="E110" i="18"/>
  <c r="E181" i="18"/>
  <c r="E62" i="18"/>
  <c r="E93" i="18"/>
  <c r="I227" i="18"/>
  <c r="I149" i="18"/>
  <c r="I42" i="18"/>
  <c r="I176" i="18"/>
  <c r="I57" i="18"/>
  <c r="I60" i="18"/>
  <c r="I53" i="18"/>
  <c r="I133" i="18"/>
  <c r="I26" i="18"/>
  <c r="I132" i="18"/>
  <c r="I130" i="18"/>
  <c r="I235" i="18"/>
  <c r="I206" i="18"/>
  <c r="I205" i="18"/>
  <c r="I30" i="18"/>
  <c r="I207" i="18"/>
  <c r="I61" i="18"/>
  <c r="I201" i="18"/>
  <c r="I13" i="18"/>
  <c r="K12" i="18"/>
  <c r="I119" i="18"/>
  <c r="I118" i="18"/>
  <c r="I224" i="18"/>
  <c r="I188" i="18"/>
  <c r="I41" i="18"/>
  <c r="I71" i="18"/>
  <c r="I110" i="18"/>
  <c r="I33" i="18"/>
  <c r="I73" i="18"/>
  <c r="I143" i="18"/>
  <c r="I135" i="18"/>
  <c r="I202" i="18"/>
  <c r="I216" i="18"/>
  <c r="I209" i="18"/>
  <c r="I172" i="18"/>
  <c r="I167" i="18"/>
  <c r="I16" i="18"/>
  <c r="I56" i="18"/>
  <c r="I31" i="18"/>
  <c r="I147" i="18"/>
  <c r="I43" i="18"/>
  <c r="I107" i="18"/>
  <c r="I163" i="18"/>
  <c r="I191" i="18"/>
  <c r="I218" i="18"/>
  <c r="I17" i="18"/>
  <c r="I112" i="18"/>
  <c r="I220" i="18"/>
  <c r="I109" i="18"/>
  <c r="I233" i="18"/>
  <c r="I89" i="18"/>
  <c r="I122" i="18"/>
  <c r="I106" i="18"/>
  <c r="I63" i="18"/>
  <c r="I103" i="18"/>
  <c r="I161" i="18"/>
  <c r="I32" i="18"/>
  <c r="I62" i="18"/>
  <c r="I129" i="18"/>
  <c r="I155" i="18"/>
  <c r="I24" i="18"/>
  <c r="I177" i="18"/>
  <c r="I46" i="18"/>
  <c r="I52" i="18"/>
  <c r="I90" i="18"/>
  <c r="I55" i="18"/>
  <c r="I142" i="18"/>
  <c r="I36" i="18"/>
  <c r="I37" i="18"/>
  <c r="I169" i="18"/>
  <c r="I200" i="18"/>
  <c r="I226" i="18"/>
  <c r="I144" i="18"/>
  <c r="I221" i="18"/>
  <c r="I21" i="18"/>
  <c r="I14" i="18"/>
  <c r="I113" i="18"/>
  <c r="I152" i="18"/>
  <c r="I111" i="18"/>
  <c r="I150" i="18"/>
  <c r="I153" i="18"/>
  <c r="I192" i="18"/>
  <c r="I54" i="18"/>
  <c r="I162" i="18"/>
  <c r="I88" i="18"/>
  <c r="I115" i="18"/>
  <c r="I174" i="18"/>
  <c r="I170" i="18"/>
  <c r="I124" i="18"/>
  <c r="I215" i="18"/>
  <c r="I79" i="18"/>
  <c r="I138" i="18"/>
  <c r="I51" i="18"/>
  <c r="I217" i="18"/>
  <c r="I214" i="18"/>
  <c r="I72" i="18"/>
  <c r="I39" i="18"/>
  <c r="I179" i="18"/>
  <c r="I49" i="18"/>
  <c r="I212" i="18"/>
  <c r="I180" i="18"/>
  <c r="I164" i="18"/>
  <c r="I168" i="18"/>
  <c r="I127" i="18"/>
  <c r="I173" i="18"/>
  <c r="I67" i="18"/>
  <c r="I146" i="18"/>
  <c r="I160" i="18"/>
  <c r="I47" i="18"/>
  <c r="I165" i="18"/>
  <c r="I86" i="18"/>
  <c r="I154" i="18"/>
  <c r="I69" i="18"/>
  <c r="I19" i="18"/>
  <c r="I231" i="18"/>
  <c r="I74" i="18"/>
  <c r="I28" i="18"/>
  <c r="I190" i="18"/>
  <c r="I195" i="18"/>
  <c r="I186" i="18"/>
  <c r="I228" i="18"/>
  <c r="I108" i="18"/>
  <c r="I93" i="18"/>
  <c r="I105" i="18"/>
  <c r="I34" i="18"/>
  <c r="I210" i="18"/>
  <c r="I171" i="18"/>
  <c r="I156" i="18"/>
  <c r="I114" i="18"/>
  <c r="I97" i="18"/>
  <c r="I208" i="18"/>
  <c r="I20" i="18"/>
  <c r="I121" i="18"/>
  <c r="I40" i="18"/>
  <c r="I183" i="18"/>
  <c r="I199" i="18"/>
  <c r="I85" i="18"/>
  <c r="I197" i="18"/>
  <c r="I35" i="18"/>
  <c r="I81" i="18"/>
  <c r="I157" i="18"/>
  <c r="I219" i="18"/>
  <c r="I98" i="18"/>
  <c r="I76" i="18"/>
  <c r="I50" i="18"/>
  <c r="I181" i="18"/>
  <c r="I87" i="18"/>
  <c r="I82" i="18"/>
  <c r="I213" i="18"/>
  <c r="I187" i="18"/>
  <c r="I234" i="18"/>
  <c r="I126" i="18"/>
  <c r="I104" i="18"/>
  <c r="I131" i="18"/>
  <c r="I94" i="18"/>
  <c r="I78" i="18"/>
  <c r="I120" i="18"/>
  <c r="I45" i="18"/>
  <c r="I91" i="18"/>
  <c r="I198" i="18"/>
  <c r="I92" i="18"/>
  <c r="I203" i="18"/>
  <c r="I25" i="18"/>
  <c r="I77" i="18"/>
  <c r="I125" i="18"/>
  <c r="I182" i="18"/>
  <c r="I184" i="18"/>
  <c r="I99" i="18"/>
  <c r="I178" i="18"/>
  <c r="I29" i="18"/>
  <c r="I95" i="18"/>
  <c r="I22" i="18"/>
  <c r="I27" i="18"/>
  <c r="I44" i="18"/>
  <c r="I137" i="18"/>
  <c r="I136" i="18"/>
  <c r="I66" i="18"/>
  <c r="I23" i="18"/>
  <c r="I175" i="18"/>
  <c r="I134" i="18"/>
  <c r="I196" i="18"/>
  <c r="I145" i="18"/>
  <c r="I128" i="18"/>
  <c r="I204" i="18"/>
  <c r="I159" i="18"/>
  <c r="I75" i="18"/>
  <c r="I101" i="18"/>
  <c r="I158" i="18"/>
  <c r="I102" i="18"/>
  <c r="I38" i="18"/>
  <c r="I194" i="18"/>
  <c r="I117" i="18"/>
  <c r="I166" i="18"/>
  <c r="I48" i="18"/>
  <c r="I15" i="18"/>
  <c r="I59" i="18"/>
  <c r="I65" i="18"/>
  <c r="I185" i="18"/>
  <c r="I139" i="18"/>
  <c r="I116" i="18"/>
  <c r="I225" i="18"/>
  <c r="I84" i="18"/>
  <c r="I80" i="18"/>
  <c r="I96" i="18"/>
  <c r="I193" i="18"/>
  <c r="I123" i="18"/>
  <c r="I70" i="18"/>
  <c r="I83" i="18"/>
  <c r="I100" i="18"/>
  <c r="I18" i="18"/>
  <c r="C58" i="18"/>
  <c r="C158" i="18"/>
  <c r="C46" i="18"/>
  <c r="C206" i="18"/>
  <c r="C199" i="18"/>
  <c r="C83" i="18"/>
  <c r="C59" i="18"/>
  <c r="C96" i="18"/>
  <c r="C212" i="18"/>
  <c r="C216" i="18"/>
  <c r="C177" i="18"/>
  <c r="C118" i="18"/>
  <c r="C170" i="18"/>
  <c r="C127" i="18"/>
  <c r="C48" i="18"/>
  <c r="C26" i="18"/>
  <c r="C38" i="18"/>
  <c r="C180" i="18"/>
  <c r="C185" i="18"/>
  <c r="C70" i="18"/>
  <c r="C193" i="18"/>
  <c r="C52" i="18"/>
  <c r="C22" i="18"/>
  <c r="C71" i="18"/>
  <c r="C145" i="18"/>
  <c r="C183" i="18"/>
  <c r="C210" i="18"/>
  <c r="C198" i="18"/>
  <c r="C138" i="18"/>
  <c r="C194" i="18"/>
  <c r="C131" i="18"/>
  <c r="C186" i="18"/>
  <c r="C98" i="18"/>
  <c r="C103" i="18"/>
  <c r="C200" i="18"/>
  <c r="C229" i="18"/>
  <c r="C195" i="18"/>
  <c r="C42" i="18"/>
  <c r="C214" i="18"/>
  <c r="C169" i="18"/>
  <c r="C89" i="18"/>
  <c r="C178" i="18"/>
  <c r="C181" i="18"/>
  <c r="C152" i="18"/>
  <c r="C221" i="18"/>
  <c r="C25" i="18"/>
  <c r="C215" i="18"/>
  <c r="C102" i="18"/>
  <c r="C130" i="18"/>
  <c r="C77" i="18"/>
  <c r="C196" i="18"/>
  <c r="C40" i="18"/>
  <c r="C146" i="18"/>
  <c r="C179" i="18"/>
  <c r="C36" i="18"/>
  <c r="C153" i="18"/>
  <c r="C135" i="18"/>
  <c r="C13" i="18"/>
  <c r="C68" i="18"/>
  <c r="C92" i="18"/>
  <c r="C78" i="18"/>
  <c r="C93" i="18"/>
  <c r="C15" i="18"/>
  <c r="C61" i="18"/>
  <c r="C230" i="18"/>
  <c r="C27" i="18"/>
  <c r="C106" i="18"/>
  <c r="C23" i="18"/>
  <c r="C32" i="18"/>
  <c r="C84" i="18"/>
  <c r="C43" i="18"/>
  <c r="C34" i="18"/>
  <c r="C235" i="18"/>
  <c r="C39" i="18"/>
  <c r="C44" i="18"/>
  <c r="C132" i="18"/>
  <c r="C91" i="18"/>
  <c r="C161" i="18"/>
  <c r="C95" i="18"/>
  <c r="C100" i="18"/>
  <c r="C75" i="18"/>
  <c r="C133" i="18"/>
  <c r="C54" i="18"/>
  <c r="C168" i="18"/>
  <c r="C53" i="18"/>
  <c r="C208" i="18"/>
  <c r="C88" i="18"/>
  <c r="C31" i="18"/>
  <c r="C16" i="18"/>
  <c r="C119" i="18"/>
  <c r="C50" i="18"/>
  <c r="C192" i="18"/>
  <c r="C62" i="18"/>
  <c r="C37" i="18"/>
  <c r="C220" i="18"/>
  <c r="C67" i="18"/>
  <c r="C128" i="18"/>
  <c r="C97" i="18"/>
  <c r="C163" i="18"/>
  <c r="C172" i="18"/>
  <c r="C228" i="18"/>
  <c r="C110" i="18"/>
  <c r="C129" i="18"/>
  <c r="C204" i="18"/>
  <c r="C57" i="18"/>
  <c r="C73" i="18"/>
  <c r="C107" i="18"/>
  <c r="C139" i="18"/>
  <c r="C202" i="18"/>
  <c r="C41" i="18"/>
  <c r="C86" i="18"/>
  <c r="C143" i="18"/>
  <c r="C17" i="18"/>
  <c r="C147" i="18"/>
  <c r="C65" i="18"/>
  <c r="C226" i="18"/>
  <c r="C72" i="18"/>
  <c r="C116" i="18"/>
  <c r="C162" i="18"/>
  <c r="C51" i="18"/>
  <c r="C18" i="18"/>
  <c r="C79" i="18"/>
  <c r="C213" i="18"/>
  <c r="C33" i="18"/>
  <c r="C155" i="18"/>
  <c r="C35" i="18"/>
  <c r="C190" i="18"/>
  <c r="C60" i="18"/>
  <c r="C121" i="18"/>
  <c r="C126" i="18"/>
  <c r="C90" i="18"/>
  <c r="C144" i="18"/>
  <c r="C30" i="18"/>
  <c r="C217" i="18"/>
  <c r="C117" i="18"/>
  <c r="C197" i="18"/>
  <c r="C182" i="18"/>
  <c r="C165" i="18"/>
  <c r="C207" i="18"/>
  <c r="C156" i="18"/>
  <c r="C154" i="18"/>
  <c r="C218" i="18"/>
  <c r="C69" i="18"/>
  <c r="C47" i="18"/>
  <c r="C74" i="18"/>
  <c r="C80" i="18"/>
  <c r="C233" i="18"/>
  <c r="C201" i="18"/>
  <c r="C111" i="18"/>
  <c r="C203" i="18"/>
  <c r="C187" i="18"/>
  <c r="C56" i="18"/>
  <c r="C14" i="18"/>
  <c r="C134" i="18"/>
  <c r="C188" i="18"/>
  <c r="C173" i="18"/>
  <c r="C115" i="18"/>
  <c r="C94" i="18"/>
  <c r="C55" i="18"/>
  <c r="C112" i="18"/>
  <c r="C124" i="18"/>
  <c r="C191" i="18"/>
  <c r="C20" i="18"/>
  <c r="C174" i="18"/>
  <c r="C184" i="18"/>
  <c r="C49" i="18"/>
  <c r="C21" i="18"/>
  <c r="C224" i="18"/>
  <c r="C171" i="18"/>
  <c r="C29" i="18"/>
  <c r="C19" i="18"/>
  <c r="G225" i="18"/>
  <c r="G131" i="18"/>
  <c r="G133" i="18"/>
  <c r="G159" i="18"/>
  <c r="G45" i="18"/>
  <c r="G194" i="18"/>
  <c r="G126" i="18"/>
  <c r="G186" i="18"/>
  <c r="G106" i="18"/>
  <c r="G216" i="18"/>
  <c r="G34" i="18"/>
  <c r="G139" i="18"/>
  <c r="G187" i="18"/>
  <c r="G174" i="18"/>
  <c r="G77" i="18"/>
  <c r="G144" i="18"/>
  <c r="G13" i="18"/>
  <c r="G209" i="18"/>
  <c r="G173" i="18"/>
  <c r="G180" i="18"/>
  <c r="G109" i="18"/>
  <c r="G171" i="18"/>
  <c r="G152" i="18"/>
  <c r="G104" i="18"/>
  <c r="J12" i="18"/>
  <c r="G92" i="18"/>
  <c r="G191" i="18"/>
  <c r="G56" i="18"/>
  <c r="G147" i="18"/>
  <c r="G123" i="18"/>
  <c r="G111" i="18"/>
  <c r="G85" i="18"/>
  <c r="G19" i="18"/>
  <c r="G72" i="18"/>
  <c r="G235" i="18"/>
  <c r="G84" i="18"/>
  <c r="G29" i="18"/>
  <c r="G38" i="18"/>
  <c r="G60" i="18"/>
  <c r="G35" i="18"/>
  <c r="G54" i="18"/>
  <c r="G47" i="18"/>
  <c r="G94" i="18"/>
  <c r="G206" i="18"/>
  <c r="G24" i="18"/>
  <c r="G227" i="18"/>
  <c r="G124" i="18"/>
  <c r="G161" i="18"/>
  <c r="G190" i="18"/>
  <c r="G49" i="18"/>
  <c r="G125" i="18"/>
  <c r="G155" i="18"/>
  <c r="G82" i="18"/>
  <c r="G212" i="18"/>
  <c r="G67" i="18"/>
  <c r="G210" i="18"/>
  <c r="G99" i="18"/>
  <c r="G36" i="18"/>
  <c r="G70" i="18"/>
  <c r="G114" i="18"/>
  <c r="G16" i="18"/>
  <c r="G62" i="18"/>
  <c r="G98" i="18"/>
  <c r="G203" i="18"/>
  <c r="G220" i="18"/>
  <c r="G118" i="18"/>
  <c r="G96" i="18"/>
  <c r="G177" i="18"/>
  <c r="G232" i="18"/>
  <c r="G132" i="18"/>
  <c r="G66" i="18"/>
  <c r="G88" i="18"/>
  <c r="G14" i="18"/>
  <c r="G233" i="18"/>
  <c r="G107" i="18"/>
  <c r="G117" i="18"/>
  <c r="G39" i="18"/>
  <c r="G32" i="18"/>
  <c r="G51" i="18"/>
  <c r="G68" i="18"/>
  <c r="G188" i="18"/>
  <c r="G181" i="18"/>
  <c r="G43" i="18"/>
  <c r="G183" i="18"/>
  <c r="G176" i="18"/>
  <c r="G156" i="18"/>
  <c r="G119" i="18"/>
  <c r="G108" i="18"/>
  <c r="G143" i="18"/>
  <c r="G162" i="18"/>
  <c r="G116" i="18"/>
  <c r="G214" i="18"/>
  <c r="G149" i="18"/>
  <c r="G199" i="18"/>
  <c r="G205" i="18"/>
  <c r="G86" i="18"/>
  <c r="G184" i="18"/>
  <c r="G207" i="18"/>
  <c r="G112" i="18"/>
  <c r="G110" i="18"/>
  <c r="G182" i="18"/>
  <c r="G168" i="18"/>
  <c r="G167" i="18"/>
  <c r="G31" i="18"/>
  <c r="G164" i="18"/>
  <c r="G193" i="18"/>
  <c r="G74" i="18"/>
  <c r="G58" i="18"/>
  <c r="G71" i="18"/>
  <c r="G195" i="18"/>
  <c r="G42" i="18"/>
  <c r="G63" i="18"/>
  <c r="G192" i="18"/>
  <c r="G223" i="18"/>
  <c r="G23" i="18"/>
  <c r="G28" i="18"/>
  <c r="G202" i="18"/>
  <c r="G61" i="18"/>
  <c r="G102" i="18"/>
  <c r="G44" i="18"/>
  <c r="G64" i="18"/>
  <c r="G196" i="18"/>
  <c r="G198" i="18"/>
  <c r="G234" i="18"/>
  <c r="G83" i="18"/>
  <c r="G208" i="18"/>
  <c r="G17" i="18"/>
  <c r="G146" i="18"/>
  <c r="G95" i="18"/>
  <c r="G226" i="18"/>
  <c r="G163" i="18"/>
  <c r="G165" i="18"/>
  <c r="G75" i="18"/>
  <c r="G93" i="18"/>
  <c r="G128" i="18"/>
  <c r="G15" i="18"/>
  <c r="G33" i="18"/>
  <c r="G30" i="18"/>
  <c r="G215" i="18"/>
  <c r="G122" i="18"/>
  <c r="G113" i="18"/>
  <c r="G217" i="18"/>
  <c r="G22" i="18"/>
  <c r="G41" i="18"/>
  <c r="G18" i="18"/>
  <c r="G89" i="18"/>
  <c r="G169" i="18"/>
  <c r="G178" i="18"/>
  <c r="G127" i="18"/>
  <c r="G27" i="18"/>
  <c r="G172" i="18"/>
  <c r="G179" i="18"/>
  <c r="G52" i="18"/>
  <c r="G73" i="18"/>
  <c r="G46" i="18"/>
  <c r="G138" i="18"/>
  <c r="G115" i="18"/>
  <c r="G157" i="18"/>
  <c r="G50" i="18"/>
  <c r="G153" i="18"/>
  <c r="G134" i="18"/>
  <c r="G37" i="18"/>
  <c r="G197" i="18"/>
  <c r="G224" i="18"/>
  <c r="G129" i="18"/>
  <c r="G40" i="18"/>
  <c r="G90" i="18"/>
  <c r="G97" i="18"/>
  <c r="G81" i="18"/>
  <c r="G135" i="18"/>
  <c r="G185" i="18"/>
  <c r="G53" i="18"/>
  <c r="G200" i="18"/>
  <c r="G221" i="18"/>
  <c r="G204" i="18"/>
  <c r="G25" i="18"/>
  <c r="G80" i="18"/>
  <c r="G91" i="18"/>
  <c r="G78" i="18"/>
  <c r="G175" i="18"/>
  <c r="G121" i="18"/>
  <c r="G120" i="18"/>
  <c r="G79" i="18"/>
  <c r="G55" i="18"/>
  <c r="G20" i="18"/>
  <c r="G69" i="18"/>
  <c r="G136" i="18"/>
  <c r="G105" i="18"/>
  <c r="G145" i="18"/>
  <c r="G87" i="18"/>
  <c r="G26" i="18"/>
  <c r="G59" i="18"/>
  <c r="G65" i="18"/>
  <c r="G57" i="18"/>
  <c r="G218" i="18"/>
  <c r="G142" i="18"/>
  <c r="G158" i="18"/>
  <c r="G154" i="18"/>
  <c r="G100" i="18"/>
  <c r="G48" i="18"/>
  <c r="G103" i="18"/>
  <c r="G21" i="18"/>
  <c r="G201" i="18"/>
  <c r="O21" i="25" l="1"/>
  <c r="AE15" i="24"/>
  <c r="O15" i="24"/>
  <c r="AE15" i="25"/>
  <c r="O21" i="24"/>
  <c r="O15" i="25"/>
  <c r="E24" i="28"/>
  <c r="Q15" i="24"/>
  <c r="C24" i="24"/>
  <c r="C24" i="25"/>
  <c r="C23" i="24"/>
  <c r="C23" i="25"/>
  <c r="C22" i="25"/>
  <c r="C22" i="24"/>
  <c r="E21" i="24"/>
  <c r="C21" i="25"/>
  <c r="C21" i="24"/>
  <c r="Q21" i="25"/>
  <c r="C20" i="24"/>
  <c r="AG21" i="25"/>
  <c r="C20" i="25"/>
  <c r="E19" i="24"/>
  <c r="Q19" i="25"/>
  <c r="C18" i="25"/>
  <c r="C18" i="24"/>
  <c r="C17" i="24"/>
  <c r="C17" i="25"/>
  <c r="C14" i="25"/>
  <c r="C16" i="25"/>
  <c r="C16" i="24"/>
  <c r="C15" i="25"/>
  <c r="C15" i="24"/>
  <c r="K13" i="24" l="1"/>
  <c r="C25" i="25"/>
  <c r="S13" i="24"/>
  <c r="G21" i="24"/>
  <c r="Y17" i="24"/>
  <c r="W17" i="24"/>
  <c r="W15" i="25"/>
  <c r="Y15" i="25"/>
  <c r="Y17" i="25"/>
  <c r="W17" i="25"/>
  <c r="AE20" i="24"/>
  <c r="AG20" i="24"/>
  <c r="AG21" i="24"/>
  <c r="AE21" i="25"/>
  <c r="E14" i="24"/>
  <c r="M13" i="24"/>
  <c r="O14" i="24"/>
  <c r="Q14" i="24"/>
  <c r="AO16" i="24"/>
  <c r="AM16" i="24"/>
  <c r="W19" i="25"/>
  <c r="Y19" i="25"/>
  <c r="AO16" i="25"/>
  <c r="AM16" i="25"/>
  <c r="S13" i="25"/>
  <c r="AE16" i="25"/>
  <c r="AG16" i="25"/>
  <c r="E17" i="24"/>
  <c r="Q17" i="24"/>
  <c r="O17" i="24"/>
  <c r="E18" i="24"/>
  <c r="I19" i="24" s="1"/>
  <c r="O18" i="24"/>
  <c r="Q18" i="24"/>
  <c r="AM19" i="25"/>
  <c r="AO19" i="25"/>
  <c r="W19" i="24"/>
  <c r="Y19" i="24"/>
  <c r="W20" i="25"/>
  <c r="Y20" i="25"/>
  <c r="O20" i="24"/>
  <c r="Q20" i="24"/>
  <c r="E20" i="24"/>
  <c r="W21" i="25"/>
  <c r="Y21" i="25"/>
  <c r="C25" i="24"/>
  <c r="Q14" i="25"/>
  <c r="E14" i="25"/>
  <c r="O14" i="25"/>
  <c r="C19" i="25"/>
  <c r="C13" i="25" s="1"/>
  <c r="Q21" i="24"/>
  <c r="C14" i="24"/>
  <c r="AO20" i="24"/>
  <c r="AM20" i="24"/>
  <c r="G24" i="28"/>
  <c r="E16" i="25"/>
  <c r="Q16" i="25"/>
  <c r="O16" i="25"/>
  <c r="AO18" i="24"/>
  <c r="AM18" i="24"/>
  <c r="AK13" i="24"/>
  <c r="AM14" i="24"/>
  <c r="AO14" i="24"/>
  <c r="W15" i="24"/>
  <c r="Y15" i="24"/>
  <c r="W16" i="24"/>
  <c r="Y16" i="24"/>
  <c r="W18" i="25"/>
  <c r="Y18" i="25"/>
  <c r="AM21" i="24"/>
  <c r="AO21" i="24"/>
  <c r="Y14" i="24"/>
  <c r="W14" i="24"/>
  <c r="U13" i="24"/>
  <c r="C19" i="24"/>
  <c r="G19" i="24" s="1"/>
  <c r="E15" i="25"/>
  <c r="AI13" i="24"/>
  <c r="AM15" i="24"/>
  <c r="AO15" i="24"/>
  <c r="AG16" i="24"/>
  <c r="AE16" i="24"/>
  <c r="Y16" i="25"/>
  <c r="W16" i="25"/>
  <c r="AM17" i="25"/>
  <c r="AO17" i="25"/>
  <c r="AO17" i="24"/>
  <c r="AM17" i="24"/>
  <c r="AO18" i="25"/>
  <c r="AM18" i="25"/>
  <c r="AO19" i="24"/>
  <c r="AM19" i="24"/>
  <c r="AO20" i="25"/>
  <c r="AM20" i="25"/>
  <c r="Y21" i="24"/>
  <c r="W21" i="24"/>
  <c r="AK13" i="25"/>
  <c r="AM14" i="25"/>
  <c r="AO14" i="25"/>
  <c r="Q15" i="25"/>
  <c r="O19" i="24"/>
  <c r="E19" i="25"/>
  <c r="E15" i="24"/>
  <c r="AE14" i="24"/>
  <c r="AE20" i="25"/>
  <c r="AG20" i="25"/>
  <c r="U13" i="25"/>
  <c r="Y14" i="25"/>
  <c r="W14" i="25"/>
  <c r="AI13" i="25"/>
  <c r="AO15" i="25"/>
  <c r="AM15" i="25"/>
  <c r="Q16" i="24"/>
  <c r="E16" i="24"/>
  <c r="O16" i="24"/>
  <c r="Y18" i="24"/>
  <c r="W18" i="24"/>
  <c r="O18" i="25"/>
  <c r="E18" i="25"/>
  <c r="W20" i="24"/>
  <c r="Y20" i="24"/>
  <c r="E20" i="25"/>
  <c r="Q20" i="25"/>
  <c r="O20" i="25"/>
  <c r="AM21" i="25"/>
  <c r="AO21" i="25"/>
  <c r="AE21" i="24"/>
  <c r="Q19" i="24"/>
  <c r="O19" i="25"/>
  <c r="K13" i="25"/>
  <c r="AG15" i="24"/>
  <c r="E21" i="25"/>
  <c r="T25" i="30" l="1"/>
  <c r="R25" i="30"/>
  <c r="AE18" i="25"/>
  <c r="AG19" i="25"/>
  <c r="C13" i="24"/>
  <c r="I20" i="24"/>
  <c r="G20" i="24"/>
  <c r="T27" i="30"/>
  <c r="I19" i="25"/>
  <c r="G19" i="25"/>
  <c r="G15" i="25"/>
  <c r="I15" i="25"/>
  <c r="K24" i="28"/>
  <c r="G18" i="25"/>
  <c r="I16" i="24"/>
  <c r="G16" i="24"/>
  <c r="G14" i="24"/>
  <c r="I14" i="24"/>
  <c r="E13" i="24"/>
  <c r="T27" i="29"/>
  <c r="T26" i="29"/>
  <c r="R26" i="29"/>
  <c r="AG18" i="24"/>
  <c r="T25" i="29"/>
  <c r="R25" i="29"/>
  <c r="I15" i="24"/>
  <c r="G15" i="24"/>
  <c r="G17" i="24"/>
  <c r="I17" i="24"/>
  <c r="R26" i="30"/>
  <c r="T26" i="30"/>
  <c r="R27" i="30"/>
  <c r="AG18" i="25"/>
  <c r="G21" i="25"/>
  <c r="I21" i="25"/>
  <c r="G20" i="25"/>
  <c r="I20" i="25"/>
  <c r="R24" i="30"/>
  <c r="R24" i="29"/>
  <c r="AG14" i="24"/>
  <c r="AE18" i="24"/>
  <c r="AG19" i="24"/>
  <c r="AE14" i="25"/>
  <c r="AG14" i="25"/>
  <c r="AG15" i="25"/>
  <c r="G16" i="25"/>
  <c r="I16" i="25"/>
  <c r="G14" i="25"/>
  <c r="I14" i="25"/>
  <c r="I18" i="24"/>
  <c r="G18" i="24"/>
  <c r="I21" i="24"/>
  <c r="M24" i="28" l="1"/>
  <c r="T24" i="29"/>
  <c r="AE17" i="24"/>
  <c r="AG17" i="24"/>
  <c r="AC13" i="24"/>
  <c r="AG17" i="25"/>
  <c r="AE17" i="25"/>
  <c r="E17" i="25"/>
  <c r="Q17" i="25"/>
  <c r="O17" i="25"/>
  <c r="M13" i="25"/>
  <c r="Q18" i="25"/>
  <c r="AE19" i="24"/>
  <c r="AA13" i="24"/>
  <c r="R27" i="29"/>
  <c r="T24" i="30"/>
  <c r="AC13" i="25"/>
  <c r="AE19" i="25"/>
  <c r="AA13" i="25"/>
  <c r="I17" i="25" l="1"/>
  <c r="G17" i="25"/>
  <c r="I18" i="25"/>
  <c r="E13" i="25"/>
</calcChain>
</file>

<file path=xl/sharedStrings.xml><?xml version="1.0" encoding="utf-8"?>
<sst xmlns="http://schemas.openxmlformats.org/spreadsheetml/2006/main" count="2929" uniqueCount="1147">
  <si>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</si>
  <si>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</si>
  <si>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</si>
  <si>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</si>
  <si>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</si>
  <si>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</si>
  <si>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</si>
  <si>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</si>
  <si>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</si>
  <si>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</si>
  <si>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</si>
  <si>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</si>
  <si>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</si>
  <si>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</si>
  <si>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</si>
  <si>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</si>
  <si>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</si>
  <si>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</si>
  <si>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</si>
  <si>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</si>
  <si>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</si>
  <si>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</si>
  <si>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</si>
  <si>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</si>
  <si>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</si>
  <si>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</si>
  <si>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</si>
  <si>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</si>
  <si>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</si>
  <si>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</si>
  <si>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</si>
  <si>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</si>
  <si>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</si>
  <si>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</si>
  <si>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</si>
  <si>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</si>
  <si>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</si>
  <si>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</si>
  <si>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</si>
  <si>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</si>
  <si>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</si>
  <si>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</si>
  <si>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</si>
  <si>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</si>
  <si>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</si>
  <si>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</si>
  <si>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</si>
  <si>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</si>
  <si>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</si>
  <si>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</si>
  <si>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</si>
  <si>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</si>
  <si>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</si>
  <si>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</si>
  <si>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</si>
  <si>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</si>
  <si>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</si>
  <si>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</si>
  <si>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</si>
  <si>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</si>
  <si>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</si>
  <si>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</si>
  <si>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</si>
  <si>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</si>
  <si>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</si>
  <si>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</si>
  <si>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</si>
  <si>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</si>
  <si>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</si>
  <si>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</si>
  <si>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</si>
  <si>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</si>
  <si>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</si>
  <si>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</si>
  <si>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</si>
  <si>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</si>
  <si>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</si>
  <si>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</si>
  <si>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</si>
  <si>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</si>
  <si>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</si>
  <si>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</si>
  <si>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</si>
  <si>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</si>
  <si>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</si>
  <si>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</si>
  <si>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</si>
  <si>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</si>
  <si>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</si>
  <si>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</si>
  <si>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</si>
  <si>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</si>
  <si>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</si>
  <si>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</si>
  <si>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</si>
  <si>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</si>
  <si>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</si>
  <si>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</si>
  <si>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</si>
  <si>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</si>
  <si>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</si>
  <si>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</si>
  <si>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</si>
  <si>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</si>
  <si>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</si>
  <si>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</si>
  <si>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</si>
  <si>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</si>
  <si>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</si>
  <si>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</si>
  <si>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</si>
  <si>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</si>
  <si>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</si>
  <si>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</si>
  <si>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</si>
  <si>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</si>
  <si>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</si>
  <si>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</si>
  <si>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</si>
  <si>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</si>
  <si>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</si>
  <si>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</si>
  <si>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</si>
  <si>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</si>
  <si>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</si>
  <si>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</si>
  <si>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</si>
  <si>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</si>
  <si>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</si>
  <si>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</si>
  <si>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</si>
  <si>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</si>
  <si>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</si>
  <si>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</si>
  <si>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</si>
  <si>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</si>
  <si>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</si>
  <si>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</si>
  <si>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</si>
  <si>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</si>
  <si>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</si>
  <si>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</si>
  <si>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</si>
  <si>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</si>
  <si>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</si>
  <si>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</si>
  <si>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</si>
  <si>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</si>
  <si>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</si>
  <si>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</si>
  <si>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</si>
  <si>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</si>
  <si>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</si>
  <si>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</si>
  <si>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</si>
  <si>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</si>
  <si>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</si>
  <si>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</si>
  <si>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</si>
  <si>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</si>
  <si>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</si>
  <si>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</si>
  <si>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</si>
  <si>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</si>
  <si>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</si>
  <si>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</si>
  <si>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</si>
  <si>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</si>
  <si>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</si>
  <si>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</si>
  <si>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</si>
  <si>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</si>
  <si>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</si>
  <si>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</si>
  <si>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</si>
  <si>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</si>
  <si>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</si>
  <si>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</si>
  <si>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</si>
  <si>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</si>
  <si>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</si>
  <si>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</si>
  <si>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</si>
  <si>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</si>
  <si>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</si>
  <si>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</si>
  <si>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</si>
  <si>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</si>
  <si>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</si>
  <si>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</si>
  <si>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</si>
  <si>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</si>
  <si>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</si>
  <si>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</si>
  <si>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</si>
  <si>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</si>
  <si>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</si>
  <si>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</si>
  <si>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</si>
  <si>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</si>
  <si>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</si>
  <si>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</si>
  <si>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</si>
  <si>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</si>
  <si>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</si>
  <si>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</si>
  <si>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</si>
  <si>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</si>
  <si>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</si>
  <si>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</si>
  <si>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</si>
  <si>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</si>
  <si>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</si>
  <si>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</si>
  <si>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</si>
  <si>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</si>
  <si>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</si>
  <si>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</si>
  <si>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</si>
  <si>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</si>
  <si>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</si>
  <si>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</si>
  <si>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</si>
  <si>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</si>
  <si>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</si>
  <si>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</si>
  <si>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</si>
  <si>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</si>
  <si>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</si>
  <si>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</si>
  <si>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</si>
  <si>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</si>
  <si>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</si>
  <si>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</si>
  <si>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</si>
  <si>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</si>
  <si>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</si>
  <si>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</si>
  <si>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</si>
  <si>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</si>
  <si>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</si>
  <si>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</si>
  <si>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</si>
  <si>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</si>
  <si>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</si>
  <si>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</si>
  <si>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</si>
  <si>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</si>
  <si>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</si>
  <si>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</si>
  <si>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</si>
  <si>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</si>
  <si>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</si>
  <si>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</si>
  <si>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</si>
  <si>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</si>
  <si>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</si>
  <si>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</si>
  <si>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</si>
  <si>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</si>
  <si>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</si>
  <si>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</si>
  <si>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</si>
  <si>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</si>
  <si>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</si>
  <si>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</si>
  <si>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</si>
  <si>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</si>
  <si>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</si>
  <si>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</si>
  <si>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</si>
  <si>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</si>
  <si>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</si>
  <si>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</si>
  <si>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</si>
  <si>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</si>
  <si>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</si>
  <si>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</si>
  <si>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</si>
  <si>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</si>
  <si>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</si>
  <si>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</si>
  <si>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</si>
  <si>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</si>
  <si>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</si>
  <si>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</si>
  <si>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</si>
  <si>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</si>
  <si>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</si>
  <si>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</si>
  <si>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</si>
  <si>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</si>
  <si>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</si>
  <si>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</si>
  <si>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</si>
  <si>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</si>
  <si>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</si>
  <si>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</si>
  <si>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</si>
  <si>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</si>
  <si>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</si>
  <si>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</si>
  <si>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</si>
  <si>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</si>
  <si>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</si>
  <si>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</si>
  <si>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</si>
  <si>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</si>
  <si>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</si>
  <si>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</si>
  <si>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</si>
  <si>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</si>
  <si>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</si>
  <si>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</si>
  <si>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</si>
  <si>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</si>
  <si>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</si>
  <si>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</si>
  <si>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</si>
  <si>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</si>
  <si>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</si>
  <si>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</si>
  <si>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</si>
  <si>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</si>
  <si>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</si>
  <si>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</si>
  <si>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</si>
  <si>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</si>
  <si>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</si>
  <si>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</si>
  <si>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</si>
  <si>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</si>
  <si>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</si>
  <si>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</si>
  <si>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</si>
  <si>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</si>
  <si>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</si>
  <si>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</si>
  <si>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</si>
  <si>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</si>
  <si>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</si>
  <si>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</si>
  <si>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</si>
  <si>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</si>
  <si>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</si>
  <si>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</si>
  <si>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</si>
  <si>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</si>
  <si>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</si>
  <si>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</si>
  <si>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</si>
  <si>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</si>
  <si>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</si>
  <si>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</si>
  <si>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</si>
  <si>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</si>
  <si>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</si>
  <si>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</si>
  <si>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</si>
  <si>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</si>
  <si>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</si>
  <si>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</si>
  <si>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</si>
  <si>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</si>
  <si>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</si>
  <si>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</si>
  <si>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</si>
  <si>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</si>
  <si>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</si>
  <si>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</si>
  <si>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</si>
  <si>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</si>
  <si>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</si>
  <si>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</si>
  <si>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</si>
  <si>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</si>
  <si>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</si>
  <si>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</si>
  <si>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</si>
  <si>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</si>
  <si>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</si>
  <si>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</si>
  <si>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</si>
  <si>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</si>
  <si>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</si>
  <si>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</si>
  <si>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</si>
  <si>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</si>
  <si>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</si>
  <si>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</si>
  <si>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</si>
  <si>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</si>
  <si>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</si>
  <si>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</si>
  <si>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</si>
  <si>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</si>
  <si>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</si>
  <si>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</si>
  <si>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</si>
  <si>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</si>
  <si>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</si>
  <si>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</si>
  <si>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</si>
  <si>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</si>
  <si>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</si>
  <si>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</si>
  <si>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</si>
  <si>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</si>
  <si>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</si>
  <si>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</si>
  <si>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</si>
  <si>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</si>
  <si>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</si>
  <si>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</si>
  <si>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</si>
  <si>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</si>
  <si>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</si>
  <si>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</si>
  <si>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</si>
  <si>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</si>
  <si>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</si>
  <si>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</si>
  <si>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</si>
  <si>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</si>
  <si>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</si>
  <si>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</si>
  <si>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</si>
  <si>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</si>
  <si>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</si>
  <si>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</si>
  <si>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</si>
  <si>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</si>
  <si>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</si>
  <si>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</si>
  <si>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</si>
  <si>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</si>
  <si>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</si>
  <si>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</si>
  <si>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</si>
  <si>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</si>
  <si>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</si>
  <si>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</si>
  <si>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</si>
  <si>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</si>
  <si>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</si>
  <si>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</si>
  <si>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</si>
  <si>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</si>
  <si>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</si>
  <si>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</si>
  <si>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</si>
  <si>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</si>
  <si>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</si>
  <si>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</si>
  <si>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</si>
  <si>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</si>
  <si>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</si>
  <si>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</si>
  <si>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</si>
  <si>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</si>
  <si>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</si>
  <si>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</si>
  <si>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</si>
  <si>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</si>
  <si>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</si>
  <si>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</si>
  <si>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</si>
  <si>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</si>
  <si>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</si>
  <si>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</si>
  <si>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</si>
  <si>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</si>
  <si>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</si>
  <si>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</si>
  <si>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</si>
  <si>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</si>
  <si>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</si>
  <si>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</si>
  <si>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</si>
  <si>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</si>
  <si>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</si>
  <si>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</si>
  <si>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</si>
  <si>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</si>
  <si>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</si>
  <si>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</si>
  <si>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</si>
  <si>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</si>
  <si>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</si>
  <si>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</si>
  <si>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</si>
  <si>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</si>
  <si>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</si>
  <si>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</si>
  <si>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</si>
  <si>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</si>
  <si>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</si>
  <si>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</si>
  <si>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</si>
  <si>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</si>
  <si>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</si>
  <si>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</si>
  <si>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</si>
  <si>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</si>
  <si>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</si>
  <si>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</si>
  <si>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</si>
  <si>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</si>
  <si>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</si>
  <si>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</si>
  <si>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</si>
  <si>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</si>
  <si>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</si>
  <si>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</si>
  <si>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</si>
  <si>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</si>
  <si>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</si>
  <si>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</si>
  <si>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</si>
  <si>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</si>
  <si>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</si>
  <si>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</si>
  <si>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</si>
  <si>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</si>
  <si>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</si>
  <si>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</si>
  <si>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</si>
  <si>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</si>
  <si>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</si>
  <si>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</si>
  <si>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</si>
  <si>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</si>
  <si>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</si>
  <si>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</si>
  <si>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</si>
  <si>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</si>
  <si>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</si>
  <si>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</si>
  <si>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</si>
  <si>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</si>
  <si>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</si>
  <si>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</si>
  <si>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</si>
  <si>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</si>
  <si>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</si>
  <si>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</si>
  <si>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</si>
  <si>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</si>
  <si>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</si>
  <si>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</si>
  <si>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</si>
  <si>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</si>
  <si>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</si>
  <si>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</si>
  <si>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</si>
  <si>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</si>
  <si>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</si>
  <si>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</si>
  <si>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</si>
  <si>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</si>
  <si>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</si>
  <si>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</si>
  <si>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</si>
  <si>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</si>
  <si>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</si>
  <si>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</si>
  <si>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</si>
  <si>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</si>
  <si>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</si>
  <si>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</si>
  <si>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</si>
  <si>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</si>
  <si>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</si>
  <si>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</si>
  <si>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</si>
  <si>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</si>
  <si>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</si>
  <si>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</si>
  <si>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</si>
  <si>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</si>
  <si>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</si>
  <si>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</si>
  <si>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</si>
  <si>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</si>
  <si>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</si>
  <si>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</si>
  <si>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</si>
  <si>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</si>
  <si>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</si>
  <si>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</si>
  <si>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</si>
  <si>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</si>
  <si>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</si>
  <si>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</si>
  <si>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</si>
  <si>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</si>
  <si>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</si>
  <si>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</si>
  <si>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</si>
  <si>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</si>
  <si>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</si>
  <si>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</si>
  <si>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</si>
  <si>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</si>
  <si>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</si>
  <si>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</si>
  <si>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</si>
  <si>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</si>
  <si>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</si>
  <si>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</si>
  <si>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</si>
  <si>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</si>
  <si>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</si>
  <si>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</si>
  <si>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</si>
  <si>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</si>
  <si>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</si>
  <si>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</si>
  <si>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</si>
  <si>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</si>
  <si>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</si>
  <si>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</si>
  <si>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</si>
  <si>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</si>
  <si>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</si>
  <si>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</si>
  <si>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</si>
  <si>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</si>
  <si>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</si>
  <si>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</si>
  <si>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</si>
  <si>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</si>
  <si>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</si>
  <si>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</si>
  <si>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</si>
  <si>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</si>
  <si>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</si>
  <si>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</si>
  <si>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</si>
  <si>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</si>
  <si>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</si>
  <si>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</si>
  <si>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</si>
  <si>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</si>
  <si>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</si>
  <si>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</si>
  <si>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</si>
  <si>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</si>
  <si>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</si>
  <si>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</si>
  <si>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</si>
  <si>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</si>
  <si>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</si>
  <si>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</si>
  <si>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</si>
  <si>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</si>
  <si>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</si>
  <si>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</si>
  <si>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</si>
  <si>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</si>
  <si>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</si>
  <si>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</si>
  <si>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</si>
  <si>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</si>
  <si>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</si>
  <si>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</si>
  <si>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</si>
  <si>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</si>
  <si>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</si>
  <si>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</si>
  <si>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</si>
  <si>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</si>
  <si>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</si>
  <si>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</si>
  <si>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</si>
  <si>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</si>
  <si>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</si>
  <si>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</si>
  <si>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</si>
  <si>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</si>
  <si>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</si>
  <si>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</si>
  <si>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</si>
  <si>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</si>
  <si>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</si>
  <si>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</si>
  <si>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</si>
  <si>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</si>
  <si>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</si>
  <si>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</si>
  <si>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</si>
  <si>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</si>
  <si>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</si>
  <si>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</si>
  <si>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</si>
  <si>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</si>
  <si>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</si>
  <si>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</si>
  <si>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</si>
  <si>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</si>
  <si>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</si>
  <si>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</si>
  <si>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</si>
  <si>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</si>
  <si>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</si>
  <si>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</si>
  <si>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</si>
  <si>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t>NG</t>
  </si>
  <si>
    <t>NIGÉRIA / NIGERIA</t>
  </si>
  <si>
    <r>
      <rPr>
        <b/>
        <sz val="10"/>
        <color rgb="FF234371"/>
        <rFont val="Calibri"/>
        <family val="2"/>
        <scheme val="minor"/>
      </rPr>
      <t>PRINCIPAIS PAÍSES FORNECEDORES EM 2022:</t>
    </r>
    <r>
      <rPr>
        <sz val="10"/>
        <color rgb="FF234371"/>
        <rFont val="Calibri"/>
        <family val="2"/>
        <scheme val="minor"/>
      </rPr>
      <t xml:space="preserve">
MAIN PARTNER COUNTRIES IN 2022:</t>
    </r>
  </si>
  <si>
    <r>
      <rPr>
        <b/>
        <sz val="10"/>
        <rFont val="Calibri"/>
        <family val="2"/>
        <scheme val="minor"/>
      </rPr>
      <t>PRINCIPAIS PAÍSES CLIENTES EM 2022:</t>
    </r>
    <r>
      <rPr>
        <sz val="10"/>
        <rFont val="Calibri"/>
        <family val="2"/>
        <scheme val="minor"/>
      </rPr>
      <t xml:space="preserve">
MAIN PARTNER COUNTRIES IN 2022:</t>
    </r>
  </si>
  <si>
    <t>Período: JANEIRO A AGOSTO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</si>
  <si>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</si>
  <si>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</si>
  <si>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</si>
  <si>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</si>
  <si>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</si>
  <si>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</si>
  <si>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</si>
  <si>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ANGOLA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</si>
  <si>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</si>
  <si>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</si>
  <si>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</si>
  <si>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</si>
  <si>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</si>
  <si>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</si>
  <si>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</si>
  <si>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</si>
  <si>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</si>
  <si>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</si>
  <si>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</si>
  <si>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</si>
  <si>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</si>
  <si>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</si>
  <si>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</si>
  <si>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</si>
  <si>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</si>
  <si>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</si>
  <si>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</si>
  <si>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</si>
  <si>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</si>
  <si>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</si>
  <si>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</si>
  <si>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</si>
  <si>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</si>
  <si>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</si>
  <si>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</si>
  <si>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</si>
  <si>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</si>
  <si>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</si>
  <si>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</si>
  <si>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</si>
  <si>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</si>
  <si>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>Ə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</si>
  <si>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</si>
  <si>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</si>
  <si>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</si>
  <si>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</si>
  <si>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</si>
  <si>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</si>
  <si>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</si>
  <si>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</si>
  <si>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</si>
  <si>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</si>
  <si>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</si>
  <si>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</si>
  <si>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</si>
  <si>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</si>
  <si>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>x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</si>
  <si>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</si>
  <si>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</si>
  <si>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</si>
  <si>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</si>
  <si>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</si>
  <si>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</si>
  <si>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</si>
  <si>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</si>
  <si>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</si>
  <si>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</si>
  <si>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</si>
  <si>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</si>
  <si>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</si>
  <si>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</si>
  <si>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</si>
  <si>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</si>
  <si>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</si>
  <si>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</si>
  <si>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</si>
  <si>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</si>
  <si>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</si>
  <si>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</si>
  <si>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</si>
  <si>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</si>
  <si>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</si>
  <si>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</si>
  <si>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</si>
  <si>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</si>
  <si>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</si>
  <si>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</si>
  <si>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</si>
  <si>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</si>
  <si>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</si>
  <si>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</si>
  <si>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</si>
  <si>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</si>
  <si>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</si>
  <si>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</si>
  <si>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</si>
  <si>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</si>
  <si>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</si>
  <si>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</si>
  <si>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</si>
  <si>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</si>
  <si>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</si>
  <si>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</si>
  <si>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</si>
  <si>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</si>
  <si>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</si>
  <si>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</si>
  <si>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</si>
  <si>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</si>
  <si>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</si>
  <si>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</si>
  <si>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</si>
  <si>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</si>
  <si>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</si>
  <si>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</si>
  <si>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</si>
  <si>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</si>
  <si>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</si>
  <si>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</si>
  <si>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</si>
  <si>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</si>
  <si>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</si>
  <si>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</si>
  <si>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</si>
  <si>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</si>
  <si>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</si>
  <si>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</si>
  <si>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</si>
  <si>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</si>
  <si>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</si>
  <si>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</si>
  <si>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</si>
  <si>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</si>
  <si>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</si>
  <si>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</si>
  <si>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</si>
  <si>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</si>
  <si>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</si>
  <si>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</si>
  <si>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</si>
  <si>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</si>
  <si>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</si>
  <si>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</si>
  <si>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</si>
  <si>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</si>
  <si>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</si>
  <si>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</si>
  <si>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</si>
  <si>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</si>
  <si>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</si>
  <si>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</si>
  <si>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</si>
  <si>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</si>
  <si>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</si>
  <si>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</si>
  <si>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</si>
  <si>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</si>
  <si>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</si>
  <si>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</si>
  <si>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</si>
  <si>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</si>
  <si>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</si>
  <si>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</si>
  <si>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</si>
  <si>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</si>
  <si>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</si>
  <si>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</si>
  <si>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</si>
  <si>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</si>
  <si>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</si>
  <si>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</si>
  <si>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</si>
  <si>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</si>
  <si>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</si>
  <si>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</si>
  <si>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</si>
  <si>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</si>
  <si>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</si>
  <si>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</si>
  <si>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</si>
  <si>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</si>
  <si>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</si>
  <si>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</si>
  <si>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</si>
  <si>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</si>
  <si>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</si>
  <si>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</si>
  <si>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</si>
  <si>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</si>
  <si>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</si>
  <si>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</si>
  <si>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COCOS</t>
  </si>
  <si>
    <t xml:space="preserve">      ILHAS COOK</t>
  </si>
  <si>
    <t xml:space="preserve">      FIJI</t>
  </si>
  <si>
    <t xml:space="preserve">      MICRONESIA, ESTADOS FEDERADOS DA</t>
  </si>
  <si>
    <t xml:space="preserve">      GUAME</t>
  </si>
  <si>
    <t xml:space="preserve">      ILHA HEARD E ILHAS MCDONALD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</si>
  <si>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</si>
  <si>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</si>
  <si>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</si>
  <si>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</si>
  <si>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NAURU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</si>
  <si>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</si>
  <si>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</si>
  <si>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</si>
  <si>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</si>
  <si>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</si>
  <si>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</si>
  <si>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TOQUELAU</t>
  </si>
  <si>
    <t xml:space="preserve">      TONGA</t>
  </si>
  <si>
    <t xml:space="preserve">      TUVALU</t>
  </si>
  <si>
    <t xml:space="preserve">      ILHAS MENORES AFASTADAS ESTADOS UNI</t>
  </si>
  <si>
    <t xml:space="preserve">      VANUATU</t>
  </si>
  <si>
    <t xml:space="preserve">      WALLIS E FUTUNA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</si>
  <si>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</si>
  <si>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</si>
  <si>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</si>
  <si>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</si>
  <si>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AUGUST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</si>
  <si>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</si>
  <si>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</si>
  <si>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</si>
  <si>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</si>
  <si>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</si>
  <si>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</si>
  <si>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ANGOLA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</si>
  <si>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</si>
  <si>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</si>
  <si>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</si>
  <si>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</si>
  <si>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</si>
  <si>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</si>
  <si>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</si>
  <si>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</si>
  <si>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</si>
  <si>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</si>
  <si>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</si>
  <si>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</si>
  <si>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</si>
  <si>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</si>
  <si>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</si>
  <si>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</si>
  <si>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</si>
  <si>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</si>
  <si>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</si>
  <si>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</si>
  <si>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</si>
  <si>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</si>
  <si>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</si>
  <si>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</si>
  <si>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</si>
  <si>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</si>
  <si>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</si>
  <si>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</si>
  <si>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</si>
  <si>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</si>
  <si>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</si>
  <si>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</si>
  <si>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</si>
  <si>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</si>
  <si>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</si>
  <si>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</si>
  <si>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</si>
  <si>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</si>
  <si>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</si>
  <si>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</si>
  <si>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</si>
  <si>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</si>
  <si>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</si>
  <si>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</si>
  <si>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</si>
  <si>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</si>
  <si>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</si>
  <si>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</si>
  <si>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</si>
  <si>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</si>
  <si>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</si>
  <si>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</si>
  <si>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</si>
  <si>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</si>
  <si>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</si>
  <si>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</si>
  <si>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</si>
  <si>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</si>
  <si>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</si>
  <si>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</si>
  <si>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</si>
  <si>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</si>
  <si>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</si>
  <si>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</si>
  <si>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</si>
  <si>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</si>
  <si>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</si>
  <si>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</si>
  <si>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</si>
  <si>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</si>
  <si>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</si>
  <si>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</si>
  <si>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</si>
  <si>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</si>
  <si>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</si>
  <si>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</si>
  <si>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</si>
  <si>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</si>
  <si>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</si>
  <si>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</si>
  <si>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</si>
  <si>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</si>
  <si>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</si>
  <si>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</si>
  <si>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</si>
  <si>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</si>
  <si>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</si>
  <si>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</si>
  <si>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</si>
  <si>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</si>
  <si>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</si>
  <si>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</si>
  <si>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</si>
  <si>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</si>
  <si>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</si>
  <si>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</si>
  <si>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</si>
  <si>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</si>
  <si>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</si>
  <si>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</si>
  <si>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</si>
  <si>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</si>
  <si>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</si>
  <si>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</si>
  <si>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</si>
  <si>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</si>
  <si>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</si>
  <si>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</si>
  <si>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</si>
  <si>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</si>
  <si>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</si>
  <si>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</si>
  <si>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</si>
  <si>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</si>
  <si>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</si>
  <si>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</si>
  <si>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</si>
  <si>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</si>
  <si>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</si>
  <si>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</si>
  <si>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</si>
  <si>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</si>
  <si>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</si>
  <si>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</si>
  <si>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</si>
  <si>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</si>
  <si>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</si>
  <si>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</si>
  <si>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</si>
  <si>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</si>
  <si>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</si>
  <si>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</si>
  <si>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</si>
  <si>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</si>
  <si>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</si>
  <si>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</si>
  <si>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</si>
  <si>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</si>
  <si>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</si>
  <si>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</si>
  <si>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</si>
  <si>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</si>
  <si>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</si>
  <si>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</si>
  <si>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</si>
  <si>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</si>
  <si>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</si>
  <si>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</si>
  <si>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</si>
  <si>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</si>
  <si>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</si>
  <si>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</si>
  <si>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</si>
  <si>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</si>
  <si>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</si>
  <si>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</si>
  <si>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</si>
  <si>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</si>
  <si>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</si>
  <si>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</si>
  <si>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</si>
  <si>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</si>
  <si>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</si>
  <si>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</si>
  <si>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</si>
  <si>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</si>
  <si>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</si>
  <si>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</si>
  <si>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</si>
  <si>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</si>
  <si>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</si>
  <si>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</si>
  <si>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</si>
  <si>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</si>
  <si>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</si>
  <si>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</si>
  <si>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</si>
  <si>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</si>
  <si>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COCOS ISLANDS</t>
  </si>
  <si>
    <t xml:space="preserve">     COOK ISLANDS</t>
  </si>
  <si>
    <t xml:space="preserve">     FIJI</t>
  </si>
  <si>
    <t xml:space="preserve">     MICRONESIA, FEDERATED STATES OF</t>
  </si>
  <si>
    <t xml:space="preserve">     GUAM</t>
  </si>
  <si>
    <t xml:space="preserve">     HEARD ISLAND AND MCDONALD ISLANDS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</si>
  <si>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</si>
  <si>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</si>
  <si>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</si>
  <si>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</si>
  <si>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NAURU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</si>
  <si>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</si>
  <si>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</si>
  <si>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</si>
  <si>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</si>
  <si>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</si>
  <si>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</si>
  <si>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TOKELAU</t>
  </si>
  <si>
    <t xml:space="preserve">     TONGA</t>
  </si>
  <si>
    <t xml:space="preserve">     TUVALU</t>
  </si>
  <si>
    <t xml:space="preserve">     UNITED STATES MINOR OUTLYING ISLAND</t>
  </si>
  <si>
    <t xml:space="preserve">     VANUATU</t>
  </si>
  <si>
    <t xml:space="preserve">     WALLIS AND FUTUNA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</si>
  <si>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</si>
  <si>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</si>
  <si>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</si>
  <si>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</si>
  <si>
    <t>JUN 2022 a AGO 2022
JUN 2022 to AUG 2022</t>
  </si>
  <si>
    <t>JUN 2023 a AGO 2023
JUN 2023 to AUG 2023</t>
  </si>
  <si>
    <t>AGO 2023
AUG 2023</t>
  </si>
  <si>
    <t>AGO 2022
AUG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</si>
</sst>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4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6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0" applyFont="1"/>
    <xf numFmtId="0" fontId="32" fillId="0" borderId="0" xfId="2" applyFont="1"/>
    <xf numFmtId="0" fontId="27" fillId="0" borderId="0" xfId="2" applyFont="1"/>
    <xf numFmtId="0" fontId="40" fillId="0" borderId="0" xfId="0" applyFont="1"/>
    <xf numFmtId="3" fontId="35" fillId="0" borderId="6" xfId="0" applyNumberFormat="1" applyFont="1" applyBorder="1"/>
    <xf numFmtId="3" fontId="35" fillId="0" borderId="7" xfId="0" applyNumberFormat="1" applyFont="1" applyBorder="1"/>
    <xf numFmtId="3" fontId="35" fillId="0" borderId="8" xfId="0" applyNumberFormat="1" applyFont="1" applyBorder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Border="1" applyAlignment="1">
      <alignment horizontal="right" wrapText="1"/>
    </xf>
    <xf numFmtId="0" fontId="30" fillId="10" borderId="1" xfId="0" applyFont="1" applyFill="1" applyBorder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8" fillId="0" borderId="0" xfId="0" applyFont="1" applyAlignment="1">
      <alignment vertical="center" wrapText="1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8" fillId="10" borderId="18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 wrapText="1"/>
    </xf>
    <xf numFmtId="0" fontId="38" fillId="10" borderId="19" xfId="0" applyFont="1" applyFill="1" applyBorder="1" applyAlignment="1">
      <alignment horizontal="center" vertical="center" wrapText="1"/>
    </xf>
    <xf numFmtId="0" fontId="38" fillId="10" borderId="5" xfId="0" quotePrefix="1" applyFont="1" applyFill="1" applyBorder="1" applyAlignment="1">
      <alignment horizontal="center" vertical="center"/>
    </xf>
    <xf numFmtId="0" fontId="38" fillId="10" borderId="5" xfId="0" quotePrefix="1" applyFont="1" applyFill="1" applyBorder="1" applyAlignment="1">
      <alignment horizontal="centerContinuous" vertical="center"/>
    </xf>
    <xf numFmtId="0" fontId="38" fillId="10" borderId="5" xfId="0" applyFont="1" applyFill="1" applyBorder="1" applyAlignment="1">
      <alignment horizontal="centerContinuous" vertical="center"/>
    </xf>
    <xf numFmtId="0" fontId="38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8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Font="1" applyFill="1" applyBorder="1" applyAlignment="1">
      <alignment horizontal="center" vertical="center"/>
    </xf>
    <xf numFmtId="0" fontId="38" fillId="10" borderId="19" xfId="0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Font="1" applyAlignment="1">
      <alignment horizontal="center" vertical="center" wrapText="1"/>
    </xf>
    <xf numFmtId="164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wrapText="1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32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33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3" fontId="35" fillId="0" borderId="6" xfId="0" applyNumberFormat="1" applyFont="1" applyBorder="1" applyAlignment="1">
      <alignment horizontal="center"/>
    </xf>
    <xf numFmtId="3" fontId="35" fillId="0" borderId="7" xfId="0" applyNumberFormat="1" applyFont="1" applyBorder="1" applyAlignment="1">
      <alignment horizontal="center"/>
    </xf>
    <xf numFmtId="3" fontId="35" fillId="0" borderId="8" xfId="0" applyNumberFormat="1" applyFont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10" fillId="7" borderId="0" xfId="0" applyFont="1" applyFill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38" fillId="10" borderId="16" xfId="0" applyFont="1" applyFill="1" applyBorder="1" applyAlignment="1">
      <alignment horizontal="center" vertical="center"/>
    </xf>
    <xf numFmtId="0" fontId="38" fillId="10" borderId="21" xfId="0" applyFont="1" applyFill="1" applyBorder="1" applyAlignment="1">
      <alignment horizontal="center" vertical="center"/>
    </xf>
    <xf numFmtId="0" fontId="38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8" fillId="10" borderId="9" xfId="0" applyFont="1" applyFill="1" applyBorder="1" applyAlignment="1">
      <alignment horizontal="center" vertical="center"/>
    </xf>
    <xf numFmtId="0" fontId="38" fillId="10" borderId="10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/>
    </xf>
    <xf numFmtId="0" fontId="38" fillId="10" borderId="12" xfId="0" quotePrefix="1" applyFont="1" applyFill="1" applyBorder="1" applyAlignment="1">
      <alignment horizontal="center" vertical="center" wrapText="1"/>
    </xf>
    <xf numFmtId="0" fontId="38" fillId="10" borderId="14" xfId="0" quotePrefix="1" applyFont="1" applyFill="1" applyBorder="1" applyAlignment="1">
      <alignment horizontal="center" vertical="center" wrapText="1"/>
    </xf>
    <xf numFmtId="0" fontId="38" fillId="10" borderId="12" xfId="0" quotePrefix="1" applyFont="1" applyFill="1" applyBorder="1" applyAlignment="1">
      <alignment horizontal="center" vertical="center"/>
    </xf>
    <xf numFmtId="0" fontId="38" fillId="10" borderId="14" xfId="0" quotePrefix="1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 wrapText="1"/>
    </xf>
    <xf numFmtId="0" fontId="38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386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387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388</v>
      </c>
    </row>
    <row r="8" spans="2:2" s="14" customFormat="1" ht="18" customHeight="1" x14ac:dyDescent="0.2">
      <c r="B8" s="17" t="s">
        <v>389</v>
      </c>
    </row>
    <row r="9" spans="2:2" s="14" customFormat="1" ht="18" customHeight="1" x14ac:dyDescent="0.2">
      <c r="B9" s="17" t="s">
        <v>390</v>
      </c>
    </row>
    <row r="10" spans="2:2" s="14" customFormat="1" ht="18" customHeight="1" x14ac:dyDescent="0.2">
      <c r="B10" s="17" t="s">
        <v>385</v>
      </c>
    </row>
    <row r="11" spans="2:2" s="14" customFormat="1" ht="18" customHeight="1" x14ac:dyDescent="0.2">
      <c r="B11" s="17" t="s">
        <v>382</v>
      </c>
    </row>
    <row r="12" spans="2:2" s="14" customFormat="1" ht="18" customHeight="1" x14ac:dyDescent="0.2">
      <c r="B12" s="17" t="s">
        <v>381</v>
      </c>
    </row>
    <row r="13" spans="2:2" s="14" customFormat="1" ht="18" customHeight="1" x14ac:dyDescent="0.2">
      <c r="B13" s="17" t="s">
        <v>380</v>
      </c>
    </row>
    <row r="14" spans="2:2" s="14" customFormat="1" ht="18" customHeight="1" x14ac:dyDescent="0.2">
      <c r="B14" s="17" t="s">
        <v>383</v>
      </c>
    </row>
    <row r="15" spans="2:2" s="14" customFormat="1" ht="18" customHeight="1" x14ac:dyDescent="0.2">
      <c r="B15" s="17" t="s">
        <v>379</v>
      </c>
    </row>
    <row r="16" spans="2:2" s="14" customFormat="1" ht="18" customHeight="1" x14ac:dyDescent="0.2">
      <c r="B16" s="17" t="s">
        <v>384</v>
      </c>
    </row>
    <row r="17" spans="2:2" s="14" customFormat="1" ht="18" customHeight="1" x14ac:dyDescent="0.2">
      <c r="B17" s="17" t="s">
        <v>378</v>
      </c>
    </row>
    <row r="18" spans="2:2" s="14" customFormat="1" ht="18" customHeight="1" x14ac:dyDescent="0.2">
      <c r="B18" s="17" t="s">
        <v>377</v>
      </c>
    </row>
    <row r="19" spans="2:2" ht="18" customHeight="1" x14ac:dyDescent="0.25">
      <c r="B19" s="17" t="s">
        <v>376</v>
      </c>
    </row>
    <row r="20" spans="2:2" ht="18" customHeight="1" x14ac:dyDescent="0.25">
      <c r="B20" s="17" t="s">
        <v>375</v>
      </c>
    </row>
    <row r="21" spans="2:2" ht="18" customHeight="1" x14ac:dyDescent="0.25">
      <c r="B21" s="17" t="s">
        <v>391</v>
      </c>
    </row>
    <row r="22" spans="2:2" ht="18" customHeight="1" x14ac:dyDescent="0.25">
      <c r="B22" s="17" t="s">
        <v>392</v>
      </c>
    </row>
    <row r="23" spans="2:2" ht="18" customHeight="1" x14ac:dyDescent="0.25"/>
    <row r="24" spans="2:2" ht="18" customHeight="1" x14ac:dyDescent="0.25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sqref="A1:T1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15"/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</row>
    <row r="2" spans="1:24" ht="29.25" customHeight="1" x14ac:dyDescent="0.2">
      <c r="A2" s="216" t="s">
        <v>667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87" t="s">
        <v>668</v>
      </c>
      <c r="B5" s="187"/>
      <c r="C5" s="187"/>
      <c r="D5" s="187"/>
      <c r="E5" s="53"/>
      <c r="F5" s="218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2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2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87"/>
      <c r="B9" s="187"/>
      <c r="C9" s="187"/>
      <c r="D9" s="187"/>
      <c r="E9" s="53"/>
      <c r="F9" s="97" t="s">
        <v>1145</v>
      </c>
      <c r="G9" s="92"/>
      <c r="H9" s="97" t="s">
        <v>1146</v>
      </c>
      <c r="I9" s="92"/>
      <c r="J9" s="27" t="s">
        <v>671</v>
      </c>
      <c r="K9" s="92"/>
      <c r="L9" s="27" t="s">
        <v>295</v>
      </c>
      <c r="M9" s="91"/>
      <c r="N9" s="97" t="s">
        <v>1145</v>
      </c>
      <c r="O9" s="92"/>
      <c r="P9" s="97" t="s">
        <v>1146</v>
      </c>
      <c r="Q9" s="92"/>
      <c r="R9" s="27" t="s">
        <v>671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21" t="s">
        <v>709</v>
      </c>
      <c r="B11" s="221"/>
      <c r="C11" s="221"/>
      <c r="D11" s="221"/>
      <c r="E11" s="99"/>
      <c r="F11" s="100"/>
      <c r="G11" s="100"/>
      <c r="H11" s="100"/>
      <c r="I11" s="100"/>
      <c r="J11" s="101"/>
      <c r="K11" s="100"/>
      <c r="L11" s="102"/>
      <c r="M11" s="103"/>
      <c r="N11" s="100"/>
      <c r="O11" s="100"/>
      <c r="P11" s="100"/>
      <c r="Q11" s="100"/>
      <c r="R11" s="101"/>
      <c r="S11" s="100"/>
      <c r="T11" s="102"/>
      <c r="W11" s="28"/>
      <c r="X11" s="28"/>
    </row>
    <row r="12" spans="1:24" ht="12.75" customHeight="1" x14ac:dyDescent="0.2">
      <c r="A12" s="62"/>
      <c r="B12" s="62" t="s">
        <v>365</v>
      </c>
      <c r="C12" s="62" t="s">
        <v>616</v>
      </c>
      <c r="D12" s="62"/>
      <c r="E12" s="62"/>
      <c r="F12" s="62">
        <v>2597.2791440000001</v>
      </c>
      <c r="G12" s="62"/>
      <c r="H12" s="62">
        <v>2730.3947979999998</v>
      </c>
      <c r="I12" s="62"/>
      <c r="J12" s="104">
        <f t="shared" ref="J12:J21" si="0">F12-H12</f>
        <v>-133.11565399999972</v>
      </c>
      <c r="K12" s="62"/>
      <c r="L12" s="105">
        <f t="shared" ref="L12:L21" si="1">F12/H12*100-100</f>
        <v>-4.8753262384438472</v>
      </c>
      <c r="M12" s="98"/>
      <c r="N12" s="62">
        <v>8565.4485120000008</v>
      </c>
      <c r="O12" s="62"/>
      <c r="P12" s="62">
        <v>8627.0903299999991</v>
      </c>
      <c r="Q12" s="62"/>
      <c r="R12" s="104">
        <f>N12-P12</f>
        <v>-61.641817999998239</v>
      </c>
      <c r="S12" s="62"/>
      <c r="T12" s="105">
        <f t="shared" ref="T12:T21" si="2">N12/P12*100-100</f>
        <v>-0.71451457724562317</v>
      </c>
    </row>
    <row r="13" spans="1:24" ht="12.75" customHeight="1" x14ac:dyDescent="0.2">
      <c r="B13" s="62" t="s">
        <v>366</v>
      </c>
      <c r="C13" s="62" t="s">
        <v>617</v>
      </c>
      <c r="D13" s="106"/>
      <c r="F13" s="62">
        <v>961.78801299999998</v>
      </c>
      <c r="G13" s="62"/>
      <c r="H13" s="62">
        <v>873.14966400000003</v>
      </c>
      <c r="I13" s="62"/>
      <c r="J13" s="104">
        <f t="shared" si="0"/>
        <v>88.638348999999948</v>
      </c>
      <c r="K13" s="62"/>
      <c r="L13" s="105">
        <f t="shared" si="1"/>
        <v>10.151564234009712</v>
      </c>
      <c r="M13" s="98"/>
      <c r="N13" s="62">
        <v>2973.2583289999998</v>
      </c>
      <c r="O13" s="62"/>
      <c r="P13" s="62">
        <v>2815.60079</v>
      </c>
      <c r="Q13" s="62"/>
      <c r="R13" s="104">
        <f>N13-P13</f>
        <v>157.65753899999982</v>
      </c>
      <c r="S13" s="62"/>
      <c r="T13" s="105">
        <f t="shared" si="2"/>
        <v>5.5994279998763545</v>
      </c>
    </row>
    <row r="14" spans="1:24" ht="12.75" customHeight="1" x14ac:dyDescent="0.2">
      <c r="A14" s="62"/>
      <c r="B14" s="62" t="s">
        <v>367</v>
      </c>
      <c r="C14" s="62" t="s">
        <v>618</v>
      </c>
      <c r="D14" s="62"/>
      <c r="E14" s="62"/>
      <c r="F14" s="62">
        <v>486.14814699999999</v>
      </c>
      <c r="G14" s="62"/>
      <c r="H14" s="62">
        <v>496.051985</v>
      </c>
      <c r="I14" s="62"/>
      <c r="J14" s="104">
        <f t="shared" si="0"/>
        <v>-9.9038380000000075</v>
      </c>
      <c r="K14" s="62"/>
      <c r="L14" s="105">
        <f t="shared" si="1"/>
        <v>-1.9965322787691377</v>
      </c>
      <c r="M14" s="98"/>
      <c r="N14" s="62">
        <v>1686.8187039999998</v>
      </c>
      <c r="O14" s="62"/>
      <c r="P14" s="62">
        <v>1591.8789630000001</v>
      </c>
      <c r="Q14" s="62"/>
      <c r="R14" s="104">
        <f t="shared" ref="R14:R21" si="3">N14-P14</f>
        <v>94.939740999999685</v>
      </c>
      <c r="S14" s="62"/>
      <c r="T14" s="105">
        <f t="shared" si="2"/>
        <v>5.9640050033125362</v>
      </c>
      <c r="V14" s="43"/>
      <c r="W14" s="43"/>
    </row>
    <row r="15" spans="1:24" ht="12.75" customHeight="1" x14ac:dyDescent="0.2">
      <c r="B15" s="62" t="s">
        <v>370</v>
      </c>
      <c r="C15" s="62" t="s">
        <v>621</v>
      </c>
      <c r="D15" s="106"/>
      <c r="F15" s="62">
        <v>392.814571</v>
      </c>
      <c r="G15" s="62"/>
      <c r="H15" s="62">
        <v>543.38772800000004</v>
      </c>
      <c r="I15" s="62"/>
      <c r="J15" s="104">
        <f t="shared" si="0"/>
        <v>-150.57315700000004</v>
      </c>
      <c r="K15" s="62"/>
      <c r="L15" s="105">
        <f t="shared" si="1"/>
        <v>-27.710076845901838</v>
      </c>
      <c r="M15" s="98"/>
      <c r="N15" s="62">
        <v>1413.9938</v>
      </c>
      <c r="O15" s="62"/>
      <c r="P15" s="62">
        <v>1522.0505160000002</v>
      </c>
      <c r="Q15" s="62"/>
      <c r="R15" s="104">
        <f t="shared" si="3"/>
        <v>-108.05671600000028</v>
      </c>
      <c r="S15" s="62"/>
      <c r="T15" s="105">
        <f t="shared" si="2"/>
        <v>-7.0994171917484721</v>
      </c>
      <c r="V15" s="43"/>
      <c r="W15" s="43"/>
    </row>
    <row r="16" spans="1:24" ht="12.75" customHeight="1" x14ac:dyDescent="0.2">
      <c r="B16" s="62" t="s">
        <v>369</v>
      </c>
      <c r="C16" s="62" t="s">
        <v>620</v>
      </c>
      <c r="D16" s="106"/>
      <c r="F16" s="62">
        <v>419.96660100000003</v>
      </c>
      <c r="G16" s="62"/>
      <c r="H16" s="62">
        <v>496.525128</v>
      </c>
      <c r="I16" s="62"/>
      <c r="J16" s="104">
        <f t="shared" si="0"/>
        <v>-76.55852699999997</v>
      </c>
      <c r="K16" s="62"/>
      <c r="L16" s="105">
        <f t="shared" si="1"/>
        <v>-15.418862547476138</v>
      </c>
      <c r="M16" s="98"/>
      <c r="N16" s="62">
        <v>1352.979709</v>
      </c>
      <c r="O16" s="62"/>
      <c r="P16" s="62">
        <v>1434.395941</v>
      </c>
      <c r="Q16" s="62"/>
      <c r="R16" s="104">
        <f t="shared" si="3"/>
        <v>-81.416232000000036</v>
      </c>
      <c r="S16" s="62"/>
      <c r="T16" s="105">
        <f t="shared" si="2"/>
        <v>-5.6759943104161437</v>
      </c>
      <c r="V16" s="43"/>
      <c r="W16" s="43"/>
    </row>
    <row r="17" spans="1:23" ht="12.75" customHeight="1" x14ac:dyDescent="0.2">
      <c r="B17" s="62" t="s">
        <v>368</v>
      </c>
      <c r="C17" s="62" t="s">
        <v>619</v>
      </c>
      <c r="D17" s="106"/>
      <c r="F17" s="62">
        <v>295.27063600000002</v>
      </c>
      <c r="G17" s="62"/>
      <c r="H17" s="62">
        <v>327.38567</v>
      </c>
      <c r="I17" s="62"/>
      <c r="J17" s="104">
        <f t="shared" si="0"/>
        <v>-32.11503399999998</v>
      </c>
      <c r="K17" s="62"/>
      <c r="L17" s="105">
        <f t="shared" si="1"/>
        <v>-9.8095417554470146</v>
      </c>
      <c r="M17" s="98"/>
      <c r="N17" s="62">
        <v>1191.5851</v>
      </c>
      <c r="O17" s="62"/>
      <c r="P17" s="62">
        <v>1234.310084</v>
      </c>
      <c r="Q17" s="62"/>
      <c r="R17" s="104">
        <f t="shared" si="3"/>
        <v>-42.724983999999949</v>
      </c>
      <c r="S17" s="62"/>
      <c r="T17" s="105">
        <f t="shared" si="2"/>
        <v>-3.4614465646705384</v>
      </c>
      <c r="V17" s="43"/>
      <c r="W17" s="43"/>
    </row>
    <row r="18" spans="1:23" ht="12.75" customHeight="1" x14ac:dyDescent="0.2">
      <c r="B18" s="62" t="s">
        <v>700</v>
      </c>
      <c r="C18" s="62" t="s">
        <v>701</v>
      </c>
      <c r="D18" s="106"/>
      <c r="F18" s="62">
        <v>251.36230900000001</v>
      </c>
      <c r="G18" s="62"/>
      <c r="H18" s="62">
        <v>287.12020699999999</v>
      </c>
      <c r="I18" s="62"/>
      <c r="J18" s="104">
        <f t="shared" si="0"/>
        <v>-35.757897999999983</v>
      </c>
      <c r="K18" s="62"/>
      <c r="L18" s="105">
        <f t="shared" si="1"/>
        <v>-12.453981687189284</v>
      </c>
      <c r="M18" s="98"/>
      <c r="N18" s="62">
        <v>893.15511100000003</v>
      </c>
      <c r="O18" s="62"/>
      <c r="P18" s="62">
        <v>1460.0816129999998</v>
      </c>
      <c r="Q18" s="62"/>
      <c r="R18" s="104">
        <f t="shared" si="3"/>
        <v>-566.9265019999998</v>
      </c>
      <c r="S18" s="62"/>
      <c r="T18" s="105">
        <f t="shared" si="2"/>
        <v>-38.828411847139662</v>
      </c>
      <c r="V18" s="43"/>
      <c r="W18" s="43"/>
    </row>
    <row r="19" spans="1:23" ht="12.75" customHeight="1" x14ac:dyDescent="0.2">
      <c r="B19" s="62" t="s">
        <v>373</v>
      </c>
      <c r="C19" s="62" t="s">
        <v>624</v>
      </c>
      <c r="D19" s="106"/>
      <c r="F19" s="62">
        <v>111.83705399999999</v>
      </c>
      <c r="G19" s="62"/>
      <c r="H19" s="62">
        <v>359.791788</v>
      </c>
      <c r="I19" s="62"/>
      <c r="J19" s="104">
        <f t="shared" si="0"/>
        <v>-247.954734</v>
      </c>
      <c r="K19" s="62"/>
      <c r="L19" s="105">
        <f t="shared" si="1"/>
        <v>-68.916173817730382</v>
      </c>
      <c r="M19" s="98"/>
      <c r="N19" s="62">
        <v>545.15512799999999</v>
      </c>
      <c r="O19" s="62"/>
      <c r="P19" s="62">
        <v>817.82210299999997</v>
      </c>
      <c r="Q19" s="62"/>
      <c r="R19" s="104">
        <f t="shared" si="3"/>
        <v>-272.66697499999998</v>
      </c>
      <c r="S19" s="62"/>
      <c r="T19" s="105">
        <f t="shared" si="2"/>
        <v>-33.340621878496719</v>
      </c>
      <c r="V19" s="43"/>
      <c r="W19" s="43"/>
    </row>
    <row r="20" spans="1:23" ht="12.75" customHeight="1" x14ac:dyDescent="0.2">
      <c r="B20" s="62" t="s">
        <v>371</v>
      </c>
      <c r="C20" s="62" t="s">
        <v>622</v>
      </c>
      <c r="D20" s="106"/>
      <c r="F20" s="62">
        <v>237.26796200000001</v>
      </c>
      <c r="G20" s="62"/>
      <c r="H20" s="62">
        <v>259.59397899999999</v>
      </c>
      <c r="I20" s="62"/>
      <c r="J20" s="104">
        <f t="shared" si="0"/>
        <v>-22.326016999999979</v>
      </c>
      <c r="K20" s="62"/>
      <c r="L20" s="105">
        <f t="shared" si="1"/>
        <v>-8.6003601031131751</v>
      </c>
      <c r="M20" s="98"/>
      <c r="N20" s="62">
        <v>811.67016799999999</v>
      </c>
      <c r="O20" s="62"/>
      <c r="P20" s="62">
        <v>901.16647899999998</v>
      </c>
      <c r="Q20" s="62"/>
      <c r="R20" s="104">
        <f t="shared" si="3"/>
        <v>-89.496310999999992</v>
      </c>
      <c r="S20" s="62"/>
      <c r="T20" s="105">
        <f t="shared" si="2"/>
        <v>-9.931162896706013</v>
      </c>
      <c r="V20" s="43"/>
      <c r="W20" s="43"/>
    </row>
    <row r="21" spans="1:23" ht="12.75" customHeight="1" x14ac:dyDescent="0.2">
      <c r="B21" s="62" t="s">
        <v>707</v>
      </c>
      <c r="C21" s="62" t="s">
        <v>708</v>
      </c>
      <c r="D21" s="106"/>
      <c r="F21" s="62">
        <v>133.52703500000001</v>
      </c>
      <c r="G21" s="62"/>
      <c r="H21" s="62">
        <v>291.87162999999998</v>
      </c>
      <c r="I21" s="62"/>
      <c r="J21" s="104">
        <f t="shared" si="0"/>
        <v>-158.34459499999997</v>
      </c>
      <c r="K21" s="62"/>
      <c r="L21" s="105">
        <f t="shared" si="1"/>
        <v>-54.251451228747371</v>
      </c>
      <c r="M21" s="98"/>
      <c r="N21" s="62">
        <v>337.98346100000003</v>
      </c>
      <c r="O21" s="62"/>
      <c r="P21" s="62">
        <v>610.98653200000001</v>
      </c>
      <c r="Q21" s="62"/>
      <c r="R21" s="104">
        <f t="shared" si="3"/>
        <v>-273.00307099999998</v>
      </c>
      <c r="S21" s="62"/>
      <c r="T21" s="105">
        <f t="shared" si="2"/>
        <v>-44.682338595312935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21" t="s">
        <v>672</v>
      </c>
      <c r="B23" s="221"/>
      <c r="C23" s="221"/>
      <c r="D23" s="221"/>
      <c r="E23" s="107"/>
      <c r="F23" s="100">
        <v>5191.6086899999918</v>
      </c>
      <c r="G23" s="100"/>
      <c r="H23" s="100">
        <v>5403.3418880000072</v>
      </c>
      <c r="I23" s="100"/>
      <c r="J23" s="101">
        <f>F23-H23</f>
        <v>-211.73319800001536</v>
      </c>
      <c r="K23" s="108"/>
      <c r="L23" s="102">
        <f>F23/H23*100-100</f>
        <v>-3.9185600761307029</v>
      </c>
      <c r="M23" s="103"/>
      <c r="N23" s="100">
        <v>17212.982103000009</v>
      </c>
      <c r="O23" s="100"/>
      <c r="P23" s="100">
        <v>17270.044186999996</v>
      </c>
      <c r="Q23" s="100"/>
      <c r="R23" s="101">
        <f>N23-P23</f>
        <v>-57.062083999986498</v>
      </c>
      <c r="S23" s="108"/>
      <c r="T23" s="102">
        <f>N23/P23*100-100</f>
        <v>-0.33041075854883672</v>
      </c>
      <c r="V23" s="43"/>
      <c r="W23" s="43"/>
    </row>
    <row r="24" spans="1:23" s="8" customFormat="1" ht="30" customHeight="1" x14ac:dyDescent="0.2">
      <c r="A24" s="219" t="s">
        <v>673</v>
      </c>
      <c r="B24" s="219"/>
      <c r="C24" s="219"/>
      <c r="D24" s="219"/>
      <c r="E24" s="109"/>
      <c r="F24" s="109">
        <v>5534.1880360000023</v>
      </c>
      <c r="G24" s="109"/>
      <c r="H24" s="109">
        <v>5768.0954769999989</v>
      </c>
      <c r="I24" s="109"/>
      <c r="J24" s="110">
        <f>F24-H24</f>
        <v>-233.90744099999665</v>
      </c>
      <c r="K24" s="110"/>
      <c r="L24" s="111">
        <f>F24/H24*100-100</f>
        <v>-4.0551936411713569</v>
      </c>
      <c r="M24" s="112"/>
      <c r="N24" s="109">
        <v>18456.831697000005</v>
      </c>
      <c r="O24" s="109"/>
      <c r="P24" s="109">
        <v>18485.798752999999</v>
      </c>
      <c r="Q24" s="109"/>
      <c r="R24" s="110">
        <f>N24-P24</f>
        <v>-28.967055999994045</v>
      </c>
      <c r="S24" s="110"/>
      <c r="T24" s="111">
        <f>N24/P24*100-100</f>
        <v>-0.15669896868963917</v>
      </c>
      <c r="V24" s="113"/>
      <c r="W24" s="113"/>
    </row>
    <row r="25" spans="1:23" ht="30" customHeight="1" x14ac:dyDescent="0.2">
      <c r="A25" s="221" t="s">
        <v>674</v>
      </c>
      <c r="B25" s="221"/>
      <c r="C25" s="221"/>
      <c r="D25" s="221"/>
      <c r="E25" s="182"/>
      <c r="F25" s="100">
        <v>5606.1350110000021</v>
      </c>
      <c r="G25" s="100"/>
      <c r="H25" s="100">
        <v>5856.0327449999986</v>
      </c>
      <c r="I25" s="100"/>
      <c r="J25" s="101">
        <f>F25-H25</f>
        <v>-249.89773399999649</v>
      </c>
      <c r="K25" s="108"/>
      <c r="L25" s="102">
        <f>F25/H25*100-100</f>
        <v>-4.2673554756565153</v>
      </c>
      <c r="M25" s="103"/>
      <c r="N25" s="100">
        <v>18705.000973000002</v>
      </c>
      <c r="O25" s="100"/>
      <c r="P25" s="100">
        <v>18757.174191999999</v>
      </c>
      <c r="Q25" s="100"/>
      <c r="R25" s="101">
        <f>N25-P25</f>
        <v>-52.173218999996607</v>
      </c>
      <c r="S25" s="108"/>
      <c r="T25" s="102">
        <f>N25/P25*100-100</f>
        <v>-0.27815074096955072</v>
      </c>
      <c r="V25" s="43"/>
      <c r="W25" s="43"/>
    </row>
    <row r="26" spans="1:23" ht="30" customHeight="1" x14ac:dyDescent="0.2">
      <c r="A26" s="219" t="s">
        <v>675</v>
      </c>
      <c r="B26" s="219"/>
      <c r="C26" s="219"/>
      <c r="D26" s="219"/>
      <c r="E26" s="109"/>
      <c r="F26" s="109">
        <v>2189.1365989999999</v>
      </c>
      <c r="G26" s="109"/>
      <c r="H26" s="109">
        <v>3423.2929839999979</v>
      </c>
      <c r="I26" s="62"/>
      <c r="J26" s="110">
        <f>F26-H26</f>
        <v>-1234.156384999998</v>
      </c>
      <c r="K26" s="78"/>
      <c r="L26" s="111">
        <f>F26/H26*100-100</f>
        <v>-36.051731206422467</v>
      </c>
      <c r="M26" s="114"/>
      <c r="N26" s="109">
        <v>6783.2247659999975</v>
      </c>
      <c r="O26" s="109"/>
      <c r="P26" s="109">
        <v>9768.9811029999983</v>
      </c>
      <c r="Q26" s="62"/>
      <c r="R26" s="110">
        <f>N26-P26</f>
        <v>-2985.7563370000007</v>
      </c>
      <c r="S26" s="110"/>
      <c r="T26" s="111">
        <f>N26/P26*100-100</f>
        <v>-30.56364123872747</v>
      </c>
      <c r="V26" s="43"/>
      <c r="W26" s="43"/>
    </row>
    <row r="27" spans="1:23" ht="30" customHeight="1" x14ac:dyDescent="0.2">
      <c r="A27" s="220" t="s">
        <v>676</v>
      </c>
      <c r="B27" s="220"/>
      <c r="C27" s="220"/>
      <c r="D27" s="220"/>
      <c r="E27" s="107"/>
      <c r="F27" s="100">
        <v>2117.1896240000001</v>
      </c>
      <c r="G27" s="100"/>
      <c r="H27" s="100">
        <v>3335.3557159999982</v>
      </c>
      <c r="I27" s="100"/>
      <c r="J27" s="101">
        <f>F27-H27</f>
        <v>-1218.1660919999981</v>
      </c>
      <c r="K27" s="108"/>
      <c r="L27" s="102">
        <f>F27/H27*100-100</f>
        <v>-36.522823822249215</v>
      </c>
      <c r="M27" s="103"/>
      <c r="N27" s="100">
        <v>6535.055489999997</v>
      </c>
      <c r="O27" s="100"/>
      <c r="P27" s="100">
        <v>9497.6056639999988</v>
      </c>
      <c r="Q27" s="100"/>
      <c r="R27" s="101">
        <f>N27-P27</f>
        <v>-2962.5501740000018</v>
      </c>
      <c r="S27" s="108"/>
      <c r="T27" s="102">
        <f>N27/P27*100-100</f>
        <v>-31.192600312195935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1" spans="1:23" x14ac:dyDescent="0.2">
      <c r="C31" s="7" t="s">
        <v>371</v>
      </c>
      <c r="D31" s="7" t="s">
        <v>622</v>
      </c>
    </row>
    <row r="33" spans="1:16" x14ac:dyDescent="0.2">
      <c r="F33" s="65"/>
      <c r="H33" s="65"/>
      <c r="N33" s="65"/>
      <c r="P33" s="65"/>
    </row>
    <row r="34" spans="1:16" ht="30" customHeight="1" x14ac:dyDescent="0.2">
      <c r="A34" s="212" t="s">
        <v>632</v>
      </c>
      <c r="B34" s="212"/>
      <c r="C34" s="212"/>
      <c r="D34" s="212"/>
      <c r="E34" s="117"/>
      <c r="F34" s="213" t="s">
        <v>633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2">
      <c r="A35" s="214" t="s">
        <v>634</v>
      </c>
      <c r="B35" s="214"/>
      <c r="C35" s="214"/>
      <c r="D35" s="214"/>
      <c r="E35" s="117"/>
      <c r="F35" s="211" t="s">
        <v>635</v>
      </c>
      <c r="G35" s="211"/>
      <c r="H35" s="211"/>
      <c r="I35" s="211"/>
      <c r="J35" s="211"/>
      <c r="K35" s="211"/>
      <c r="L35" s="211"/>
    </row>
    <row r="36" spans="1:16" ht="30" customHeight="1" x14ac:dyDescent="0.2">
      <c r="A36" s="212" t="s">
        <v>636</v>
      </c>
      <c r="B36" s="212"/>
      <c r="C36" s="212"/>
      <c r="D36" s="212"/>
      <c r="E36" s="117"/>
      <c r="F36" s="213" t="s">
        <v>635</v>
      </c>
      <c r="G36" s="213"/>
      <c r="H36" s="213"/>
      <c r="I36" s="213"/>
      <c r="J36" s="213"/>
      <c r="K36" s="213"/>
      <c r="L36" s="213"/>
    </row>
    <row r="37" spans="1:16" ht="30" customHeight="1" x14ac:dyDescent="0.2">
      <c r="A37" s="210" t="s">
        <v>637</v>
      </c>
      <c r="B37" s="210"/>
      <c r="C37" s="210"/>
      <c r="D37" s="210"/>
      <c r="E37" s="117"/>
      <c r="F37" s="211" t="s">
        <v>633</v>
      </c>
      <c r="G37" s="211"/>
      <c r="H37" s="211"/>
      <c r="I37" s="211"/>
      <c r="J37" s="211"/>
      <c r="K37" s="211"/>
      <c r="L37" s="211"/>
    </row>
    <row r="38" spans="1:16" x14ac:dyDescent="0.2">
      <c r="F38" s="65"/>
      <c r="H38" s="65"/>
      <c r="N38" s="65"/>
      <c r="P38" s="65"/>
    </row>
  </sheetData>
  <mergeCells count="21">
    <mergeCell ref="A26:D26"/>
    <mergeCell ref="A27:D27"/>
    <mergeCell ref="A11:D11"/>
    <mergeCell ref="A23:D23"/>
    <mergeCell ref="A24:D24"/>
    <mergeCell ref="A25:D25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205" t="s">
        <v>677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25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25">
      <c r="A4" s="199" t="s">
        <v>162</v>
      </c>
      <c r="B4" s="199" t="s">
        <v>163</v>
      </c>
      <c r="C4" s="207" t="s">
        <v>666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535</v>
      </c>
      <c r="S4" s="199" t="s">
        <v>522</v>
      </c>
      <c r="U4" s="28"/>
    </row>
    <row r="5" spans="1:21" ht="21.75" customHeight="1" thickBot="1" x14ac:dyDescent="0.2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2.75" x14ac:dyDescent="0.2">
      <c r="A6" s="87">
        <v>2022</v>
      </c>
      <c r="B6" s="84" t="s">
        <v>338</v>
      </c>
      <c r="C6" s="88">
        <v>610.68373999999994</v>
      </c>
      <c r="D6" s="88">
        <v>35.170437999999997</v>
      </c>
      <c r="E6" s="88">
        <v>141.10486700000001</v>
      </c>
      <c r="F6" s="88">
        <v>7.9316990000000001</v>
      </c>
      <c r="G6" s="88">
        <v>2.3871850000000001</v>
      </c>
      <c r="H6" s="88">
        <v>4.7484859999999998</v>
      </c>
      <c r="I6" s="88">
        <v>50.965240999999999</v>
      </c>
      <c r="J6" s="88">
        <v>40.526721000000002</v>
      </c>
      <c r="K6" s="88">
        <v>6.9082749999999997</v>
      </c>
      <c r="L6" s="88">
        <v>1578.035292</v>
      </c>
      <c r="M6" s="88">
        <v>3.3286850000000001</v>
      </c>
      <c r="N6" s="88">
        <v>30.030591999999999</v>
      </c>
      <c r="O6" s="88">
        <v>774.43663700000002</v>
      </c>
      <c r="P6" s="88">
        <v>20.461735999999998</v>
      </c>
      <c r="Q6" s="88">
        <v>26.513144</v>
      </c>
      <c r="R6" s="87">
        <v>2022</v>
      </c>
      <c r="S6" s="84" t="s">
        <v>538</v>
      </c>
      <c r="U6" s="28"/>
    </row>
    <row r="7" spans="1:21" x14ac:dyDescent="0.15">
      <c r="B7" s="84" t="s">
        <v>339</v>
      </c>
      <c r="C7" s="88">
        <v>636.55513399999995</v>
      </c>
      <c r="D7" s="88">
        <v>35.226863999999999</v>
      </c>
      <c r="E7" s="88">
        <v>150.35813899999999</v>
      </c>
      <c r="F7" s="88">
        <v>10.633031000000001</v>
      </c>
      <c r="G7" s="88">
        <v>2.4009860000000001</v>
      </c>
      <c r="H7" s="88">
        <v>6.140015</v>
      </c>
      <c r="I7" s="88">
        <v>46.550033999999997</v>
      </c>
      <c r="J7" s="88">
        <v>41.594169000000001</v>
      </c>
      <c r="K7" s="88">
        <v>6.4500599999999997</v>
      </c>
      <c r="L7" s="88">
        <v>1587.8254420000001</v>
      </c>
      <c r="M7" s="88">
        <v>5.3857840000000001</v>
      </c>
      <c r="N7" s="88">
        <v>27.016093000000001</v>
      </c>
      <c r="O7" s="88">
        <v>849.79410299999995</v>
      </c>
      <c r="P7" s="88">
        <v>22.960052000000001</v>
      </c>
      <c r="Q7" s="88">
        <v>33.443463000000001</v>
      </c>
      <c r="R7" s="83"/>
      <c r="S7" s="84" t="s">
        <v>539</v>
      </c>
    </row>
    <row r="8" spans="1:21" x14ac:dyDescent="0.15">
      <c r="B8" s="84" t="s">
        <v>340</v>
      </c>
      <c r="C8" s="88">
        <v>764.48952999999995</v>
      </c>
      <c r="D8" s="88">
        <v>55.14181</v>
      </c>
      <c r="E8" s="88">
        <v>170.977889</v>
      </c>
      <c r="F8" s="88">
        <v>10.526714999999999</v>
      </c>
      <c r="G8" s="88">
        <v>3.3306619999999998</v>
      </c>
      <c r="H8" s="88">
        <v>7.4254049999999996</v>
      </c>
      <c r="I8" s="88">
        <v>46.500815000000003</v>
      </c>
      <c r="J8" s="88">
        <v>40.953341000000002</v>
      </c>
      <c r="K8" s="88">
        <v>6.816897</v>
      </c>
      <c r="L8" s="88">
        <v>1735.703346</v>
      </c>
      <c r="M8" s="88">
        <v>6.5667239999999998</v>
      </c>
      <c r="N8" s="88">
        <v>84.4846</v>
      </c>
      <c r="O8" s="88">
        <v>831.93527500000005</v>
      </c>
      <c r="P8" s="88">
        <v>24.030495999999999</v>
      </c>
      <c r="Q8" s="88">
        <v>34.268304000000001</v>
      </c>
      <c r="R8" s="83"/>
      <c r="S8" s="84" t="s">
        <v>540</v>
      </c>
    </row>
    <row r="9" spans="1:21" x14ac:dyDescent="0.15">
      <c r="B9" s="84" t="s">
        <v>341</v>
      </c>
      <c r="C9" s="88">
        <v>694.02789800000005</v>
      </c>
      <c r="D9" s="88">
        <v>39.461382</v>
      </c>
      <c r="E9" s="88">
        <v>159.60343900000001</v>
      </c>
      <c r="F9" s="88">
        <v>20.513200999999999</v>
      </c>
      <c r="G9" s="88">
        <v>3.6763409999999999</v>
      </c>
      <c r="H9" s="88">
        <v>6.1133579999999998</v>
      </c>
      <c r="I9" s="88">
        <v>49.318460000000002</v>
      </c>
      <c r="J9" s="88">
        <v>39.112983999999997</v>
      </c>
      <c r="K9" s="88">
        <v>7.4283770000000002</v>
      </c>
      <c r="L9" s="88">
        <v>1613.6469199999999</v>
      </c>
      <c r="M9" s="88">
        <v>6.9844670000000004</v>
      </c>
      <c r="N9" s="88">
        <v>47.391261</v>
      </c>
      <c r="O9" s="88">
        <v>775.47072500000002</v>
      </c>
      <c r="P9" s="88">
        <v>20.957155</v>
      </c>
      <c r="Q9" s="88">
        <v>29.569941</v>
      </c>
      <c r="R9" s="83"/>
      <c r="S9" s="84" t="s">
        <v>541</v>
      </c>
    </row>
    <row r="10" spans="1:21" x14ac:dyDescent="0.15">
      <c r="B10" s="84" t="s">
        <v>342</v>
      </c>
      <c r="C10" s="88">
        <v>757.95711700000004</v>
      </c>
      <c r="D10" s="88">
        <v>39.335478000000002</v>
      </c>
      <c r="E10" s="88">
        <v>142.63447400000001</v>
      </c>
      <c r="F10" s="88">
        <v>10.074833999999999</v>
      </c>
      <c r="G10" s="88">
        <v>3.5034200000000002</v>
      </c>
      <c r="H10" s="88">
        <v>6.3553559999999996</v>
      </c>
      <c r="I10" s="88">
        <v>54.859378999999997</v>
      </c>
      <c r="J10" s="88">
        <v>48.939889999999998</v>
      </c>
      <c r="K10" s="88">
        <v>7.4559280000000001</v>
      </c>
      <c r="L10" s="88">
        <v>1835.8725790000001</v>
      </c>
      <c r="M10" s="88">
        <v>11.407833999999999</v>
      </c>
      <c r="N10" s="88">
        <v>32.488380999999997</v>
      </c>
      <c r="O10" s="88">
        <v>842.29126299999996</v>
      </c>
      <c r="P10" s="88">
        <v>20.287848</v>
      </c>
      <c r="Q10" s="88">
        <v>42.777301999999999</v>
      </c>
      <c r="R10" s="83"/>
      <c r="S10" s="84" t="s">
        <v>542</v>
      </c>
    </row>
    <row r="11" spans="1:21" x14ac:dyDescent="0.15">
      <c r="B11" s="84" t="s">
        <v>343</v>
      </c>
      <c r="C11" s="88">
        <v>765.12858000000006</v>
      </c>
      <c r="D11" s="88">
        <v>43.140684999999998</v>
      </c>
      <c r="E11" s="88">
        <v>154.89015000000001</v>
      </c>
      <c r="F11" s="88">
        <v>7.8688739999999999</v>
      </c>
      <c r="G11" s="88">
        <v>4.8323840000000002</v>
      </c>
      <c r="H11" s="88">
        <v>8.0477380000000007</v>
      </c>
      <c r="I11" s="88">
        <v>64.823217</v>
      </c>
      <c r="J11" s="88">
        <v>45.450474999999997</v>
      </c>
      <c r="K11" s="88">
        <v>6.8684500000000002</v>
      </c>
      <c r="L11" s="88">
        <v>1769.5638630000001</v>
      </c>
      <c r="M11" s="88">
        <v>5.2292560000000003</v>
      </c>
      <c r="N11" s="88">
        <v>21.254815000000001</v>
      </c>
      <c r="O11" s="88">
        <v>882.08874100000003</v>
      </c>
      <c r="P11" s="88">
        <v>22.54684</v>
      </c>
      <c r="Q11" s="88">
        <v>34.541567000000001</v>
      </c>
      <c r="R11" s="83"/>
      <c r="S11" s="84" t="s">
        <v>543</v>
      </c>
    </row>
    <row r="12" spans="1:21" x14ac:dyDescent="0.15">
      <c r="B12" s="84" t="s">
        <v>344</v>
      </c>
      <c r="C12" s="88">
        <v>794.31089499999996</v>
      </c>
      <c r="D12" s="88">
        <v>36.659447</v>
      </c>
      <c r="E12" s="88">
        <v>165.92515299999999</v>
      </c>
      <c r="F12" s="88">
        <v>12.565906999999999</v>
      </c>
      <c r="G12" s="88">
        <v>4.2351679999999998</v>
      </c>
      <c r="H12" s="88">
        <v>4.7510269999999997</v>
      </c>
      <c r="I12" s="88">
        <v>54.850307999999998</v>
      </c>
      <c r="J12" s="88">
        <v>39.573635000000003</v>
      </c>
      <c r="K12" s="88">
        <v>6.075666</v>
      </c>
      <c r="L12" s="88">
        <v>1813.8873289999999</v>
      </c>
      <c r="M12" s="88">
        <v>6.7053310000000002</v>
      </c>
      <c r="N12" s="88">
        <v>38.630364</v>
      </c>
      <c r="O12" s="88">
        <v>845.58821</v>
      </c>
      <c r="P12" s="88">
        <v>19.229952999999998</v>
      </c>
      <c r="Q12" s="88">
        <v>31.203782</v>
      </c>
      <c r="R12" s="83"/>
      <c r="S12" s="84" t="s">
        <v>544</v>
      </c>
    </row>
    <row r="13" spans="1:21" x14ac:dyDescent="0.15">
      <c r="B13" s="84" t="s">
        <v>345</v>
      </c>
      <c r="C13" s="88">
        <v>598.39206799999999</v>
      </c>
      <c r="D13" s="88">
        <v>25.433838999999999</v>
      </c>
      <c r="E13" s="88">
        <v>144.688288</v>
      </c>
      <c r="F13" s="88">
        <v>6.3339270000000001</v>
      </c>
      <c r="G13" s="88">
        <v>2.580292</v>
      </c>
      <c r="H13" s="88">
        <v>3.388452</v>
      </c>
      <c r="I13" s="88">
        <v>32.203194000000003</v>
      </c>
      <c r="J13" s="88">
        <v>39.356014000000002</v>
      </c>
      <c r="K13" s="88">
        <v>5.2364139999999999</v>
      </c>
      <c r="L13" s="88">
        <v>1553.4011439999999</v>
      </c>
      <c r="M13" s="88">
        <v>3.4838260000000001</v>
      </c>
      <c r="N13" s="88">
        <v>35.229137000000001</v>
      </c>
      <c r="O13" s="88">
        <v>607.75115800000003</v>
      </c>
      <c r="P13" s="88">
        <v>13.971845999999999</v>
      </c>
      <c r="Q13" s="88">
        <v>23.631753</v>
      </c>
      <c r="R13" s="83"/>
      <c r="S13" s="84" t="s">
        <v>545</v>
      </c>
    </row>
    <row r="14" spans="1:21" x14ac:dyDescent="0.15">
      <c r="B14" s="84" t="s">
        <v>346</v>
      </c>
      <c r="C14" s="88">
        <v>766.91475600000001</v>
      </c>
      <c r="D14" s="88">
        <v>41.973640000000003</v>
      </c>
      <c r="E14" s="88">
        <v>167.131394</v>
      </c>
      <c r="F14" s="88">
        <v>10.777305999999999</v>
      </c>
      <c r="G14" s="88">
        <v>3.9245739999999998</v>
      </c>
      <c r="H14" s="88">
        <v>4.7603910000000003</v>
      </c>
      <c r="I14" s="88">
        <v>38.522323</v>
      </c>
      <c r="J14" s="88">
        <v>48.760492999999997</v>
      </c>
      <c r="K14" s="88">
        <v>7.6260979999999998</v>
      </c>
      <c r="L14" s="88">
        <v>1874.201943</v>
      </c>
      <c r="M14" s="88">
        <v>6.7712089999999998</v>
      </c>
      <c r="N14" s="88">
        <v>58.121428999999999</v>
      </c>
      <c r="O14" s="88">
        <v>849.81271900000002</v>
      </c>
      <c r="P14" s="88">
        <v>24.304172999999999</v>
      </c>
      <c r="Q14" s="88">
        <v>35.691361000000001</v>
      </c>
      <c r="R14" s="83"/>
      <c r="S14" s="84" t="s">
        <v>546</v>
      </c>
    </row>
    <row r="15" spans="1:21" x14ac:dyDescent="0.15">
      <c r="B15" s="84" t="s">
        <v>347</v>
      </c>
      <c r="C15" s="88">
        <v>751.95116299999995</v>
      </c>
      <c r="D15" s="88">
        <v>32.775326</v>
      </c>
      <c r="E15" s="88">
        <v>161.17669599999999</v>
      </c>
      <c r="F15" s="88">
        <v>18.755120999999999</v>
      </c>
      <c r="G15" s="88">
        <v>5.5754590000000004</v>
      </c>
      <c r="H15" s="88">
        <v>5.2881090000000004</v>
      </c>
      <c r="I15" s="88">
        <v>36.305439999999997</v>
      </c>
      <c r="J15" s="88">
        <v>45.572986999999998</v>
      </c>
      <c r="K15" s="88">
        <v>8.7914790000000007</v>
      </c>
      <c r="L15" s="88">
        <v>1786.5651809999999</v>
      </c>
      <c r="M15" s="88">
        <v>4.2382549999999997</v>
      </c>
      <c r="N15" s="88">
        <v>22.286902999999999</v>
      </c>
      <c r="O15" s="88">
        <v>844.83876799999996</v>
      </c>
      <c r="P15" s="88">
        <v>18.777709000000002</v>
      </c>
      <c r="Q15" s="88">
        <v>32.218356999999997</v>
      </c>
      <c r="R15" s="83"/>
      <c r="S15" s="84" t="s">
        <v>547</v>
      </c>
    </row>
    <row r="16" spans="1:21" x14ac:dyDescent="0.15">
      <c r="B16" s="84" t="s">
        <v>348</v>
      </c>
      <c r="C16" s="88">
        <v>774.09826099999998</v>
      </c>
      <c r="D16" s="88">
        <v>35.868867000000002</v>
      </c>
      <c r="E16" s="88">
        <v>177.188287</v>
      </c>
      <c r="F16" s="88">
        <v>12.224164999999999</v>
      </c>
      <c r="G16" s="88">
        <v>4.7790900000000001</v>
      </c>
      <c r="H16" s="88">
        <v>8.1430260000000008</v>
      </c>
      <c r="I16" s="88">
        <v>48.595868000000003</v>
      </c>
      <c r="J16" s="88">
        <v>57.369691000000003</v>
      </c>
      <c r="K16" s="88">
        <v>9.2841810000000002</v>
      </c>
      <c r="L16" s="88">
        <v>1895.1553610000001</v>
      </c>
      <c r="M16" s="88">
        <v>5.9905929999999996</v>
      </c>
      <c r="N16" s="88">
        <v>27.030249999999999</v>
      </c>
      <c r="O16" s="88">
        <v>892.66985</v>
      </c>
      <c r="P16" s="88">
        <v>24.353145999999999</v>
      </c>
      <c r="Q16" s="88">
        <v>35.252938</v>
      </c>
      <c r="R16" s="83"/>
      <c r="S16" s="84" t="s">
        <v>548</v>
      </c>
    </row>
    <row r="17" spans="1:19" x14ac:dyDescent="0.15">
      <c r="B17" s="84" t="s">
        <v>349</v>
      </c>
      <c r="C17" s="88">
        <v>587.33137599999998</v>
      </c>
      <c r="D17" s="88">
        <v>21.408201999999999</v>
      </c>
      <c r="E17" s="88">
        <v>151.054844</v>
      </c>
      <c r="F17" s="88">
        <v>9.1215589999999995</v>
      </c>
      <c r="G17" s="88">
        <v>4.6640860000000002</v>
      </c>
      <c r="H17" s="88">
        <v>4.4654280000000002</v>
      </c>
      <c r="I17" s="88">
        <v>39.159393000000001</v>
      </c>
      <c r="J17" s="88">
        <v>31.788060999999999</v>
      </c>
      <c r="K17" s="88">
        <v>4.6189400000000003</v>
      </c>
      <c r="L17" s="88">
        <v>1518.109033</v>
      </c>
      <c r="M17" s="88">
        <v>7.4573700000000001</v>
      </c>
      <c r="N17" s="88">
        <v>55.085430000000002</v>
      </c>
      <c r="O17" s="88">
        <v>682.28094899999996</v>
      </c>
      <c r="P17" s="88">
        <v>20.811171000000002</v>
      </c>
      <c r="Q17" s="88">
        <v>25.020084000000001</v>
      </c>
      <c r="R17" s="83"/>
      <c r="S17" s="84" t="s">
        <v>549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2023</v>
      </c>
      <c r="B19" s="84" t="s">
        <v>338</v>
      </c>
      <c r="C19" s="88">
        <v>672.201277</v>
      </c>
      <c r="D19" s="88">
        <v>41.306927999999999</v>
      </c>
      <c r="E19" s="88">
        <v>163.03274999999999</v>
      </c>
      <c r="F19" s="88">
        <v>10.49967</v>
      </c>
      <c r="G19" s="88">
        <v>3.267474</v>
      </c>
      <c r="H19" s="88">
        <v>4.6236800000000002</v>
      </c>
      <c r="I19" s="88">
        <v>48.750740999999998</v>
      </c>
      <c r="J19" s="88">
        <v>44.622062999999997</v>
      </c>
      <c r="K19" s="88">
        <v>4.5270659999999996</v>
      </c>
      <c r="L19" s="88">
        <v>1656.346358</v>
      </c>
      <c r="M19" s="88">
        <v>2.8648020000000001</v>
      </c>
      <c r="N19" s="88">
        <v>22.854393000000002</v>
      </c>
      <c r="O19" s="88">
        <v>865.12878799999999</v>
      </c>
      <c r="P19" s="88">
        <v>16.059839</v>
      </c>
      <c r="Q19" s="88">
        <v>36.593874</v>
      </c>
      <c r="R19" s="87">
        <v>2023</v>
      </c>
      <c r="S19" s="84" t="s">
        <v>538</v>
      </c>
    </row>
    <row r="20" spans="1:19" x14ac:dyDescent="0.15">
      <c r="B20" s="84" t="s">
        <v>339</v>
      </c>
      <c r="C20" s="88">
        <v>695.37973699999998</v>
      </c>
      <c r="D20" s="88">
        <v>36.323813000000001</v>
      </c>
      <c r="E20" s="88">
        <v>212.27679900000001</v>
      </c>
      <c r="F20" s="88">
        <v>12.010928</v>
      </c>
      <c r="G20" s="88">
        <v>4.3550779999999998</v>
      </c>
      <c r="H20" s="88">
        <v>6.8466329999999997</v>
      </c>
      <c r="I20" s="88">
        <v>36.123263000000001</v>
      </c>
      <c r="J20" s="88">
        <v>50.523024999999997</v>
      </c>
      <c r="K20" s="88">
        <v>9.3048500000000001</v>
      </c>
      <c r="L20" s="88">
        <v>1627.5878620000001</v>
      </c>
      <c r="M20" s="88">
        <v>6.295979</v>
      </c>
      <c r="N20" s="88">
        <v>33.97813</v>
      </c>
      <c r="O20" s="88">
        <v>847.41996400000005</v>
      </c>
      <c r="P20" s="88">
        <v>27.234665</v>
      </c>
      <c r="Q20" s="88">
        <v>35.747374000000001</v>
      </c>
      <c r="R20" s="83"/>
      <c r="S20" s="84" t="s">
        <v>539</v>
      </c>
    </row>
    <row r="21" spans="1:19" x14ac:dyDescent="0.15">
      <c r="B21" s="84" t="s">
        <v>340</v>
      </c>
      <c r="C21" s="88">
        <v>875.07923000000005</v>
      </c>
      <c r="D21" s="88">
        <v>45.682550999999997</v>
      </c>
      <c r="E21" s="88">
        <v>183.262325</v>
      </c>
      <c r="F21" s="88">
        <v>12.880647</v>
      </c>
      <c r="G21" s="88">
        <v>4.6982559999999998</v>
      </c>
      <c r="H21" s="88">
        <v>9.7205779999999997</v>
      </c>
      <c r="I21" s="88">
        <v>46.709406999999999</v>
      </c>
      <c r="J21" s="88">
        <v>58.742868999999999</v>
      </c>
      <c r="K21" s="88">
        <v>8.8832719999999998</v>
      </c>
      <c r="L21" s="88">
        <v>1888.8799260000001</v>
      </c>
      <c r="M21" s="88">
        <v>7.8919030000000001</v>
      </c>
      <c r="N21" s="88">
        <v>73.199042000000006</v>
      </c>
      <c r="O21" s="88">
        <v>1032.227447</v>
      </c>
      <c r="P21" s="88">
        <v>26.813866999999998</v>
      </c>
      <c r="Q21" s="88">
        <v>32.474561000000001</v>
      </c>
      <c r="R21" s="83"/>
      <c r="S21" s="84" t="s">
        <v>540</v>
      </c>
    </row>
    <row r="22" spans="1:19" x14ac:dyDescent="0.15">
      <c r="B22" s="84" t="s">
        <v>341</v>
      </c>
      <c r="C22" s="88">
        <v>663.29266199999995</v>
      </c>
      <c r="D22" s="88">
        <v>34.061278000000001</v>
      </c>
      <c r="E22" s="88">
        <v>181.275418</v>
      </c>
      <c r="F22" s="88">
        <v>10.413779999999999</v>
      </c>
      <c r="G22" s="88">
        <v>2.6442169999999998</v>
      </c>
      <c r="H22" s="88">
        <v>5.208412</v>
      </c>
      <c r="I22" s="88">
        <v>29.045808999999998</v>
      </c>
      <c r="J22" s="88">
        <v>47.039552999999998</v>
      </c>
      <c r="K22" s="88">
        <v>6.6886140000000003</v>
      </c>
      <c r="L22" s="88">
        <v>1496.600273</v>
      </c>
      <c r="M22" s="88">
        <v>8.8765049999999999</v>
      </c>
      <c r="N22" s="88">
        <v>16.156376000000002</v>
      </c>
      <c r="O22" s="88">
        <v>819.23284699999999</v>
      </c>
      <c r="P22" s="88">
        <v>17.247350000000001</v>
      </c>
      <c r="Q22" s="88">
        <v>30.599792999999998</v>
      </c>
      <c r="R22" s="83"/>
      <c r="S22" s="84" t="s">
        <v>541</v>
      </c>
    </row>
    <row r="23" spans="1:19" x14ac:dyDescent="0.15">
      <c r="B23" s="84" t="s">
        <v>342</v>
      </c>
      <c r="C23" s="88">
        <v>736.49612100000002</v>
      </c>
      <c r="D23" s="88">
        <v>38.016559000000001</v>
      </c>
      <c r="E23" s="88">
        <v>171.098703</v>
      </c>
      <c r="F23" s="88">
        <v>15.333192</v>
      </c>
      <c r="G23" s="88">
        <v>3.8706649999999998</v>
      </c>
      <c r="H23" s="88">
        <v>6.4740099999999998</v>
      </c>
      <c r="I23" s="88">
        <v>40.567112999999999</v>
      </c>
      <c r="J23" s="88">
        <v>52.883851999999997</v>
      </c>
      <c r="K23" s="88">
        <v>6.624428</v>
      </c>
      <c r="L23" s="88">
        <v>1870.419437</v>
      </c>
      <c r="M23" s="88">
        <v>6.873151</v>
      </c>
      <c r="N23" s="88">
        <v>21.308492999999999</v>
      </c>
      <c r="O23" s="88">
        <v>918.27188699999999</v>
      </c>
      <c r="P23" s="88">
        <v>21.692938999999999</v>
      </c>
      <c r="Q23" s="88">
        <v>37.474673000000003</v>
      </c>
      <c r="R23" s="83"/>
      <c r="S23" s="84" t="s">
        <v>542</v>
      </c>
    </row>
    <row r="24" spans="1:19" x14ac:dyDescent="0.15">
      <c r="B24" s="84" t="s">
        <v>343</v>
      </c>
      <c r="C24" s="88">
        <v>751.20403199999998</v>
      </c>
      <c r="D24" s="88">
        <v>39.887949999999996</v>
      </c>
      <c r="E24" s="88">
        <v>193.02293499999999</v>
      </c>
      <c r="F24" s="88">
        <v>10.353318</v>
      </c>
      <c r="G24" s="88">
        <v>4.2275460000000002</v>
      </c>
      <c r="H24" s="88">
        <v>5.9535840000000002</v>
      </c>
      <c r="I24" s="88">
        <v>57.858131999999998</v>
      </c>
      <c r="J24" s="88">
        <v>51.459794000000002</v>
      </c>
      <c r="K24" s="88">
        <v>6.8612279999999997</v>
      </c>
      <c r="L24" s="88">
        <v>1774.471119</v>
      </c>
      <c r="M24" s="88">
        <v>5.3772529999999996</v>
      </c>
      <c r="N24" s="88">
        <v>34.688004999999997</v>
      </c>
      <c r="O24" s="88">
        <v>954.27800100000002</v>
      </c>
      <c r="P24" s="88">
        <v>22.129397999999998</v>
      </c>
      <c r="Q24" s="88">
        <v>36.783223</v>
      </c>
      <c r="R24" s="83"/>
      <c r="S24" s="84" t="s">
        <v>543</v>
      </c>
    </row>
    <row r="25" spans="1:19" x14ac:dyDescent="0.15">
      <c r="B25" s="84" t="s">
        <v>344</v>
      </c>
      <c r="C25" s="88">
        <v>717.62947499999996</v>
      </c>
      <c r="D25" s="88">
        <v>37.433646000000003</v>
      </c>
      <c r="E25" s="88">
        <v>123.39241699999999</v>
      </c>
      <c r="F25" s="88">
        <v>19.551188</v>
      </c>
      <c r="G25" s="88">
        <v>4.4460819999999996</v>
      </c>
      <c r="H25" s="88">
        <v>4.9652479999999999</v>
      </c>
      <c r="I25" s="88">
        <v>39.20102</v>
      </c>
      <c r="J25" s="88">
        <v>33.285260000000001</v>
      </c>
      <c r="K25" s="88">
        <v>5.8791390000000003</v>
      </c>
      <c r="L25" s="88">
        <v>1652.652542</v>
      </c>
      <c r="M25" s="88">
        <v>5.1328319999999996</v>
      </c>
      <c r="N25" s="88">
        <v>35.349429999999998</v>
      </c>
      <c r="O25" s="88">
        <v>868.42771500000003</v>
      </c>
      <c r="P25" s="88">
        <v>20.553764999999999</v>
      </c>
      <c r="Q25" s="88">
        <v>36.574570000000001</v>
      </c>
      <c r="R25" s="83"/>
      <c r="S25" s="84" t="s">
        <v>544</v>
      </c>
    </row>
    <row r="26" spans="1:19" x14ac:dyDescent="0.15">
      <c r="B26" s="84" t="s">
        <v>345</v>
      </c>
      <c r="C26" s="88">
        <v>565.59816699999999</v>
      </c>
      <c r="D26" s="88">
        <v>27.501743000000001</v>
      </c>
      <c r="E26" s="88">
        <v>137.756899</v>
      </c>
      <c r="F26" s="88">
        <v>7.5478129999999997</v>
      </c>
      <c r="G26" s="88">
        <v>2.6563439999999998</v>
      </c>
      <c r="H26" s="88">
        <v>3.189959</v>
      </c>
      <c r="I26" s="88">
        <v>28.749105</v>
      </c>
      <c r="J26" s="88">
        <v>41.390768999999999</v>
      </c>
      <c r="K26" s="88">
        <v>4.4694760000000002</v>
      </c>
      <c r="L26" s="88">
        <v>1332.8404290000001</v>
      </c>
      <c r="M26" s="88">
        <v>2.6798069999999998</v>
      </c>
      <c r="N26" s="88">
        <v>24.383659999999999</v>
      </c>
      <c r="O26" s="88">
        <v>599.70230000000004</v>
      </c>
      <c r="P26" s="88">
        <v>13.411432</v>
      </c>
      <c r="Q26" s="88">
        <v>20.32385</v>
      </c>
      <c r="R26" s="83"/>
      <c r="S26" s="84" t="s">
        <v>545</v>
      </c>
    </row>
    <row r="27" spans="1:19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546</v>
      </c>
    </row>
    <row r="28" spans="1:19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547</v>
      </c>
    </row>
    <row r="29" spans="1:19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9.75" thickBot="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">
      <c r="A31" s="199" t="s">
        <v>162</v>
      </c>
      <c r="B31" s="199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9" t="s">
        <v>535</v>
      </c>
      <c r="S31" s="199" t="s">
        <v>522</v>
      </c>
    </row>
    <row r="32" spans="1:19" ht="12" customHeight="1" thickBot="1" x14ac:dyDescent="0.2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8.75" customHeight="1" thickBot="1" x14ac:dyDescent="0.2">
      <c r="C33" s="222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4"/>
    </row>
    <row r="34" spans="1:19" ht="6.75" customHeight="1" thickBot="1" x14ac:dyDescent="0.2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">
      <c r="A35" s="199" t="s">
        <v>162</v>
      </c>
      <c r="B35" s="199" t="s">
        <v>163</v>
      </c>
      <c r="C35" s="207" t="s">
        <v>666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535</v>
      </c>
      <c r="S35" s="199" t="s">
        <v>522</v>
      </c>
    </row>
    <row r="36" spans="1:19" ht="21.75" customHeight="1" thickBot="1" x14ac:dyDescent="0.2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200"/>
      <c r="S36" s="200"/>
    </row>
    <row r="37" spans="1:19" ht="9" customHeight="1" x14ac:dyDescent="0.15">
      <c r="A37" s="87">
        <v>2022</v>
      </c>
      <c r="B37" s="84" t="s">
        <v>338</v>
      </c>
      <c r="C37" s="88">
        <v>46.957045000000001</v>
      </c>
      <c r="D37" s="88">
        <v>246.273618</v>
      </c>
      <c r="E37" s="88">
        <v>5.0586180000000001</v>
      </c>
      <c r="F37" s="88">
        <v>5.954097</v>
      </c>
      <c r="G37" s="88">
        <v>9.3853120000000008</v>
      </c>
      <c r="H37" s="88">
        <v>1.6148830000000001</v>
      </c>
      <c r="I37" s="88">
        <v>250.264713</v>
      </c>
      <c r="J37" s="88">
        <v>77.554328999999996</v>
      </c>
      <c r="K37" s="88">
        <v>259.68086</v>
      </c>
      <c r="L37" s="88">
        <v>42.677447000000001</v>
      </c>
      <c r="M37" s="88">
        <v>39.149963999999997</v>
      </c>
      <c r="N37" s="88">
        <v>62.814843000000003</v>
      </c>
      <c r="O37" s="88">
        <v>29.187009</v>
      </c>
      <c r="P37" s="89">
        <v>1474.7344159999984</v>
      </c>
      <c r="Q37" s="89">
        <v>1215.0535559999983</v>
      </c>
      <c r="R37" s="87">
        <v>2022</v>
      </c>
      <c r="S37" s="84" t="s">
        <v>538</v>
      </c>
    </row>
    <row r="38" spans="1:19" ht="9" customHeight="1" x14ac:dyDescent="0.15">
      <c r="B38" s="84" t="s">
        <v>339</v>
      </c>
      <c r="C38" s="88">
        <v>38.303556</v>
      </c>
      <c r="D38" s="88">
        <v>280.72946000000002</v>
      </c>
      <c r="E38" s="88">
        <v>6.6326499999999999</v>
      </c>
      <c r="F38" s="88">
        <v>13.297753</v>
      </c>
      <c r="G38" s="88">
        <v>9.3513260000000002</v>
      </c>
      <c r="H38" s="88">
        <v>3.4332050000000001</v>
      </c>
      <c r="I38" s="88">
        <v>270.71012300000001</v>
      </c>
      <c r="J38" s="88">
        <v>85.210731999999993</v>
      </c>
      <c r="K38" s="88">
        <v>243.79095699999971</v>
      </c>
      <c r="L38" s="88">
        <v>44.620668000000002</v>
      </c>
      <c r="M38" s="88">
        <v>45.129452999999998</v>
      </c>
      <c r="N38" s="88">
        <v>82.469406000000006</v>
      </c>
      <c r="O38" s="88">
        <v>29.740148999999999</v>
      </c>
      <c r="P38" s="89">
        <v>1613.1239689999998</v>
      </c>
      <c r="Q38" s="89">
        <v>1369.3330120000001</v>
      </c>
      <c r="R38" s="83"/>
      <c r="S38" s="84" t="s">
        <v>539</v>
      </c>
    </row>
    <row r="39" spans="1:19" ht="9" customHeight="1" x14ac:dyDescent="0.15">
      <c r="B39" s="84" t="s">
        <v>340</v>
      </c>
      <c r="C39" s="88">
        <v>46.973520000000001</v>
      </c>
      <c r="D39" s="88">
        <v>323.72163399999999</v>
      </c>
      <c r="E39" s="88">
        <v>5.7280920000000002</v>
      </c>
      <c r="F39" s="88">
        <v>14.820202</v>
      </c>
      <c r="G39" s="88">
        <v>12.345947000000001</v>
      </c>
      <c r="H39" s="88">
        <v>2.2755209999999999</v>
      </c>
      <c r="I39" s="88">
        <v>268.315113</v>
      </c>
      <c r="J39" s="88">
        <v>106.360585</v>
      </c>
      <c r="K39" s="88">
        <v>284.46051399999936</v>
      </c>
      <c r="L39" s="88">
        <v>49.426808999999999</v>
      </c>
      <c r="M39" s="88">
        <v>54.918819999999997</v>
      </c>
      <c r="N39" s="88">
        <v>75.918487999999996</v>
      </c>
      <c r="O39" s="88">
        <v>33.573663000000003</v>
      </c>
      <c r="P39" s="89">
        <v>1803.7753459999999</v>
      </c>
      <c r="Q39" s="89">
        <v>1519.3148320000007</v>
      </c>
      <c r="R39" s="83"/>
      <c r="S39" s="84" t="s">
        <v>540</v>
      </c>
    </row>
    <row r="40" spans="1:19" ht="9" customHeight="1" x14ac:dyDescent="0.15">
      <c r="B40" s="84" t="s">
        <v>341</v>
      </c>
      <c r="C40" s="88">
        <v>67.060959999999994</v>
      </c>
      <c r="D40" s="88">
        <v>311.87757800000003</v>
      </c>
      <c r="E40" s="88">
        <v>5.5862980000000002</v>
      </c>
      <c r="F40" s="88">
        <v>15.824134000000001</v>
      </c>
      <c r="G40" s="88">
        <v>12.253883999999999</v>
      </c>
      <c r="H40" s="88">
        <v>2.964464</v>
      </c>
      <c r="I40" s="88">
        <v>244.357088</v>
      </c>
      <c r="J40" s="88">
        <v>83.845213000000001</v>
      </c>
      <c r="K40" s="88">
        <v>255.95675900000001</v>
      </c>
      <c r="L40" s="88">
        <v>41.928449000000001</v>
      </c>
      <c r="M40" s="88">
        <v>51.927543</v>
      </c>
      <c r="N40" s="88">
        <v>76.806032000000002</v>
      </c>
      <c r="O40" s="88">
        <v>50.231017999999999</v>
      </c>
      <c r="P40" s="89">
        <v>1724.2688160000005</v>
      </c>
      <c r="Q40" s="89">
        <v>1468.3120570000006</v>
      </c>
      <c r="R40" s="83"/>
      <c r="S40" s="84" t="s">
        <v>541</v>
      </c>
    </row>
    <row r="41" spans="1:19" s="90" customFormat="1" ht="9" customHeight="1" x14ac:dyDescent="0.15">
      <c r="A41" s="83"/>
      <c r="B41" s="84" t="s">
        <v>342</v>
      </c>
      <c r="C41" s="88">
        <v>101.379521</v>
      </c>
      <c r="D41" s="88">
        <v>335.465709</v>
      </c>
      <c r="E41" s="88">
        <v>6.6020060000000003</v>
      </c>
      <c r="F41" s="88">
        <v>13.580443000000001</v>
      </c>
      <c r="G41" s="88">
        <v>13.435836</v>
      </c>
      <c r="H41" s="88">
        <v>2.5536720000000002</v>
      </c>
      <c r="I41" s="88">
        <v>287.171312</v>
      </c>
      <c r="J41" s="88">
        <v>98.253621999999993</v>
      </c>
      <c r="K41" s="88">
        <v>354.51918799999947</v>
      </c>
      <c r="L41" s="88">
        <v>53.136885999999997</v>
      </c>
      <c r="M41" s="88">
        <v>47.318382999999997</v>
      </c>
      <c r="N41" s="88">
        <v>128.96713199999999</v>
      </c>
      <c r="O41" s="88">
        <v>54.62641</v>
      </c>
      <c r="P41" s="89">
        <v>2474.1894159999979</v>
      </c>
      <c r="Q41" s="89">
        <v>2119.6702279999986</v>
      </c>
      <c r="R41" s="83"/>
      <c r="S41" s="84" t="s">
        <v>542</v>
      </c>
    </row>
    <row r="42" spans="1:19" ht="9" customHeight="1" x14ac:dyDescent="0.15">
      <c r="B42" s="84" t="s">
        <v>343</v>
      </c>
      <c r="C42" s="88">
        <v>50.809103</v>
      </c>
      <c r="D42" s="88">
        <v>299.55173100000002</v>
      </c>
      <c r="E42" s="88">
        <v>6.2483019999999998</v>
      </c>
      <c r="F42" s="88">
        <v>19.524222000000002</v>
      </c>
      <c r="G42" s="88">
        <v>13.653679</v>
      </c>
      <c r="H42" s="88">
        <v>2.2944100000000001</v>
      </c>
      <c r="I42" s="88">
        <v>287.94856900000002</v>
      </c>
      <c r="J42" s="88">
        <v>88.392065000000002</v>
      </c>
      <c r="K42" s="88">
        <v>382.13045000000017</v>
      </c>
      <c r="L42" s="88">
        <v>55.477319000000001</v>
      </c>
      <c r="M42" s="88">
        <v>45.087873000000002</v>
      </c>
      <c r="N42" s="88">
        <v>115.92970200000001</v>
      </c>
      <c r="O42" s="88">
        <v>67.335859999999997</v>
      </c>
      <c r="P42" s="89">
        <v>2169.8063209999991</v>
      </c>
      <c r="Q42" s="89">
        <v>1787.6758709999988</v>
      </c>
      <c r="R42" s="83"/>
      <c r="S42" s="84" t="s">
        <v>543</v>
      </c>
    </row>
    <row r="43" spans="1:19" ht="9" customHeight="1" x14ac:dyDescent="0.15">
      <c r="B43" s="84" t="s">
        <v>344</v>
      </c>
      <c r="C43" s="88">
        <v>52.211579999999998</v>
      </c>
      <c r="D43" s="88">
        <v>320.44766199999998</v>
      </c>
      <c r="E43" s="88">
        <v>5.0339549999999997</v>
      </c>
      <c r="F43" s="88">
        <v>18.049631999999999</v>
      </c>
      <c r="G43" s="88">
        <v>12.913558999999999</v>
      </c>
      <c r="H43" s="88">
        <v>3.0152260000000002</v>
      </c>
      <c r="I43" s="88">
        <v>305.02868899999999</v>
      </c>
      <c r="J43" s="88">
        <v>89.060198999999997</v>
      </c>
      <c r="K43" s="88">
        <v>399.01835500000044</v>
      </c>
      <c r="L43" s="88">
        <v>46.606046999999997</v>
      </c>
      <c r="M43" s="88">
        <v>46.224012999999999</v>
      </c>
      <c r="N43" s="88">
        <v>68.036482000000007</v>
      </c>
      <c r="O43" s="88">
        <v>70.914574000000002</v>
      </c>
      <c r="P43" s="89">
        <v>2249.8000529999995</v>
      </c>
      <c r="Q43" s="89">
        <v>1850.7816979999991</v>
      </c>
      <c r="R43" s="83"/>
      <c r="S43" s="84" t="s">
        <v>544</v>
      </c>
    </row>
    <row r="44" spans="1:19" ht="9" customHeight="1" x14ac:dyDescent="0.15">
      <c r="B44" s="84" t="s">
        <v>345</v>
      </c>
      <c r="C44" s="88">
        <v>49.446446000000002</v>
      </c>
      <c r="D44" s="88">
        <v>182.45863800000001</v>
      </c>
      <c r="E44" s="88">
        <v>3.3979279999999998</v>
      </c>
      <c r="F44" s="88">
        <v>17.315235999999999</v>
      </c>
      <c r="G44" s="88">
        <v>7.0720720000000004</v>
      </c>
      <c r="H44" s="88">
        <v>2.2486820000000001</v>
      </c>
      <c r="I44" s="88">
        <v>238.12767099999999</v>
      </c>
      <c r="J44" s="88">
        <v>66.168660000000003</v>
      </c>
      <c r="K44" s="88">
        <v>328.43054099999938</v>
      </c>
      <c r="L44" s="88">
        <v>37.984824000000003</v>
      </c>
      <c r="M44" s="88">
        <v>30.763726999999999</v>
      </c>
      <c r="N44" s="88">
        <v>55.499524999999998</v>
      </c>
      <c r="O44" s="88">
        <v>81.968337000000005</v>
      </c>
      <c r="P44" s="89">
        <v>1902.4205039999993</v>
      </c>
      <c r="Q44" s="89">
        <v>1573.989963</v>
      </c>
      <c r="R44" s="83"/>
      <c r="S44" s="84" t="s">
        <v>545</v>
      </c>
    </row>
    <row r="45" spans="1:19" ht="9" customHeight="1" x14ac:dyDescent="0.15">
      <c r="B45" s="84" t="s">
        <v>346</v>
      </c>
      <c r="C45" s="88">
        <v>40.826279999999997</v>
      </c>
      <c r="D45" s="88">
        <v>296.68071500000002</v>
      </c>
      <c r="E45" s="88">
        <v>5.5762700000000001</v>
      </c>
      <c r="F45" s="88">
        <v>17.845001</v>
      </c>
      <c r="G45" s="88">
        <v>10.026088</v>
      </c>
      <c r="H45" s="88">
        <v>2.9922780000000002</v>
      </c>
      <c r="I45" s="88">
        <v>260.79023100000001</v>
      </c>
      <c r="J45" s="88">
        <v>93.228336999999996</v>
      </c>
      <c r="K45" s="88">
        <v>302.61530499999969</v>
      </c>
      <c r="L45" s="88">
        <v>55.262830000000001</v>
      </c>
      <c r="M45" s="88">
        <v>47.473432000000003</v>
      </c>
      <c r="N45" s="88">
        <v>79.994249999999994</v>
      </c>
      <c r="O45" s="88">
        <v>82.636437000000001</v>
      </c>
      <c r="P45" s="89">
        <v>1940.8143819999989</v>
      </c>
      <c r="Q45" s="89">
        <v>1638.1990769999991</v>
      </c>
      <c r="R45" s="83"/>
      <c r="S45" s="84" t="s">
        <v>546</v>
      </c>
    </row>
    <row r="46" spans="1:19" ht="9" customHeight="1" x14ac:dyDescent="0.15">
      <c r="B46" s="84" t="s">
        <v>347</v>
      </c>
      <c r="C46" s="88">
        <v>45.744914000000001</v>
      </c>
      <c r="D46" s="88">
        <v>276.31156700000003</v>
      </c>
      <c r="E46" s="88">
        <v>4.5112300000000003</v>
      </c>
      <c r="F46" s="88">
        <v>14.070149000000001</v>
      </c>
      <c r="G46" s="88">
        <v>10.292752999999999</v>
      </c>
      <c r="H46" s="88">
        <v>3.0204520000000001</v>
      </c>
      <c r="I46" s="88">
        <v>246.37952200000001</v>
      </c>
      <c r="J46" s="88">
        <v>101.56881</v>
      </c>
      <c r="K46" s="88">
        <v>354.19862200000023</v>
      </c>
      <c r="L46" s="88">
        <v>52.945601000000003</v>
      </c>
      <c r="M46" s="88">
        <v>49.361266000000001</v>
      </c>
      <c r="N46" s="88">
        <v>75.351360999999997</v>
      </c>
      <c r="O46" s="88">
        <v>74.465186000000003</v>
      </c>
      <c r="P46" s="89">
        <v>1974.356577</v>
      </c>
      <c r="Q46" s="89">
        <v>1620.1579549999997</v>
      </c>
      <c r="R46" s="83"/>
      <c r="S46" s="84" t="s">
        <v>547</v>
      </c>
    </row>
    <row r="47" spans="1:19" ht="9" customHeight="1" x14ac:dyDescent="0.15">
      <c r="B47" s="84" t="s">
        <v>348</v>
      </c>
      <c r="C47" s="88">
        <v>62.343718000000003</v>
      </c>
      <c r="D47" s="88">
        <v>354.57802600000002</v>
      </c>
      <c r="E47" s="88">
        <v>4.609699</v>
      </c>
      <c r="F47" s="88">
        <v>33.408748000000003</v>
      </c>
      <c r="G47" s="88">
        <v>12.608217</v>
      </c>
      <c r="H47" s="88">
        <v>2.1545589999999999</v>
      </c>
      <c r="I47" s="88">
        <v>218.63736599999999</v>
      </c>
      <c r="J47" s="88">
        <v>107.960263</v>
      </c>
      <c r="K47" s="88">
        <v>384.03005100000024</v>
      </c>
      <c r="L47" s="88">
        <v>57.175991000000003</v>
      </c>
      <c r="M47" s="88">
        <v>63.922784</v>
      </c>
      <c r="N47" s="88">
        <v>90.622622000000007</v>
      </c>
      <c r="O47" s="88">
        <v>68.668335999999996</v>
      </c>
      <c r="P47" s="89">
        <v>2063.9033700000005</v>
      </c>
      <c r="Q47" s="89">
        <v>1679.873319</v>
      </c>
      <c r="R47" s="83"/>
      <c r="S47" s="84" t="s">
        <v>548</v>
      </c>
    </row>
    <row r="48" spans="1:19" ht="9" customHeight="1" x14ac:dyDescent="0.15">
      <c r="B48" s="84" t="s">
        <v>349</v>
      </c>
      <c r="C48" s="88">
        <v>38.376424</v>
      </c>
      <c r="D48" s="88">
        <v>273.24716799999999</v>
      </c>
      <c r="E48" s="88">
        <v>2.1140789999999998</v>
      </c>
      <c r="F48" s="88">
        <v>15.356114</v>
      </c>
      <c r="G48" s="88">
        <v>11.647769</v>
      </c>
      <c r="H48" s="88">
        <v>2.6824620000000001</v>
      </c>
      <c r="I48" s="88">
        <v>256.518753</v>
      </c>
      <c r="J48" s="88">
        <v>77.997300999999993</v>
      </c>
      <c r="K48" s="88">
        <v>291.82703600000036</v>
      </c>
      <c r="L48" s="88">
        <v>44.708477000000002</v>
      </c>
      <c r="M48" s="88">
        <v>41.404691999999997</v>
      </c>
      <c r="N48" s="88">
        <v>80.773342</v>
      </c>
      <c r="O48" s="88">
        <v>53.211159000000002</v>
      </c>
      <c r="P48" s="89">
        <v>1720.5892950000002</v>
      </c>
      <c r="Q48" s="89">
        <v>1428.7622590000001</v>
      </c>
      <c r="R48" s="83"/>
      <c r="S48" s="84" t="s">
        <v>549</v>
      </c>
    </row>
    <row r="49" spans="1:19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19" x14ac:dyDescent="0.15">
      <c r="A50" s="87">
        <v>2023</v>
      </c>
      <c r="B50" s="84" t="s">
        <v>338</v>
      </c>
      <c r="C50" s="88">
        <v>43.389006999999999</v>
      </c>
      <c r="D50" s="88">
        <v>248.28482199999999</v>
      </c>
      <c r="E50" s="88">
        <v>2.7200060000000001</v>
      </c>
      <c r="F50" s="88">
        <v>11.550195</v>
      </c>
      <c r="G50" s="88">
        <v>9.7136779999999998</v>
      </c>
      <c r="H50" s="88">
        <v>2.1661169999999998</v>
      </c>
      <c r="I50" s="88">
        <v>268.56686400000001</v>
      </c>
      <c r="J50" s="88">
        <v>89.330164999999994</v>
      </c>
      <c r="K50" s="88">
        <v>275.38255499999929</v>
      </c>
      <c r="L50" s="88">
        <v>47.817858999999999</v>
      </c>
      <c r="M50" s="88">
        <v>49.717787000000001</v>
      </c>
      <c r="N50" s="88">
        <v>82.028974000000005</v>
      </c>
      <c r="O50" s="88">
        <v>66.663814000000002</v>
      </c>
      <c r="P50" s="89">
        <v>1843.4932109999988</v>
      </c>
      <c r="Q50" s="89">
        <v>1568.1106559999996</v>
      </c>
      <c r="R50" s="87">
        <v>2023</v>
      </c>
      <c r="S50" s="84" t="s">
        <v>538</v>
      </c>
    </row>
    <row r="51" spans="1:19" x14ac:dyDescent="0.15">
      <c r="B51" s="84" t="s">
        <v>339</v>
      </c>
      <c r="C51" s="88">
        <v>36.379524000000004</v>
      </c>
      <c r="D51" s="88">
        <v>283.323643</v>
      </c>
      <c r="E51" s="88">
        <v>3.6084809999999998</v>
      </c>
      <c r="F51" s="88">
        <v>8.4226170000000007</v>
      </c>
      <c r="G51" s="88">
        <v>11.470376999999999</v>
      </c>
      <c r="H51" s="88">
        <v>1.8259970000000001</v>
      </c>
      <c r="I51" s="88">
        <v>233.47420600000001</v>
      </c>
      <c r="J51" s="88">
        <v>94.144148999999999</v>
      </c>
      <c r="K51" s="88">
        <v>315.23860999999977</v>
      </c>
      <c r="L51" s="88">
        <v>47.864412000000002</v>
      </c>
      <c r="M51" s="88">
        <v>50.133541000000001</v>
      </c>
      <c r="N51" s="88">
        <v>97.445411000000007</v>
      </c>
      <c r="O51" s="88">
        <v>46.579103000000003</v>
      </c>
      <c r="P51" s="89">
        <v>1810.9914689999991</v>
      </c>
      <c r="Q51" s="89">
        <v>1495.7528589999993</v>
      </c>
      <c r="R51" s="83"/>
      <c r="S51" s="84" t="s">
        <v>539</v>
      </c>
    </row>
    <row r="52" spans="1:19" x14ac:dyDescent="0.15">
      <c r="B52" s="84" t="s">
        <v>340</v>
      </c>
      <c r="C52" s="88">
        <v>59.309699000000002</v>
      </c>
      <c r="D52" s="88">
        <v>340.13609400000001</v>
      </c>
      <c r="E52" s="88">
        <v>2.9812460000000001</v>
      </c>
      <c r="F52" s="88">
        <v>9.7286850000000005</v>
      </c>
      <c r="G52" s="88">
        <v>11.787354000000001</v>
      </c>
      <c r="H52" s="88">
        <v>3.1058690000000002</v>
      </c>
      <c r="I52" s="88">
        <v>271.45031599999999</v>
      </c>
      <c r="J52" s="88">
        <v>111.154366</v>
      </c>
      <c r="K52" s="88">
        <v>373.50670499999904</v>
      </c>
      <c r="L52" s="88">
        <v>59.739460000000001</v>
      </c>
      <c r="M52" s="88">
        <v>62.922212000000002</v>
      </c>
      <c r="N52" s="88">
        <v>87.931647999999996</v>
      </c>
      <c r="O52" s="88">
        <v>52.415058000000002</v>
      </c>
      <c r="P52" s="89">
        <v>2452.417106999997</v>
      </c>
      <c r="Q52" s="89">
        <v>2078.9104019999982</v>
      </c>
      <c r="R52" s="83"/>
      <c r="S52" s="84" t="s">
        <v>540</v>
      </c>
    </row>
    <row r="53" spans="1:19" x14ac:dyDescent="0.15">
      <c r="B53" s="84" t="s">
        <v>341</v>
      </c>
      <c r="C53" s="88">
        <v>74.900845000000004</v>
      </c>
      <c r="D53" s="88">
        <v>260.93789900000002</v>
      </c>
      <c r="E53" s="88">
        <v>2.484416</v>
      </c>
      <c r="F53" s="88">
        <v>9.3537060000000007</v>
      </c>
      <c r="G53" s="88">
        <v>11.721489999999999</v>
      </c>
      <c r="H53" s="88">
        <v>2.2682340000000001</v>
      </c>
      <c r="I53" s="88">
        <v>231.86113800000001</v>
      </c>
      <c r="J53" s="88">
        <v>104.91926100000001</v>
      </c>
      <c r="K53" s="88">
        <v>232.12451699999994</v>
      </c>
      <c r="L53" s="88">
        <v>46.617693000000003</v>
      </c>
      <c r="M53" s="88">
        <v>46.609707</v>
      </c>
      <c r="N53" s="88">
        <v>81.400917000000007</v>
      </c>
      <c r="O53" s="88">
        <v>54.147758000000003</v>
      </c>
      <c r="P53" s="89">
        <v>1660.4479270000002</v>
      </c>
      <c r="Q53" s="89">
        <v>1428.3234100000002</v>
      </c>
      <c r="R53" s="83"/>
      <c r="S53" s="84" t="s">
        <v>541</v>
      </c>
    </row>
    <row r="54" spans="1:19" x14ac:dyDescent="0.15">
      <c r="B54" s="84" t="s">
        <v>342</v>
      </c>
      <c r="C54" s="88">
        <v>43.457611</v>
      </c>
      <c r="D54" s="88">
        <v>306.90509900000001</v>
      </c>
      <c r="E54" s="88">
        <v>3.216596</v>
      </c>
      <c r="F54" s="88">
        <v>11.530189999999999</v>
      </c>
      <c r="G54" s="88">
        <v>12.410346000000001</v>
      </c>
      <c r="H54" s="88">
        <v>2.7800229999999999</v>
      </c>
      <c r="I54" s="88">
        <v>239.97694200000001</v>
      </c>
      <c r="J54" s="88">
        <v>96.304427000000004</v>
      </c>
      <c r="K54" s="88">
        <v>360.96528700000056</v>
      </c>
      <c r="L54" s="88">
        <v>58.109380000000002</v>
      </c>
      <c r="M54" s="88">
        <v>57.450195000000001</v>
      </c>
      <c r="N54" s="88">
        <v>107.751141</v>
      </c>
      <c r="O54" s="88">
        <v>55.524051</v>
      </c>
      <c r="P54" s="89">
        <v>2008.6570090000002</v>
      </c>
      <c r="Q54" s="89">
        <v>1647.6917219999998</v>
      </c>
      <c r="R54" s="83"/>
      <c r="S54" s="84" t="s">
        <v>542</v>
      </c>
    </row>
    <row r="55" spans="1:19" x14ac:dyDescent="0.15">
      <c r="B55" s="84" t="s">
        <v>343</v>
      </c>
      <c r="C55" s="88">
        <v>48.261356999999997</v>
      </c>
      <c r="D55" s="88">
        <v>289.32088199999998</v>
      </c>
      <c r="E55" s="88">
        <v>2.3148949999999999</v>
      </c>
      <c r="F55" s="88">
        <v>8.8365120000000008</v>
      </c>
      <c r="G55" s="88">
        <v>11.938152000000001</v>
      </c>
      <c r="H55" s="88">
        <v>2.9615290000000001</v>
      </c>
      <c r="I55" s="88">
        <v>246.96898300000001</v>
      </c>
      <c r="J55" s="88">
        <v>101.11456699999999</v>
      </c>
      <c r="K55" s="88">
        <v>328.02108400000037</v>
      </c>
      <c r="L55" s="88">
        <v>54.127803999999998</v>
      </c>
      <c r="M55" s="88">
        <v>52.040782999999998</v>
      </c>
      <c r="N55" s="88">
        <v>98.675511</v>
      </c>
      <c r="O55" s="88">
        <v>52.239122000000002</v>
      </c>
      <c r="P55" s="89">
        <v>1934.4378759999993</v>
      </c>
      <c r="Q55" s="89">
        <v>1606.4167919999991</v>
      </c>
      <c r="R55" s="83"/>
      <c r="S55" s="84" t="s">
        <v>543</v>
      </c>
    </row>
    <row r="56" spans="1:19" x14ac:dyDescent="0.15">
      <c r="B56" s="84" t="s">
        <v>344</v>
      </c>
      <c r="C56" s="88">
        <v>52.217959</v>
      </c>
      <c r="D56" s="88">
        <v>252.851911</v>
      </c>
      <c r="E56" s="88">
        <v>2.5793029999999999</v>
      </c>
      <c r="F56" s="88">
        <v>6.4827500000000002</v>
      </c>
      <c r="G56" s="88">
        <v>12.397456999999999</v>
      </c>
      <c r="H56" s="88">
        <v>3.2720310000000001</v>
      </c>
      <c r="I56" s="88">
        <v>253.800196</v>
      </c>
      <c r="J56" s="88">
        <v>93.956958</v>
      </c>
      <c r="K56" s="88">
        <v>291.4682099999996</v>
      </c>
      <c r="L56" s="88">
        <v>49.592148000000002</v>
      </c>
      <c r="M56" s="88">
        <v>59.511969999999998</v>
      </c>
      <c r="N56" s="88">
        <v>54.407201000000001</v>
      </c>
      <c r="O56" s="88">
        <v>49.236412000000001</v>
      </c>
      <c r="P56" s="89">
        <v>1917.0672539999996</v>
      </c>
      <c r="Q56" s="89">
        <v>1625.599044</v>
      </c>
      <c r="R56" s="83"/>
      <c r="S56" s="84" t="s">
        <v>544</v>
      </c>
    </row>
    <row r="57" spans="1:19" x14ac:dyDescent="0.15">
      <c r="B57" s="84" t="s">
        <v>345</v>
      </c>
      <c r="C57" s="88">
        <v>29.491652999999999</v>
      </c>
      <c r="D57" s="88">
        <v>177.48808399999999</v>
      </c>
      <c r="E57" s="88">
        <v>4.2699249999999997</v>
      </c>
      <c r="F57" s="88">
        <v>8.2831010000000003</v>
      </c>
      <c r="G57" s="88">
        <v>7.8350160000000004</v>
      </c>
      <c r="H57" s="88">
        <v>1.99291</v>
      </c>
      <c r="I57" s="88">
        <v>183.659233</v>
      </c>
      <c r="J57" s="88">
        <v>80.627529999999993</v>
      </c>
      <c r="K57" s="88">
        <v>251.13553900000034</v>
      </c>
      <c r="L57" s="88">
        <v>47.156633999999997</v>
      </c>
      <c r="M57" s="88">
        <v>45.575606000000001</v>
      </c>
      <c r="N57" s="88">
        <v>76.751124000000004</v>
      </c>
      <c r="O57" s="88">
        <v>76.027203999999998</v>
      </c>
      <c r="P57" s="89">
        <v>1772.2103339999992</v>
      </c>
      <c r="Q57" s="89">
        <v>1521.0747949999991</v>
      </c>
      <c r="R57" s="83"/>
      <c r="S57" s="84" t="s">
        <v>545</v>
      </c>
    </row>
    <row r="58" spans="1:19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546</v>
      </c>
    </row>
    <row r="59" spans="1:19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547</v>
      </c>
    </row>
    <row r="60" spans="1:19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19" ht="9.75" thickBot="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19" ht="21" customHeight="1" thickBot="1" x14ac:dyDescent="0.2">
      <c r="A62" s="199" t="s">
        <v>162</v>
      </c>
      <c r="B62" s="199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9" t="s">
        <v>535</v>
      </c>
      <c r="S62" s="199" t="s">
        <v>522</v>
      </c>
    </row>
    <row r="63" spans="1:19" ht="12" customHeight="1" thickBot="1" x14ac:dyDescent="0.2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15">
      <c r="A67" s="195" t="s">
        <v>638</v>
      </c>
      <c r="B67" s="196"/>
      <c r="C67" s="197" t="s">
        <v>639</v>
      </c>
      <c r="D67" s="197"/>
      <c r="G67" s="204" t="s">
        <v>704</v>
      </c>
      <c r="H67" s="204"/>
      <c r="I67" s="204"/>
    </row>
    <row r="68" spans="1:9" ht="21" customHeight="1" x14ac:dyDescent="0.15">
      <c r="A68" s="195" t="s">
        <v>640</v>
      </c>
      <c r="B68" s="196"/>
      <c r="C68" s="197" t="s">
        <v>641</v>
      </c>
      <c r="D68" s="197"/>
    </row>
  </sheetData>
  <mergeCells count="29"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  <mergeCell ref="A2:S2"/>
    <mergeCell ref="A3:S3"/>
    <mergeCell ref="R4:R5"/>
    <mergeCell ref="S4:S5"/>
    <mergeCell ref="A31:A32"/>
    <mergeCell ref="C4:Q4"/>
    <mergeCell ref="A4:A5"/>
    <mergeCell ref="B4:B5"/>
    <mergeCell ref="G67:I67"/>
    <mergeCell ref="A67:B67"/>
    <mergeCell ref="C67:D67"/>
    <mergeCell ref="A68:B68"/>
    <mergeCell ref="C68:D68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sqref="A1:T1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25"/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</row>
    <row r="2" spans="1:24" ht="29.25" customHeight="1" x14ac:dyDescent="0.2">
      <c r="A2" s="184" t="s">
        <v>678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87" t="s">
        <v>668</v>
      </c>
      <c r="B5" s="187"/>
      <c r="C5" s="187"/>
      <c r="D5" s="187"/>
      <c r="E5" s="53"/>
      <c r="F5" s="218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2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2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87"/>
      <c r="B9" s="187"/>
      <c r="C9" s="187"/>
      <c r="D9" s="187"/>
      <c r="E9" s="53"/>
      <c r="F9" s="97" t="s">
        <v>1145</v>
      </c>
      <c r="G9" s="92"/>
      <c r="H9" s="97" t="s">
        <v>1146</v>
      </c>
      <c r="I9" s="92"/>
      <c r="J9" s="27" t="s">
        <v>671</v>
      </c>
      <c r="K9" s="92"/>
      <c r="L9" s="27" t="s">
        <v>295</v>
      </c>
      <c r="M9" s="91"/>
      <c r="N9" s="97" t="s">
        <v>1145</v>
      </c>
      <c r="O9" s="92"/>
      <c r="P9" s="97" t="s">
        <v>1146</v>
      </c>
      <c r="Q9" s="92"/>
      <c r="R9" s="27" t="s">
        <v>671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26" t="s">
        <v>710</v>
      </c>
      <c r="B11" s="226"/>
      <c r="C11" s="226"/>
      <c r="D11" s="226"/>
      <c r="E11" s="118"/>
      <c r="F11" s="119"/>
      <c r="G11" s="119"/>
      <c r="H11" s="119"/>
      <c r="I11" s="119"/>
      <c r="J11" s="120"/>
      <c r="K11" s="119"/>
      <c r="L11" s="121"/>
      <c r="M11" s="103"/>
      <c r="N11" s="119"/>
      <c r="O11" s="119"/>
      <c r="P11" s="119"/>
      <c r="Q11" s="119"/>
      <c r="R11" s="120"/>
      <c r="S11" s="119"/>
      <c r="T11" s="121"/>
      <c r="W11" s="28"/>
      <c r="X11" s="28"/>
    </row>
    <row r="12" spans="1:24" ht="12.75" customHeight="1" x14ac:dyDescent="0.2">
      <c r="A12" s="62"/>
      <c r="B12" s="62" t="s">
        <v>365</v>
      </c>
      <c r="C12" s="62" t="s">
        <v>616</v>
      </c>
      <c r="D12" s="62"/>
      <c r="E12" s="62"/>
      <c r="F12" s="62">
        <v>1332.8404290000001</v>
      </c>
      <c r="G12" s="62"/>
      <c r="H12" s="62">
        <v>1553.4011439999999</v>
      </c>
      <c r="I12" s="62"/>
      <c r="J12" s="104">
        <f t="shared" ref="J12:J21" si="0">F12-H12</f>
        <v>-220.56071499999985</v>
      </c>
      <c r="K12" s="62"/>
      <c r="L12" s="105">
        <f t="shared" ref="L12:L21" si="1">F12/H12*100-100</f>
        <v>-14.198567823379932</v>
      </c>
      <c r="M12" s="98"/>
      <c r="N12" s="62">
        <v>4759.9640900000004</v>
      </c>
      <c r="O12" s="62"/>
      <c r="P12" s="62">
        <v>5136.8523359999999</v>
      </c>
      <c r="Q12" s="62"/>
      <c r="R12" s="104">
        <f>N12-P12</f>
        <v>-376.88824599999953</v>
      </c>
      <c r="S12" s="62"/>
      <c r="T12" s="105">
        <f t="shared" ref="T12:T21" si="2">N12/P12*100-100</f>
        <v>-7.3369491927711863</v>
      </c>
    </row>
    <row r="13" spans="1:24" ht="12.75" customHeight="1" x14ac:dyDescent="0.2">
      <c r="B13" s="62" t="s">
        <v>367</v>
      </c>
      <c r="C13" s="62" t="s">
        <v>618</v>
      </c>
      <c r="D13" s="106"/>
      <c r="F13" s="62">
        <v>599.70230000000004</v>
      </c>
      <c r="G13" s="62"/>
      <c r="H13" s="62">
        <v>607.75115800000003</v>
      </c>
      <c r="I13" s="62"/>
      <c r="J13" s="104">
        <f t="shared" si="0"/>
        <v>-8.0488579999999956</v>
      </c>
      <c r="K13" s="62"/>
      <c r="L13" s="105">
        <f t="shared" si="1"/>
        <v>-1.3243673654999384</v>
      </c>
      <c r="M13" s="98"/>
      <c r="N13" s="62">
        <v>2422.4080160000003</v>
      </c>
      <c r="P13" s="62">
        <v>2335.4281089999999</v>
      </c>
      <c r="Q13" s="62"/>
      <c r="R13" s="104">
        <f>N13-P13</f>
        <v>86.979907000000367</v>
      </c>
      <c r="S13" s="62"/>
      <c r="T13" s="105">
        <f t="shared" si="2"/>
        <v>3.7243667088191472</v>
      </c>
    </row>
    <row r="14" spans="1:24" ht="12.75" customHeight="1" x14ac:dyDescent="0.2">
      <c r="A14" s="62"/>
      <c r="B14" s="62" t="s">
        <v>366</v>
      </c>
      <c r="C14" s="62" t="s">
        <v>617</v>
      </c>
      <c r="D14" s="62"/>
      <c r="E14" s="62"/>
      <c r="F14" s="62">
        <v>565.59816699999999</v>
      </c>
      <c r="G14" s="62"/>
      <c r="H14" s="62">
        <v>598.39206799999999</v>
      </c>
      <c r="I14" s="62"/>
      <c r="J14" s="104">
        <f t="shared" si="0"/>
        <v>-32.793901000000005</v>
      </c>
      <c r="K14" s="62"/>
      <c r="L14" s="105">
        <f t="shared" si="1"/>
        <v>-5.4803368483153179</v>
      </c>
      <c r="M14" s="98"/>
      <c r="N14" s="62">
        <v>2034.4316739999999</v>
      </c>
      <c r="O14" s="62"/>
      <c r="P14" s="62">
        <v>2157.8315430000002</v>
      </c>
      <c r="Q14" s="62"/>
      <c r="R14" s="104">
        <f t="shared" ref="R14:R21" si="3">N14-P14</f>
        <v>-123.39986900000031</v>
      </c>
      <c r="S14" s="62"/>
      <c r="T14" s="105">
        <f t="shared" si="2"/>
        <v>-5.7186979864257381</v>
      </c>
      <c r="V14" s="43"/>
      <c r="W14" s="43"/>
    </row>
    <row r="15" spans="1:24" ht="12.75" customHeight="1" x14ac:dyDescent="0.2">
      <c r="B15" s="62" t="s">
        <v>373</v>
      </c>
      <c r="C15" s="62" t="s">
        <v>624</v>
      </c>
      <c r="D15" s="106"/>
      <c r="F15" s="62">
        <v>419.40657499999998</v>
      </c>
      <c r="G15" s="62"/>
      <c r="H15" s="62">
        <v>396.61009100000001</v>
      </c>
      <c r="I15" s="62"/>
      <c r="J15" s="104">
        <f t="shared" si="0"/>
        <v>22.796483999999964</v>
      </c>
      <c r="K15" s="62"/>
      <c r="L15" s="105">
        <f t="shared" si="1"/>
        <v>5.7478325734278854</v>
      </c>
      <c r="M15" s="98"/>
      <c r="N15" s="62">
        <v>1218.5044119999998</v>
      </c>
      <c r="P15" s="62">
        <v>1340.7532289999999</v>
      </c>
      <c r="Q15" s="62"/>
      <c r="R15" s="104">
        <f t="shared" si="3"/>
        <v>-122.24881700000014</v>
      </c>
      <c r="S15" s="62"/>
      <c r="T15" s="105">
        <f t="shared" si="2"/>
        <v>-9.1179207594509677</v>
      </c>
      <c r="V15" s="43"/>
      <c r="W15" s="62"/>
      <c r="X15" s="62"/>
    </row>
    <row r="16" spans="1:24" ht="12.75" customHeight="1" x14ac:dyDescent="0.2">
      <c r="B16" s="62" t="s">
        <v>372</v>
      </c>
      <c r="C16" s="62" t="s">
        <v>623</v>
      </c>
      <c r="D16" s="106"/>
      <c r="F16" s="62">
        <v>251.13553899999999</v>
      </c>
      <c r="G16" s="62"/>
      <c r="H16" s="62">
        <v>328.43054099999995</v>
      </c>
      <c r="I16" s="62"/>
      <c r="J16" s="104">
        <f t="shared" si="0"/>
        <v>-77.295001999999954</v>
      </c>
      <c r="K16" s="62"/>
      <c r="L16" s="105">
        <f t="shared" si="1"/>
        <v>-23.534657210822544</v>
      </c>
      <c r="M16" s="98"/>
      <c r="N16" s="62">
        <v>870.62483299999997</v>
      </c>
      <c r="P16" s="62">
        <v>1109.5793459999998</v>
      </c>
      <c r="Q16" s="62"/>
      <c r="R16" s="104">
        <f t="shared" si="3"/>
        <v>-238.95451299999979</v>
      </c>
      <c r="S16" s="62"/>
      <c r="T16" s="105">
        <f t="shared" si="2"/>
        <v>-21.535594895617308</v>
      </c>
      <c r="V16" s="43"/>
      <c r="W16" s="43"/>
    </row>
    <row r="17" spans="1:23" ht="12.75" customHeight="1" x14ac:dyDescent="0.2">
      <c r="B17" s="62" t="s">
        <v>368</v>
      </c>
      <c r="C17" s="62" t="s">
        <v>619</v>
      </c>
      <c r="D17" s="106"/>
      <c r="F17" s="62">
        <v>177.48808399999999</v>
      </c>
      <c r="G17" s="62"/>
      <c r="H17" s="62">
        <v>182.45863800000001</v>
      </c>
      <c r="I17" s="62"/>
      <c r="J17" s="104">
        <f t="shared" si="0"/>
        <v>-4.9705540000000212</v>
      </c>
      <c r="K17" s="62"/>
      <c r="L17" s="105">
        <f t="shared" si="1"/>
        <v>-2.7242086505107039</v>
      </c>
      <c r="M17" s="98"/>
      <c r="N17" s="62">
        <v>719.66087699999991</v>
      </c>
      <c r="P17" s="62">
        <v>802.45803100000012</v>
      </c>
      <c r="Q17" s="62"/>
      <c r="R17" s="104">
        <f t="shared" si="3"/>
        <v>-82.797154000000205</v>
      </c>
      <c r="S17" s="62"/>
      <c r="T17" s="105">
        <f t="shared" si="2"/>
        <v>-10.31794197346629</v>
      </c>
      <c r="V17" s="43"/>
      <c r="W17" s="43"/>
    </row>
    <row r="18" spans="1:23" ht="12.75" customHeight="1" x14ac:dyDescent="0.2">
      <c r="B18" s="62" t="s">
        <v>369</v>
      </c>
      <c r="C18" s="62" t="s">
        <v>620</v>
      </c>
      <c r="D18" s="106"/>
      <c r="F18" s="62">
        <v>183.659233</v>
      </c>
      <c r="G18" s="62"/>
      <c r="H18" s="62">
        <v>238.12767099999999</v>
      </c>
      <c r="I18" s="62"/>
      <c r="J18" s="104">
        <f t="shared" si="0"/>
        <v>-54.468437999999992</v>
      </c>
      <c r="K18" s="62"/>
      <c r="L18" s="105">
        <f t="shared" si="1"/>
        <v>-22.873628155545177</v>
      </c>
      <c r="M18" s="98"/>
      <c r="N18" s="62">
        <v>684.42841199999998</v>
      </c>
      <c r="P18" s="62">
        <v>831.10492899999997</v>
      </c>
      <c r="Q18" s="62"/>
      <c r="R18" s="104">
        <f t="shared" si="3"/>
        <v>-146.67651699999999</v>
      </c>
      <c r="S18" s="62"/>
      <c r="T18" s="105">
        <f t="shared" si="2"/>
        <v>-17.648375299191613</v>
      </c>
      <c r="V18" s="43"/>
      <c r="W18" s="43"/>
    </row>
    <row r="19" spans="1:23" ht="12.75" customHeight="1" x14ac:dyDescent="0.2">
      <c r="B19" s="62" t="s">
        <v>371</v>
      </c>
      <c r="C19" s="62" t="s">
        <v>622</v>
      </c>
      <c r="D19" s="106"/>
      <c r="F19" s="62">
        <v>137.756899</v>
      </c>
      <c r="G19" s="62"/>
      <c r="H19" s="62">
        <v>144.688288</v>
      </c>
      <c r="I19" s="62"/>
      <c r="J19" s="104">
        <f t="shared" si="0"/>
        <v>-6.9313889999999958</v>
      </c>
      <c r="K19" s="62"/>
      <c r="L19" s="105">
        <f t="shared" si="1"/>
        <v>-4.7905667388918118</v>
      </c>
      <c r="M19" s="98"/>
      <c r="N19" s="62">
        <v>454.17225099999996</v>
      </c>
      <c r="P19" s="62">
        <v>465.50359099999997</v>
      </c>
      <c r="Q19" s="62"/>
      <c r="R19" s="104">
        <f t="shared" si="3"/>
        <v>-11.331340000000012</v>
      </c>
      <c r="S19" s="62"/>
      <c r="T19" s="105">
        <f t="shared" si="2"/>
        <v>-2.434211082165433</v>
      </c>
      <c r="V19" s="43"/>
      <c r="W19" s="43"/>
    </row>
    <row r="20" spans="1:23" ht="12.75" customHeight="1" x14ac:dyDescent="0.2">
      <c r="B20" s="62" t="s">
        <v>374</v>
      </c>
      <c r="C20" s="62" t="s">
        <v>625</v>
      </c>
      <c r="D20" s="106"/>
      <c r="F20" s="62">
        <v>96.077475000000007</v>
      </c>
      <c r="G20" s="62"/>
      <c r="H20" s="62">
        <v>124.29856599999999</v>
      </c>
      <c r="I20" s="62"/>
      <c r="J20" s="104">
        <f t="shared" si="0"/>
        <v>-28.221090999999987</v>
      </c>
      <c r="K20" s="62"/>
      <c r="L20" s="105">
        <f t="shared" si="1"/>
        <v>-22.704277215877127</v>
      </c>
      <c r="M20" s="98"/>
      <c r="N20" s="62">
        <v>307.70775300000003</v>
      </c>
      <c r="P20" s="62">
        <v>375.05556799999999</v>
      </c>
      <c r="Q20" s="62"/>
      <c r="R20" s="104">
        <f t="shared" si="3"/>
        <v>-67.347814999999969</v>
      </c>
      <c r="S20" s="62"/>
      <c r="T20" s="105">
        <f t="shared" si="2"/>
        <v>-17.956756477216189</v>
      </c>
      <c r="V20" s="43"/>
      <c r="W20" s="43"/>
    </row>
    <row r="21" spans="1:23" ht="12.75" customHeight="1" x14ac:dyDescent="0.2">
      <c r="B21" s="62" t="s">
        <v>630</v>
      </c>
      <c r="C21" s="62" t="s">
        <v>631</v>
      </c>
      <c r="D21" s="106"/>
      <c r="F21" s="62">
        <v>80.627529999999993</v>
      </c>
      <c r="G21" s="62"/>
      <c r="H21" s="62">
        <v>66.168660000000003</v>
      </c>
      <c r="I21" s="62"/>
      <c r="J21" s="104">
        <f t="shared" si="0"/>
        <v>14.45886999999999</v>
      </c>
      <c r="K21" s="62"/>
      <c r="L21" s="105">
        <f t="shared" si="1"/>
        <v>21.851538175323455</v>
      </c>
      <c r="M21" s="98"/>
      <c r="N21" s="62">
        <v>275.69905499999999</v>
      </c>
      <c r="P21" s="62">
        <v>243.620924</v>
      </c>
      <c r="Q21" s="62"/>
      <c r="R21" s="104">
        <f t="shared" si="3"/>
        <v>32.078130999999985</v>
      </c>
      <c r="S21" s="62"/>
      <c r="T21" s="105">
        <f t="shared" si="2"/>
        <v>13.167231481315625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21" t="s">
        <v>672</v>
      </c>
      <c r="B23" s="221"/>
      <c r="C23" s="221"/>
      <c r="D23" s="221"/>
      <c r="E23" s="107"/>
      <c r="F23" s="100">
        <v>3244.6281110000045</v>
      </c>
      <c r="G23" s="100"/>
      <c r="H23" s="100">
        <v>3611.5590360000028</v>
      </c>
      <c r="I23" s="100"/>
      <c r="J23" s="101">
        <f>F23-H23</f>
        <v>-366.9309249999983</v>
      </c>
      <c r="K23" s="108"/>
      <c r="L23" s="102">
        <f>F23/H23*100-100</f>
        <v>-10.159903834948636</v>
      </c>
      <c r="M23" s="103"/>
      <c r="N23" s="100">
        <v>11893.015957999985</v>
      </c>
      <c r="O23" s="100"/>
      <c r="P23" s="100">
        <v>12638.355178999991</v>
      </c>
      <c r="Q23" s="100"/>
      <c r="R23" s="101">
        <f>N23-P23</f>
        <v>-745.33922100000564</v>
      </c>
      <c r="S23" s="108"/>
      <c r="T23" s="102">
        <f>N23/P23*100-100</f>
        <v>-5.897438475526215</v>
      </c>
      <c r="V23" s="43"/>
      <c r="W23" s="43"/>
    </row>
    <row r="24" spans="1:23" s="8" customFormat="1" ht="30" customHeight="1" x14ac:dyDescent="0.2">
      <c r="A24" s="219" t="s">
        <v>673</v>
      </c>
      <c r="B24" s="219"/>
      <c r="C24" s="219"/>
      <c r="D24" s="219"/>
      <c r="E24" s="109"/>
      <c r="F24" s="109">
        <v>3551.3597729999997</v>
      </c>
      <c r="G24" s="109"/>
      <c r="H24" s="109">
        <v>3867.5330979999999</v>
      </c>
      <c r="I24" s="109"/>
      <c r="J24" s="110">
        <f>F24-H24</f>
        <v>-316.1733250000002</v>
      </c>
      <c r="K24" s="110"/>
      <c r="L24" s="111">
        <f>F24/H24*100-100</f>
        <v>-8.175064491716995</v>
      </c>
      <c r="M24" s="112"/>
      <c r="N24" s="109">
        <v>12963.496013000004</v>
      </c>
      <c r="O24" s="109"/>
      <c r="P24" s="109">
        <v>13667.795361000004</v>
      </c>
      <c r="Q24" s="109"/>
      <c r="R24" s="110">
        <f>N24-P24</f>
        <v>-704.29934800000046</v>
      </c>
      <c r="S24" s="110"/>
      <c r="T24" s="111">
        <f>N24/P24*100-100</f>
        <v>-5.1529842918900073</v>
      </c>
      <c r="V24" s="113"/>
      <c r="W24" s="113"/>
    </row>
    <row r="25" spans="1:23" ht="30" customHeight="1" x14ac:dyDescent="0.2">
      <c r="A25" s="221" t="s">
        <v>674</v>
      </c>
      <c r="B25" s="221"/>
      <c r="C25" s="221"/>
      <c r="D25" s="221"/>
      <c r="E25" s="182"/>
      <c r="F25" s="100">
        <v>3802.495312</v>
      </c>
      <c r="G25" s="100"/>
      <c r="H25" s="100">
        <v>4195.9636389999996</v>
      </c>
      <c r="I25" s="100"/>
      <c r="J25" s="101">
        <f>F25-H25</f>
        <v>-393.46832699999959</v>
      </c>
      <c r="K25" s="108"/>
      <c r="L25" s="102">
        <f>F25/H25*100-100</f>
        <v>-9.3773054500008186</v>
      </c>
      <c r="M25" s="103"/>
      <c r="N25" s="100">
        <v>13834.120846000002</v>
      </c>
      <c r="O25" s="100"/>
      <c r="P25" s="100">
        <v>14777.374707000003</v>
      </c>
      <c r="Q25" s="100"/>
      <c r="R25" s="101">
        <f>N25-P25</f>
        <v>-943.25386100000105</v>
      </c>
      <c r="S25" s="108"/>
      <c r="T25" s="102">
        <f>N25/P25*100-100</f>
        <v>-6.3830949658005522</v>
      </c>
      <c r="V25" s="43"/>
      <c r="W25" s="43"/>
    </row>
    <row r="26" spans="1:23" ht="30" customHeight="1" x14ac:dyDescent="0.2">
      <c r="A26" s="219" t="s">
        <v>675</v>
      </c>
      <c r="B26" s="219"/>
      <c r="C26" s="219"/>
      <c r="D26" s="219"/>
      <c r="E26" s="109"/>
      <c r="F26" s="109">
        <v>1772.2103339999992</v>
      </c>
      <c r="G26" s="109"/>
      <c r="H26" s="109">
        <v>1902.4205039999993</v>
      </c>
      <c r="I26" s="109"/>
      <c r="J26" s="110">
        <f>F26-H26</f>
        <v>-130.21017000000006</v>
      </c>
      <c r="K26" s="110"/>
      <c r="L26" s="111">
        <f>F26/H26*100-100</f>
        <v>-6.8444473619908024</v>
      </c>
      <c r="M26" s="114"/>
      <c r="N26" s="109">
        <v>5623.7154639999981</v>
      </c>
      <c r="O26" s="109"/>
      <c r="P26" s="109">
        <v>6322.0268779999988</v>
      </c>
      <c r="Q26" s="62"/>
      <c r="R26" s="110">
        <f>N26-P26</f>
        <v>-698.3114140000007</v>
      </c>
      <c r="S26" s="110"/>
      <c r="T26" s="111">
        <f>N26/P26*100-100</f>
        <v>-11.045688787405382</v>
      </c>
      <c r="V26" s="43"/>
      <c r="W26" s="43"/>
    </row>
    <row r="27" spans="1:23" ht="30" customHeight="1" x14ac:dyDescent="0.2">
      <c r="A27" s="220" t="s">
        <v>676</v>
      </c>
      <c r="B27" s="220"/>
      <c r="C27" s="220"/>
      <c r="D27" s="220"/>
      <c r="E27" s="107"/>
      <c r="F27" s="100">
        <v>1521.0747949999991</v>
      </c>
      <c r="G27" s="100"/>
      <c r="H27" s="100">
        <v>1573.989963</v>
      </c>
      <c r="I27" s="100"/>
      <c r="J27" s="101">
        <f>F27-H27</f>
        <v>-52.915168000000904</v>
      </c>
      <c r="K27" s="108"/>
      <c r="L27" s="102">
        <f>F27/H27*100-100</f>
        <v>-3.3618491377889939</v>
      </c>
      <c r="M27" s="103"/>
      <c r="N27" s="100">
        <v>4753.0906309999982</v>
      </c>
      <c r="O27" s="100"/>
      <c r="P27" s="100">
        <v>5212.4475319999983</v>
      </c>
      <c r="Q27" s="100"/>
      <c r="R27" s="101">
        <f>N27-P27</f>
        <v>-459.35690100000011</v>
      </c>
      <c r="S27" s="108"/>
      <c r="T27" s="102">
        <f>N27/P27*100-100</f>
        <v>-8.8126911240820931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12" t="s">
        <v>632</v>
      </c>
      <c r="B34" s="212"/>
      <c r="C34" s="212"/>
      <c r="D34" s="212"/>
      <c r="E34" s="117"/>
      <c r="F34" s="213" t="s">
        <v>633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2">
      <c r="A35" s="214" t="s">
        <v>634</v>
      </c>
      <c r="B35" s="214"/>
      <c r="C35" s="214"/>
      <c r="D35" s="214"/>
      <c r="E35" s="117"/>
      <c r="F35" s="211" t="s">
        <v>635</v>
      </c>
      <c r="G35" s="211"/>
      <c r="H35" s="211"/>
      <c r="I35" s="211"/>
      <c r="J35" s="211"/>
      <c r="K35" s="211"/>
      <c r="L35" s="211"/>
    </row>
    <row r="36" spans="1:16" ht="30" customHeight="1" x14ac:dyDescent="0.2">
      <c r="A36" s="212" t="s">
        <v>636</v>
      </c>
      <c r="B36" s="212"/>
      <c r="C36" s="212"/>
      <c r="D36" s="212"/>
      <c r="E36" s="117"/>
      <c r="F36" s="213" t="s">
        <v>635</v>
      </c>
      <c r="G36" s="213"/>
      <c r="H36" s="213"/>
      <c r="I36" s="213"/>
      <c r="J36" s="213"/>
      <c r="K36" s="213"/>
      <c r="L36" s="213"/>
    </row>
    <row r="37" spans="1:16" ht="30" customHeight="1" x14ac:dyDescent="0.2">
      <c r="A37" s="210" t="s">
        <v>637</v>
      </c>
      <c r="B37" s="210"/>
      <c r="C37" s="210"/>
      <c r="D37" s="210"/>
      <c r="E37" s="117"/>
      <c r="F37" s="211" t="s">
        <v>633</v>
      </c>
      <c r="G37" s="211"/>
      <c r="H37" s="211"/>
      <c r="I37" s="211"/>
      <c r="J37" s="211"/>
      <c r="K37" s="211"/>
      <c r="L37" s="211"/>
    </row>
    <row r="38" spans="1:16" x14ac:dyDescent="0.2">
      <c r="F38" s="65"/>
      <c r="H38" s="65"/>
      <c r="N38" s="65"/>
      <c r="P38" s="65"/>
    </row>
    <row r="39" spans="1:16" x14ac:dyDescent="0.2">
      <c r="B39" s="62"/>
      <c r="C39" s="62"/>
      <c r="D39" s="106"/>
    </row>
  </sheetData>
  <mergeCells count="21">
    <mergeCell ref="A27:D27"/>
    <mergeCell ref="A11:D11"/>
    <mergeCell ref="A23:D23"/>
    <mergeCell ref="A24:D24"/>
    <mergeCell ref="A25:D25"/>
    <mergeCell ref="A26:D26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206" t="s">
        <v>350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25">
      <c r="A3" s="232" t="s">
        <v>572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25">
      <c r="A4" s="233" t="s">
        <v>162</v>
      </c>
      <c r="B4" s="233" t="s">
        <v>163</v>
      </c>
      <c r="C4" s="207" t="s">
        <v>679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535</v>
      </c>
      <c r="W4" s="233" t="s">
        <v>522</v>
      </c>
    </row>
    <row r="5" spans="1:23" ht="21" customHeight="1" thickBot="1" x14ac:dyDescent="0.2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2">
      <c r="A6" s="87">
        <v>2022</v>
      </c>
      <c r="B6" s="84" t="s">
        <v>338</v>
      </c>
      <c r="C6" s="123">
        <v>136.21141900000001</v>
      </c>
      <c r="D6" s="123">
        <v>209.70191799999995</v>
      </c>
      <c r="E6" s="123">
        <v>52.803021999999999</v>
      </c>
      <c r="F6" s="123">
        <v>414.47447399999976</v>
      </c>
      <c r="G6" s="123">
        <v>211.07349000000013</v>
      </c>
      <c r="H6" s="123">
        <v>2413.4740949999973</v>
      </c>
      <c r="I6" s="123">
        <v>369.32517100000001</v>
      </c>
      <c r="J6" s="123">
        <v>8.9563079999999999</v>
      </c>
      <c r="K6" s="123">
        <v>673.98742200000004</v>
      </c>
      <c r="L6" s="123">
        <v>744.00553300000001</v>
      </c>
      <c r="M6" s="123">
        <v>520.91689300000007</v>
      </c>
      <c r="N6" s="123">
        <v>277.46945600000004</v>
      </c>
      <c r="O6" s="123">
        <v>102.68140700000001</v>
      </c>
      <c r="P6" s="123">
        <v>21.523417999999999</v>
      </c>
      <c r="Q6" s="123">
        <v>452.97019999999998</v>
      </c>
      <c r="R6" s="123">
        <v>188.02792499999998</v>
      </c>
      <c r="S6" s="123">
        <v>392.12179999999978</v>
      </c>
      <c r="T6" s="123">
        <v>405.05786100000017</v>
      </c>
      <c r="U6" s="123">
        <v>2.1645789999999998</v>
      </c>
      <c r="V6" s="87">
        <v>2022</v>
      </c>
      <c r="W6" s="84" t="s">
        <v>538</v>
      </c>
    </row>
    <row r="7" spans="1:23" ht="9" customHeight="1" x14ac:dyDescent="0.2">
      <c r="A7" s="83"/>
      <c r="B7" s="84" t="s">
        <v>339</v>
      </c>
      <c r="C7" s="123">
        <v>164.891119</v>
      </c>
      <c r="D7" s="123">
        <v>215.86356300000003</v>
      </c>
      <c r="E7" s="123">
        <v>45.243771000000002</v>
      </c>
      <c r="F7" s="123">
        <v>443.70726500000001</v>
      </c>
      <c r="G7" s="123">
        <v>242.42737099999994</v>
      </c>
      <c r="H7" s="123">
        <v>2422.9237109999976</v>
      </c>
      <c r="I7" s="123">
        <v>638.23262599999998</v>
      </c>
      <c r="J7" s="123">
        <v>9.6128410000000013</v>
      </c>
      <c r="K7" s="123">
        <v>757.07561099999975</v>
      </c>
      <c r="L7" s="123">
        <v>694.47376100000054</v>
      </c>
      <c r="M7" s="123">
        <v>552.96099999999979</v>
      </c>
      <c r="N7" s="123">
        <v>345.960262</v>
      </c>
      <c r="O7" s="123">
        <v>100.48907800000001</v>
      </c>
      <c r="P7" s="123">
        <v>24.808089000000002</v>
      </c>
      <c r="Q7" s="123">
        <v>501.07248199999998</v>
      </c>
      <c r="R7" s="123">
        <v>183.39525000000003</v>
      </c>
      <c r="S7" s="123">
        <v>400.92589399999991</v>
      </c>
      <c r="T7" s="123">
        <v>461.18534099999982</v>
      </c>
      <c r="U7" s="123">
        <v>2.3199899999999998</v>
      </c>
      <c r="V7" s="83"/>
      <c r="W7" s="84" t="s">
        <v>539</v>
      </c>
    </row>
    <row r="8" spans="1:23" ht="9" customHeight="1" x14ac:dyDescent="0.2">
      <c r="A8" s="83"/>
      <c r="B8" s="84" t="s">
        <v>340</v>
      </c>
      <c r="C8" s="123">
        <v>191.10325</v>
      </c>
      <c r="D8" s="123">
        <v>276.69088500000004</v>
      </c>
      <c r="E8" s="123">
        <v>63.348623000000003</v>
      </c>
      <c r="F8" s="123">
        <v>525.61704500000008</v>
      </c>
      <c r="G8" s="123">
        <v>229.99142400000005</v>
      </c>
      <c r="H8" s="123">
        <v>2619.6598559999975</v>
      </c>
      <c r="I8" s="123">
        <v>578.48504700000001</v>
      </c>
      <c r="J8" s="123">
        <v>18.330089999999998</v>
      </c>
      <c r="K8" s="123">
        <v>814.12233199999991</v>
      </c>
      <c r="L8" s="123">
        <v>824.59055399999966</v>
      </c>
      <c r="M8" s="123">
        <v>622.73650600000008</v>
      </c>
      <c r="N8" s="123">
        <v>356.95208700000001</v>
      </c>
      <c r="O8" s="123">
        <v>213.36778100000001</v>
      </c>
      <c r="P8" s="123">
        <v>26.467593000000001</v>
      </c>
      <c r="Q8" s="123">
        <v>592.14881700000024</v>
      </c>
      <c r="R8" s="123">
        <v>207.69992699999997</v>
      </c>
      <c r="S8" s="123">
        <v>448.52365299999974</v>
      </c>
      <c r="T8" s="123">
        <v>516.07111799999996</v>
      </c>
      <c r="U8" s="123">
        <v>5.1041810000000005</v>
      </c>
      <c r="V8" s="83"/>
      <c r="W8" s="84" t="s">
        <v>540</v>
      </c>
    </row>
    <row r="9" spans="1:23" ht="9" customHeight="1" x14ac:dyDescent="0.2">
      <c r="A9" s="83"/>
      <c r="B9" s="84" t="s">
        <v>341</v>
      </c>
      <c r="C9" s="123">
        <v>132.18618899999998</v>
      </c>
      <c r="D9" s="123">
        <v>274.80710900000003</v>
      </c>
      <c r="E9" s="123">
        <v>63.461377999999982</v>
      </c>
      <c r="F9" s="123">
        <v>517.359015</v>
      </c>
      <c r="G9" s="123">
        <v>256.73593399999993</v>
      </c>
      <c r="H9" s="123">
        <v>2628.1628539999979</v>
      </c>
      <c r="I9" s="123">
        <v>687.57612500000005</v>
      </c>
      <c r="J9" s="123">
        <v>14.430016999999999</v>
      </c>
      <c r="K9" s="123">
        <v>802.07942399999979</v>
      </c>
      <c r="L9" s="123">
        <v>745.8599379999996</v>
      </c>
      <c r="M9" s="123">
        <v>553.47518000000025</v>
      </c>
      <c r="N9" s="123">
        <v>339.13406600000002</v>
      </c>
      <c r="O9" s="123">
        <v>173.71187099999997</v>
      </c>
      <c r="P9" s="123">
        <v>36.718328</v>
      </c>
      <c r="Q9" s="123">
        <v>447.58181800000011</v>
      </c>
      <c r="R9" s="123">
        <v>192.49065600000003</v>
      </c>
      <c r="S9" s="123">
        <v>423.44986599999999</v>
      </c>
      <c r="T9" s="123">
        <v>450.25907400000006</v>
      </c>
      <c r="U9" s="123">
        <v>1.727433</v>
      </c>
      <c r="V9" s="83"/>
      <c r="W9" s="84" t="s">
        <v>541</v>
      </c>
    </row>
    <row r="10" spans="1:23" ht="9" customHeight="1" x14ac:dyDescent="0.2">
      <c r="A10" s="83"/>
      <c r="B10" s="84" t="s">
        <v>342</v>
      </c>
      <c r="C10" s="123">
        <v>170.22861499999999</v>
      </c>
      <c r="D10" s="123">
        <v>321.90819299999998</v>
      </c>
      <c r="E10" s="123">
        <v>69.658092999999994</v>
      </c>
      <c r="F10" s="123">
        <v>592.33891599999993</v>
      </c>
      <c r="G10" s="123">
        <v>300.82048899999995</v>
      </c>
      <c r="H10" s="123">
        <v>2868.8854509999965</v>
      </c>
      <c r="I10" s="123">
        <v>605.0266610000001</v>
      </c>
      <c r="J10" s="123">
        <v>25.436826</v>
      </c>
      <c r="K10" s="123">
        <v>1112.0517199999999</v>
      </c>
      <c r="L10" s="123">
        <v>781.87600400000053</v>
      </c>
      <c r="M10" s="123">
        <v>645.24457100000029</v>
      </c>
      <c r="N10" s="123">
        <v>379.00804400000004</v>
      </c>
      <c r="O10" s="123">
        <v>215.38947399999995</v>
      </c>
      <c r="P10" s="123">
        <v>36.009168000000003</v>
      </c>
      <c r="Q10" s="123">
        <v>534.609827</v>
      </c>
      <c r="R10" s="123">
        <v>219.80619300000006</v>
      </c>
      <c r="S10" s="123">
        <v>471.54237599999965</v>
      </c>
      <c r="T10" s="123">
        <v>515.2362149999999</v>
      </c>
      <c r="U10" s="123">
        <v>3.6561100000000004</v>
      </c>
      <c r="V10" s="83"/>
      <c r="W10" s="84" t="s">
        <v>542</v>
      </c>
    </row>
    <row r="11" spans="1:23" ht="9" customHeight="1" x14ac:dyDescent="0.2">
      <c r="A11" s="83"/>
      <c r="B11" s="84" t="s">
        <v>343</v>
      </c>
      <c r="C11" s="123">
        <v>205.284796</v>
      </c>
      <c r="D11" s="123">
        <v>283.23726199999999</v>
      </c>
      <c r="E11" s="123">
        <v>58.854841</v>
      </c>
      <c r="F11" s="123">
        <v>580.87508600000001</v>
      </c>
      <c r="G11" s="123">
        <v>227.51769099999996</v>
      </c>
      <c r="H11" s="123">
        <v>2635.5370969999944</v>
      </c>
      <c r="I11" s="123">
        <v>984.19201500000008</v>
      </c>
      <c r="J11" s="123">
        <v>30.451198999999999</v>
      </c>
      <c r="K11" s="123">
        <v>970.08805200000006</v>
      </c>
      <c r="L11" s="123">
        <v>796.99867599999993</v>
      </c>
      <c r="M11" s="123">
        <v>640.05534899999975</v>
      </c>
      <c r="N11" s="123">
        <v>394.36779100000001</v>
      </c>
      <c r="O11" s="123">
        <v>124.09809200000005</v>
      </c>
      <c r="P11" s="123">
        <v>33.358266999999998</v>
      </c>
      <c r="Q11" s="123">
        <v>582.327269</v>
      </c>
      <c r="R11" s="123">
        <v>206.31130799999994</v>
      </c>
      <c r="S11" s="123">
        <v>438.59041700000051</v>
      </c>
      <c r="T11" s="123">
        <v>477.77632399999999</v>
      </c>
      <c r="U11" s="123">
        <v>5.9950190000000001</v>
      </c>
      <c r="V11" s="83"/>
      <c r="W11" s="84" t="s">
        <v>543</v>
      </c>
    </row>
    <row r="12" spans="1:23" ht="9" customHeight="1" x14ac:dyDescent="0.2">
      <c r="A12" s="83"/>
      <c r="B12" s="84" t="s">
        <v>344</v>
      </c>
      <c r="C12" s="123">
        <v>198.50124099999999</v>
      </c>
      <c r="D12" s="123">
        <v>260.77223300000003</v>
      </c>
      <c r="E12" s="123">
        <v>57.603726000000002</v>
      </c>
      <c r="F12" s="123">
        <v>558.58066200000007</v>
      </c>
      <c r="G12" s="123">
        <v>279.33984399999997</v>
      </c>
      <c r="H12" s="123">
        <v>2636.6370999999963</v>
      </c>
      <c r="I12" s="123">
        <v>739.73982100000001</v>
      </c>
      <c r="J12" s="123">
        <v>31.617574000000001</v>
      </c>
      <c r="K12" s="123">
        <v>865.31509800000003</v>
      </c>
      <c r="L12" s="123">
        <v>764.94593699999984</v>
      </c>
      <c r="M12" s="123">
        <v>688.71840899999984</v>
      </c>
      <c r="N12" s="123">
        <v>370.419062</v>
      </c>
      <c r="O12" s="123">
        <v>156.144443</v>
      </c>
      <c r="P12" s="123">
        <v>34.261096000000002</v>
      </c>
      <c r="Q12" s="123">
        <v>521.10618299999999</v>
      </c>
      <c r="R12" s="123">
        <v>205.70015600000002</v>
      </c>
      <c r="S12" s="123">
        <v>504.7995429999998</v>
      </c>
      <c r="T12" s="123">
        <v>509.26467000000008</v>
      </c>
      <c r="U12" s="123">
        <v>3.8035550000000002</v>
      </c>
      <c r="V12" s="83"/>
      <c r="W12" s="84" t="s">
        <v>544</v>
      </c>
    </row>
    <row r="13" spans="1:23" ht="9" customHeight="1" x14ac:dyDescent="0.2">
      <c r="A13" s="83"/>
      <c r="B13" s="84" t="s">
        <v>345</v>
      </c>
      <c r="C13" s="123">
        <v>161.22733400000001</v>
      </c>
      <c r="D13" s="123">
        <v>313.16988399999997</v>
      </c>
      <c r="E13" s="123">
        <v>77.458821999999998</v>
      </c>
      <c r="F13" s="123">
        <v>632.12542999999994</v>
      </c>
      <c r="G13" s="123">
        <v>250.89820899999989</v>
      </c>
      <c r="H13" s="123">
        <v>2112.7076979999947</v>
      </c>
      <c r="I13" s="123">
        <v>711.45145600000001</v>
      </c>
      <c r="J13" s="123">
        <v>34.130014000000003</v>
      </c>
      <c r="K13" s="123">
        <v>1393.1595650000002</v>
      </c>
      <c r="L13" s="123">
        <v>697.69107600000007</v>
      </c>
      <c r="M13" s="123">
        <v>698.8840669999995</v>
      </c>
      <c r="N13" s="123">
        <v>340.140647</v>
      </c>
      <c r="O13" s="123">
        <v>112.19776599999997</v>
      </c>
      <c r="P13" s="123">
        <v>23.460255</v>
      </c>
      <c r="Q13" s="123">
        <v>412.72842600000001</v>
      </c>
      <c r="R13" s="123">
        <v>189.291968</v>
      </c>
      <c r="S13" s="123">
        <v>540.28717699999982</v>
      </c>
      <c r="T13" s="123">
        <v>488.02587499999998</v>
      </c>
      <c r="U13" s="123">
        <v>2.2410920000000001</v>
      </c>
      <c r="V13" s="83"/>
      <c r="W13" s="84" t="s">
        <v>545</v>
      </c>
    </row>
    <row r="14" spans="1:23" ht="9" customHeight="1" x14ac:dyDescent="0.2">
      <c r="A14" s="83"/>
      <c r="B14" s="84" t="s">
        <v>346</v>
      </c>
      <c r="C14" s="123">
        <v>118.953035</v>
      </c>
      <c r="D14" s="123">
        <v>319.69330400000001</v>
      </c>
      <c r="E14" s="123">
        <v>80.051638000000011</v>
      </c>
      <c r="F14" s="123">
        <v>614.61291099999994</v>
      </c>
      <c r="G14" s="123">
        <v>267.02935100000002</v>
      </c>
      <c r="H14" s="123">
        <v>2617.9694219999938</v>
      </c>
      <c r="I14" s="123">
        <v>755.01430800000003</v>
      </c>
      <c r="J14" s="123">
        <v>19.069723</v>
      </c>
      <c r="K14" s="123">
        <v>736.86859799999979</v>
      </c>
      <c r="L14" s="123">
        <v>873.68489499999964</v>
      </c>
      <c r="M14" s="123">
        <v>802.60152699999958</v>
      </c>
      <c r="N14" s="123">
        <v>428.62553800000001</v>
      </c>
      <c r="O14" s="123">
        <v>164.34053800000001</v>
      </c>
      <c r="P14" s="123">
        <v>36.258153999999998</v>
      </c>
      <c r="Q14" s="123">
        <v>579.06477500000005</v>
      </c>
      <c r="R14" s="123">
        <v>223.00047000000009</v>
      </c>
      <c r="S14" s="123">
        <v>587.33248000000015</v>
      </c>
      <c r="T14" s="123">
        <v>524.89819599999998</v>
      </c>
      <c r="U14" s="123">
        <v>0.59248100000000004</v>
      </c>
      <c r="V14" s="83"/>
      <c r="W14" s="84" t="s">
        <v>546</v>
      </c>
    </row>
    <row r="15" spans="1:23" ht="9" customHeight="1" x14ac:dyDescent="0.2">
      <c r="A15" s="83"/>
      <c r="B15" s="84" t="s">
        <v>347</v>
      </c>
      <c r="C15" s="123">
        <v>193.84188599999999</v>
      </c>
      <c r="D15" s="123">
        <v>339.78000300000008</v>
      </c>
      <c r="E15" s="123">
        <v>79.777518999999998</v>
      </c>
      <c r="F15" s="123">
        <v>615.65245400000003</v>
      </c>
      <c r="G15" s="123">
        <v>274.38898500000005</v>
      </c>
      <c r="H15" s="123">
        <v>2687.537510999995</v>
      </c>
      <c r="I15" s="123">
        <v>529.97784100000001</v>
      </c>
      <c r="J15" s="123">
        <v>25.092762999999998</v>
      </c>
      <c r="K15" s="123">
        <v>728.60254999999984</v>
      </c>
      <c r="L15" s="123">
        <v>875.88091500000053</v>
      </c>
      <c r="M15" s="123">
        <v>754.58994800000005</v>
      </c>
      <c r="N15" s="123">
        <v>447.13304999999997</v>
      </c>
      <c r="O15" s="123">
        <v>97.067877999999993</v>
      </c>
      <c r="P15" s="123">
        <v>26.087799</v>
      </c>
      <c r="Q15" s="123">
        <v>576.76456899999994</v>
      </c>
      <c r="R15" s="123">
        <v>228.97222000000005</v>
      </c>
      <c r="S15" s="123">
        <v>550.42122399999982</v>
      </c>
      <c r="T15" s="123">
        <v>553.03477099999998</v>
      </c>
      <c r="U15" s="123">
        <v>0.65144099999999994</v>
      </c>
      <c r="V15" s="83"/>
      <c r="W15" s="84" t="s">
        <v>547</v>
      </c>
    </row>
    <row r="16" spans="1:23" ht="9" customHeight="1" x14ac:dyDescent="0.2">
      <c r="A16" s="83"/>
      <c r="B16" s="84" t="s">
        <v>348</v>
      </c>
      <c r="C16" s="123">
        <v>175.30078100000003</v>
      </c>
      <c r="D16" s="123">
        <v>328.69534699999997</v>
      </c>
      <c r="E16" s="123">
        <v>78.234385000000003</v>
      </c>
      <c r="F16" s="123">
        <v>600.863744</v>
      </c>
      <c r="G16" s="123">
        <v>289.17595700000015</v>
      </c>
      <c r="H16" s="123">
        <v>2469.4310499999965</v>
      </c>
      <c r="I16" s="123">
        <v>709.9648709999999</v>
      </c>
      <c r="J16" s="123">
        <v>17.680483000000002</v>
      </c>
      <c r="K16" s="123">
        <v>616.307593</v>
      </c>
      <c r="L16" s="123">
        <v>978.73394199999962</v>
      </c>
      <c r="M16" s="123">
        <v>719.0157720000002</v>
      </c>
      <c r="N16" s="123">
        <v>486.30900699999995</v>
      </c>
      <c r="O16" s="123">
        <v>221.98695800000002</v>
      </c>
      <c r="P16" s="123">
        <v>26.256618</v>
      </c>
      <c r="Q16" s="123">
        <v>634.68355200000008</v>
      </c>
      <c r="R16" s="123">
        <v>253.83287900000002</v>
      </c>
      <c r="S16" s="123">
        <v>540.50997599999994</v>
      </c>
      <c r="T16" s="123">
        <v>561.819481</v>
      </c>
      <c r="U16" s="123">
        <v>0.44801400000000002</v>
      </c>
      <c r="V16" s="83"/>
      <c r="W16" s="84" t="s">
        <v>548</v>
      </c>
    </row>
    <row r="17" spans="1:23" ht="9" customHeight="1" x14ac:dyDescent="0.2">
      <c r="A17" s="83"/>
      <c r="B17" s="84" t="s">
        <v>349</v>
      </c>
      <c r="C17" s="123">
        <v>159.16462799999999</v>
      </c>
      <c r="D17" s="123">
        <v>276.02657799999997</v>
      </c>
      <c r="E17" s="123">
        <v>74.833354999999997</v>
      </c>
      <c r="F17" s="123">
        <v>594.55835399999989</v>
      </c>
      <c r="G17" s="123">
        <v>286.64800099999985</v>
      </c>
      <c r="H17" s="123">
        <v>2048.0752569999991</v>
      </c>
      <c r="I17" s="123">
        <v>602.24430200000006</v>
      </c>
      <c r="J17" s="123">
        <v>15.301228</v>
      </c>
      <c r="K17" s="123">
        <v>471.342986</v>
      </c>
      <c r="L17" s="123">
        <v>894.65161499999977</v>
      </c>
      <c r="M17" s="123">
        <v>674.22802100000013</v>
      </c>
      <c r="N17" s="123">
        <v>505.10085700000002</v>
      </c>
      <c r="O17" s="123">
        <v>247.13243299999999</v>
      </c>
      <c r="P17" s="123">
        <v>22.416882999999999</v>
      </c>
      <c r="Q17" s="123">
        <v>495.3655369999999</v>
      </c>
      <c r="R17" s="123">
        <v>207.34645099999994</v>
      </c>
      <c r="S17" s="123">
        <v>515.71183399999995</v>
      </c>
      <c r="T17" s="123">
        <v>547.68190700000002</v>
      </c>
      <c r="U17" s="123">
        <v>1.184814</v>
      </c>
      <c r="V17" s="83"/>
      <c r="W17" s="84" t="s">
        <v>549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2023</v>
      </c>
      <c r="B19" s="84" t="s">
        <v>338</v>
      </c>
      <c r="C19" s="123">
        <v>127.61448799999999</v>
      </c>
      <c r="D19" s="123">
        <v>260.19407799999999</v>
      </c>
      <c r="E19" s="123">
        <v>79.864285999999993</v>
      </c>
      <c r="F19" s="123">
        <v>557.63408399999992</v>
      </c>
      <c r="G19" s="123">
        <v>254.72412899999983</v>
      </c>
      <c r="H19" s="123">
        <v>2283.0582809999978</v>
      </c>
      <c r="I19" s="123">
        <v>643.41489599999989</v>
      </c>
      <c r="J19" s="123">
        <v>23.627782999999997</v>
      </c>
      <c r="K19" s="123">
        <v>453.54753800000003</v>
      </c>
      <c r="L19" s="123">
        <v>777.15728199999978</v>
      </c>
      <c r="M19" s="123">
        <v>584.17782700000009</v>
      </c>
      <c r="N19" s="123">
        <v>465.56210199999998</v>
      </c>
      <c r="O19" s="123">
        <v>117.69723799999998</v>
      </c>
      <c r="P19" s="123">
        <v>28.09234</v>
      </c>
      <c r="Q19" s="123">
        <v>572.94563499999981</v>
      </c>
      <c r="R19" s="123">
        <v>194.40301400000001</v>
      </c>
      <c r="S19" s="123">
        <v>486.52573699999982</v>
      </c>
      <c r="T19" s="123">
        <v>507.82858999999985</v>
      </c>
      <c r="U19" s="123">
        <v>0.23366399999999996</v>
      </c>
      <c r="V19" s="87">
        <v>2023</v>
      </c>
      <c r="W19" s="84" t="s">
        <v>538</v>
      </c>
    </row>
    <row r="20" spans="1:23" ht="9" customHeight="1" x14ac:dyDescent="0.2">
      <c r="A20" s="83"/>
      <c r="B20" s="84" t="s">
        <v>339</v>
      </c>
      <c r="C20" s="123">
        <v>162.47662200000002</v>
      </c>
      <c r="D20" s="123">
        <v>255.88106299999998</v>
      </c>
      <c r="E20" s="123">
        <v>72.431426000000002</v>
      </c>
      <c r="F20" s="123">
        <v>571.91515100000004</v>
      </c>
      <c r="G20" s="123">
        <v>265.83920000000001</v>
      </c>
      <c r="H20" s="123">
        <v>2518.5376009999986</v>
      </c>
      <c r="I20" s="123">
        <v>556.78677800000003</v>
      </c>
      <c r="J20" s="123">
        <v>17.039383999999998</v>
      </c>
      <c r="K20" s="123">
        <v>435.22148499999997</v>
      </c>
      <c r="L20" s="123">
        <v>781.05371000000002</v>
      </c>
      <c r="M20" s="123">
        <v>586.17552300000034</v>
      </c>
      <c r="N20" s="123">
        <v>552.81110200000001</v>
      </c>
      <c r="O20" s="123">
        <v>235.49502200000001</v>
      </c>
      <c r="P20" s="123">
        <v>31.709468000000001</v>
      </c>
      <c r="Q20" s="123">
        <v>558.05076800000018</v>
      </c>
      <c r="R20" s="123">
        <v>189.309954</v>
      </c>
      <c r="S20" s="123">
        <v>445.07488699999948</v>
      </c>
      <c r="T20" s="123">
        <v>499.31911200000002</v>
      </c>
      <c r="U20" s="123">
        <v>0.44089699999999998</v>
      </c>
      <c r="V20" s="83"/>
      <c r="W20" s="84" t="s">
        <v>539</v>
      </c>
    </row>
    <row r="21" spans="1:23" ht="9" customHeight="1" x14ac:dyDescent="0.2">
      <c r="A21" s="83"/>
      <c r="B21" s="84" t="s">
        <v>340</v>
      </c>
      <c r="C21" s="123">
        <v>177.62515700000003</v>
      </c>
      <c r="D21" s="123">
        <v>329.56483699999995</v>
      </c>
      <c r="E21" s="123">
        <v>78.85501099999999</v>
      </c>
      <c r="F21" s="123">
        <v>655.51678300000003</v>
      </c>
      <c r="G21" s="123">
        <v>324.30418800000007</v>
      </c>
      <c r="H21" s="123">
        <v>2875.7366759999973</v>
      </c>
      <c r="I21" s="123">
        <v>730.19611600000007</v>
      </c>
      <c r="J21" s="123">
        <v>17.337423999999999</v>
      </c>
      <c r="K21" s="123">
        <v>446.98518000000001</v>
      </c>
      <c r="L21" s="123">
        <v>924.30097199999989</v>
      </c>
      <c r="M21" s="123">
        <v>689.92612499999973</v>
      </c>
      <c r="N21" s="123">
        <v>625.84526800000003</v>
      </c>
      <c r="O21" s="123">
        <v>139.36987700000003</v>
      </c>
      <c r="P21" s="123">
        <v>33.027068999999997</v>
      </c>
      <c r="Q21" s="123">
        <v>626.68587100000013</v>
      </c>
      <c r="R21" s="123">
        <v>206.62172700000008</v>
      </c>
      <c r="S21" s="123">
        <v>488.098569</v>
      </c>
      <c r="T21" s="123">
        <v>553.88640499999985</v>
      </c>
      <c r="U21" s="123">
        <v>0.49176800000000004</v>
      </c>
      <c r="V21" s="83"/>
      <c r="W21" s="84" t="s">
        <v>540</v>
      </c>
    </row>
    <row r="22" spans="1:23" ht="9" customHeight="1" x14ac:dyDescent="0.2">
      <c r="A22" s="83"/>
      <c r="B22" s="84" t="s">
        <v>341</v>
      </c>
      <c r="C22" s="123">
        <v>142.59611699999999</v>
      </c>
      <c r="D22" s="123">
        <v>310.01667699999996</v>
      </c>
      <c r="E22" s="123">
        <v>61.487756000000005</v>
      </c>
      <c r="F22" s="123">
        <v>573.21728199999995</v>
      </c>
      <c r="G22" s="123">
        <v>264.19275399999998</v>
      </c>
      <c r="H22" s="123">
        <v>2229.2427690000009</v>
      </c>
      <c r="I22" s="123">
        <v>433.28228199999995</v>
      </c>
      <c r="J22" s="123">
        <v>12.179611</v>
      </c>
      <c r="K22" s="123">
        <v>425.83554700000008</v>
      </c>
      <c r="L22" s="123">
        <v>739.36055699999997</v>
      </c>
      <c r="M22" s="123">
        <v>628.07853100000011</v>
      </c>
      <c r="N22" s="123">
        <v>541.81994199999997</v>
      </c>
      <c r="O22" s="123">
        <v>142.41061100000002</v>
      </c>
      <c r="P22" s="123">
        <v>29.144131999999999</v>
      </c>
      <c r="Q22" s="123">
        <v>506.27102299999996</v>
      </c>
      <c r="R22" s="123">
        <v>177.87540799999996</v>
      </c>
      <c r="S22" s="123">
        <v>421.73645199999982</v>
      </c>
      <c r="T22" s="123">
        <v>492.61355400000002</v>
      </c>
      <c r="U22" s="123">
        <v>1.6674229999999999</v>
      </c>
      <c r="V22" s="83"/>
      <c r="W22" s="84" t="s">
        <v>541</v>
      </c>
    </row>
    <row r="23" spans="1:23" ht="9" customHeight="1" x14ac:dyDescent="0.2">
      <c r="A23" s="83"/>
      <c r="B23" s="84" t="s">
        <v>342</v>
      </c>
      <c r="C23" s="123">
        <v>196.259536</v>
      </c>
      <c r="D23" s="123">
        <v>343.86214700000011</v>
      </c>
      <c r="E23" s="123">
        <v>86.260249999999999</v>
      </c>
      <c r="F23" s="123">
        <v>674.68567199999984</v>
      </c>
      <c r="G23" s="123">
        <v>243.60530700000001</v>
      </c>
      <c r="H23" s="123">
        <v>2594.2756729999974</v>
      </c>
      <c r="I23" s="123">
        <v>448.34474700000004</v>
      </c>
      <c r="J23" s="123">
        <v>28.116880999999999</v>
      </c>
      <c r="K23" s="123">
        <v>536.51213400000006</v>
      </c>
      <c r="L23" s="123">
        <v>881.74962200000004</v>
      </c>
      <c r="M23" s="123">
        <v>678.2490590000001</v>
      </c>
      <c r="N23" s="123">
        <v>600.28894199999991</v>
      </c>
      <c r="O23" s="123">
        <v>166.981965</v>
      </c>
      <c r="P23" s="123">
        <v>33.619398000000004</v>
      </c>
      <c r="Q23" s="123">
        <v>610.03939799999989</v>
      </c>
      <c r="R23" s="123">
        <v>220.94491900000003</v>
      </c>
      <c r="S23" s="123">
        <v>514.10183100000006</v>
      </c>
      <c r="T23" s="123">
        <v>560.90413599999999</v>
      </c>
      <c r="U23" s="123">
        <v>0.38125300000000001</v>
      </c>
      <c r="V23" s="83"/>
      <c r="W23" s="84" t="s">
        <v>542</v>
      </c>
    </row>
    <row r="24" spans="1:23" ht="9" customHeight="1" x14ac:dyDescent="0.2">
      <c r="A24" s="83"/>
      <c r="B24" s="84" t="s">
        <v>343</v>
      </c>
      <c r="C24" s="123">
        <v>167.55374199999997</v>
      </c>
      <c r="D24" s="123">
        <v>303.17253799999997</v>
      </c>
      <c r="E24" s="123">
        <v>71.105328</v>
      </c>
      <c r="F24" s="123">
        <v>642.05203399999994</v>
      </c>
      <c r="G24" s="123">
        <v>231.95052299999995</v>
      </c>
      <c r="H24" s="123">
        <v>2363.1858559999996</v>
      </c>
      <c r="I24" s="123">
        <v>506.53155100000004</v>
      </c>
      <c r="J24" s="123">
        <v>20.515946</v>
      </c>
      <c r="K24" s="123">
        <v>516.43535299999996</v>
      </c>
      <c r="L24" s="123">
        <v>849.29187899999965</v>
      </c>
      <c r="M24" s="123">
        <v>740.12549700000022</v>
      </c>
      <c r="N24" s="123">
        <v>577.62485300000003</v>
      </c>
      <c r="O24" s="123">
        <v>144.13985299999999</v>
      </c>
      <c r="P24" s="123">
        <v>35.020561000000001</v>
      </c>
      <c r="Q24" s="123">
        <v>553.69923099999994</v>
      </c>
      <c r="R24" s="123">
        <v>198.91463500000003</v>
      </c>
      <c r="S24" s="123">
        <v>461.24682499999994</v>
      </c>
      <c r="T24" s="123">
        <v>533.83026600000017</v>
      </c>
      <c r="U24" s="123">
        <v>0.85394700000000001</v>
      </c>
      <c r="V24" s="83"/>
      <c r="W24" s="84" t="s">
        <v>543</v>
      </c>
    </row>
    <row r="25" spans="1:23" ht="9" customHeight="1" x14ac:dyDescent="0.2">
      <c r="A25" s="83"/>
      <c r="B25" s="84" t="s">
        <v>344</v>
      </c>
      <c r="C25" s="123">
        <v>140.713053</v>
      </c>
      <c r="D25" s="123">
        <v>289.91460999999993</v>
      </c>
      <c r="E25" s="123">
        <v>79.783292000000003</v>
      </c>
      <c r="F25" s="123">
        <v>649.75894999999991</v>
      </c>
      <c r="G25" s="123">
        <v>220.29891499999997</v>
      </c>
      <c r="H25" s="123">
        <v>2296.259081000002</v>
      </c>
      <c r="I25" s="123">
        <v>382.161745</v>
      </c>
      <c r="J25" s="123">
        <v>25.145665999999999</v>
      </c>
      <c r="K25" s="123">
        <v>445.56313300000005</v>
      </c>
      <c r="L25" s="123">
        <v>795.35289799999998</v>
      </c>
      <c r="M25" s="123">
        <v>732.20754700000043</v>
      </c>
      <c r="N25" s="123">
        <v>590.24358199999995</v>
      </c>
      <c r="O25" s="123">
        <v>172.67491000000001</v>
      </c>
      <c r="P25" s="123">
        <v>33.294339000000001</v>
      </c>
      <c r="Q25" s="123">
        <v>504.24961999999994</v>
      </c>
      <c r="R25" s="123">
        <v>206.15845100000001</v>
      </c>
      <c r="S25" s="123">
        <v>503.90507400000001</v>
      </c>
      <c r="T25" s="123">
        <v>530.37205900000004</v>
      </c>
      <c r="U25" s="123">
        <v>0.87934300000000043</v>
      </c>
      <c r="V25" s="83"/>
      <c r="W25" s="84" t="s">
        <v>544</v>
      </c>
    </row>
    <row r="26" spans="1:23" ht="9" customHeight="1" x14ac:dyDescent="0.2">
      <c r="A26" s="83"/>
      <c r="B26" s="84" t="s">
        <v>345</v>
      </c>
      <c r="C26" s="123">
        <v>182.818522</v>
      </c>
      <c r="D26" s="123">
        <v>302.18049000000002</v>
      </c>
      <c r="E26" s="123">
        <v>72.951592999999988</v>
      </c>
      <c r="F26" s="123">
        <v>635.97524700000008</v>
      </c>
      <c r="G26" s="123">
        <v>186.03920500000004</v>
      </c>
      <c r="H26" s="123">
        <v>1724.7936619999996</v>
      </c>
      <c r="I26" s="123">
        <v>558.60575500000016</v>
      </c>
      <c r="J26" s="123">
        <v>17.601457</v>
      </c>
      <c r="K26" s="123">
        <v>552.86729500000001</v>
      </c>
      <c r="L26" s="123">
        <v>679.66647300000022</v>
      </c>
      <c r="M26" s="123">
        <v>565.5328910000004</v>
      </c>
      <c r="N26" s="123">
        <v>473.15334300000001</v>
      </c>
      <c r="O26" s="123">
        <v>182.00888900000001</v>
      </c>
      <c r="P26" s="123">
        <v>27.658706000000002</v>
      </c>
      <c r="Q26" s="123">
        <v>375.44234399999999</v>
      </c>
      <c r="R26" s="123">
        <v>174.09289799999999</v>
      </c>
      <c r="S26" s="123">
        <v>489.64453499999991</v>
      </c>
      <c r="T26" s="123">
        <v>521.6397370000002</v>
      </c>
      <c r="U26" s="123">
        <v>0.41120499999999993</v>
      </c>
      <c r="V26" s="83"/>
      <c r="W26" s="84" t="s">
        <v>545</v>
      </c>
    </row>
    <row r="27" spans="1:23" ht="9" customHeight="1" x14ac:dyDescent="0.2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546</v>
      </c>
    </row>
    <row r="28" spans="1:23" ht="9" customHeight="1" x14ac:dyDescent="0.2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547</v>
      </c>
    </row>
    <row r="29" spans="1:23" ht="9" customHeight="1" x14ac:dyDescent="0.2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2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25"/>
    <row r="34" spans="1:16" ht="13.5" thickBot="1" x14ac:dyDescent="0.2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594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2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2">
      <c r="L72" s="123"/>
    </row>
    <row r="73" spans="1:21" x14ac:dyDescent="0.2">
      <c r="L73" s="123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206" t="s">
        <v>351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25">
      <c r="A3" s="232" t="s">
        <v>596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25">
      <c r="A4" s="233" t="s">
        <v>162</v>
      </c>
      <c r="B4" s="233" t="s">
        <v>163</v>
      </c>
      <c r="C4" s="207" t="s">
        <v>679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535</v>
      </c>
      <c r="W4" s="233" t="s">
        <v>522</v>
      </c>
    </row>
    <row r="5" spans="1:23" ht="21" customHeight="1" thickBot="1" x14ac:dyDescent="0.2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2">
      <c r="A6" s="87">
        <v>2022</v>
      </c>
      <c r="B6" s="84" t="s">
        <v>338</v>
      </c>
      <c r="C6" s="123">
        <v>39.418417999999988</v>
      </c>
      <c r="D6" s="123">
        <v>130.82233100000002</v>
      </c>
      <c r="E6" s="123">
        <v>39.470081000000008</v>
      </c>
      <c r="F6" s="123">
        <v>379.94819599999948</v>
      </c>
      <c r="G6" s="123">
        <v>157.02890400000001</v>
      </c>
      <c r="H6" s="123">
        <v>1802.4459799999972</v>
      </c>
      <c r="I6" s="123">
        <v>29.878903000000001</v>
      </c>
      <c r="J6" s="123">
        <v>94.800944000000001</v>
      </c>
      <c r="K6" s="123">
        <v>300.05578399999996</v>
      </c>
      <c r="L6" s="123">
        <v>448.50586600000008</v>
      </c>
      <c r="M6" s="123">
        <v>312.77042100000006</v>
      </c>
      <c r="N6" s="123">
        <v>174.33802599999999</v>
      </c>
      <c r="O6" s="123">
        <v>126.85213900000001</v>
      </c>
      <c r="P6" s="123">
        <v>44.803227</v>
      </c>
      <c r="Q6" s="123">
        <v>550.40256899999986</v>
      </c>
      <c r="R6" s="123">
        <v>134.95985899999999</v>
      </c>
      <c r="S6" s="123">
        <v>542.51752699999986</v>
      </c>
      <c r="T6" s="123">
        <v>312.651139</v>
      </c>
      <c r="U6" s="123">
        <v>3.1413810000000004</v>
      </c>
      <c r="V6" s="87">
        <v>2022</v>
      </c>
      <c r="W6" s="84" t="s">
        <v>538</v>
      </c>
    </row>
    <row r="7" spans="1:23" ht="9" customHeight="1" x14ac:dyDescent="0.2">
      <c r="A7" s="83"/>
      <c r="B7" s="84" t="s">
        <v>339</v>
      </c>
      <c r="C7" s="123">
        <v>43.701083000000004</v>
      </c>
      <c r="D7" s="123">
        <v>144.43144400000003</v>
      </c>
      <c r="E7" s="123">
        <v>41.482093999999996</v>
      </c>
      <c r="F7" s="123">
        <v>405.17454499999945</v>
      </c>
      <c r="G7" s="123">
        <v>162.81550599999997</v>
      </c>
      <c r="H7" s="123">
        <v>1855.1668439999976</v>
      </c>
      <c r="I7" s="123">
        <v>55.655916000000005</v>
      </c>
      <c r="J7" s="123">
        <v>122.997911</v>
      </c>
      <c r="K7" s="123">
        <v>346.17313200000001</v>
      </c>
      <c r="L7" s="123">
        <v>455.92718700000012</v>
      </c>
      <c r="M7" s="123">
        <v>303.95837100000006</v>
      </c>
      <c r="N7" s="123">
        <v>257.91766200000001</v>
      </c>
      <c r="O7" s="123">
        <v>106.744625</v>
      </c>
      <c r="P7" s="123">
        <v>54.502933999999996</v>
      </c>
      <c r="Q7" s="123">
        <v>557.00721800000008</v>
      </c>
      <c r="R7" s="123">
        <v>146.73758299999997</v>
      </c>
      <c r="S7" s="123">
        <v>585.37883800000009</v>
      </c>
      <c r="T7" s="123">
        <v>336.54758599999985</v>
      </c>
      <c r="U7" s="123">
        <v>2.7004260000000007</v>
      </c>
      <c r="V7" s="83"/>
      <c r="W7" s="84" t="s">
        <v>539</v>
      </c>
    </row>
    <row r="8" spans="1:23" ht="9" customHeight="1" x14ac:dyDescent="0.2">
      <c r="A8" s="83"/>
      <c r="B8" s="84" t="s">
        <v>340</v>
      </c>
      <c r="C8" s="123">
        <v>42.351202999999984</v>
      </c>
      <c r="D8" s="123">
        <v>159.35341000000003</v>
      </c>
      <c r="E8" s="123">
        <v>44.650221999999999</v>
      </c>
      <c r="F8" s="123">
        <v>442.57816200000059</v>
      </c>
      <c r="G8" s="123">
        <v>254.31208099999998</v>
      </c>
      <c r="H8" s="123">
        <v>2092.8686909999951</v>
      </c>
      <c r="I8" s="123">
        <v>66.786421000000004</v>
      </c>
      <c r="J8" s="123">
        <v>85.080951999999996</v>
      </c>
      <c r="K8" s="123">
        <v>300.87492100000003</v>
      </c>
      <c r="L8" s="123">
        <v>553.31892800000026</v>
      </c>
      <c r="M8" s="123">
        <v>344.83540799999992</v>
      </c>
      <c r="N8" s="123">
        <v>348.93148099999996</v>
      </c>
      <c r="O8" s="123">
        <v>122.09419800000001</v>
      </c>
      <c r="P8" s="123">
        <v>60.487485</v>
      </c>
      <c r="Q8" s="123">
        <v>538.30946000000006</v>
      </c>
      <c r="R8" s="123">
        <v>171.70175499999999</v>
      </c>
      <c r="S8" s="123">
        <v>615.30044500000008</v>
      </c>
      <c r="T8" s="123">
        <v>371.87779500000022</v>
      </c>
      <c r="U8" s="123">
        <v>5.4087899999999962</v>
      </c>
      <c r="V8" s="83"/>
      <c r="W8" s="84" t="s">
        <v>540</v>
      </c>
    </row>
    <row r="9" spans="1:23" ht="9" customHeight="1" x14ac:dyDescent="0.2">
      <c r="A9" s="83"/>
      <c r="B9" s="84" t="s">
        <v>341</v>
      </c>
      <c r="C9" s="123">
        <v>42.377550000000014</v>
      </c>
      <c r="D9" s="123">
        <v>158.854648</v>
      </c>
      <c r="E9" s="123">
        <v>42.648186999999993</v>
      </c>
      <c r="F9" s="123">
        <v>416.12828999999994</v>
      </c>
      <c r="G9" s="123">
        <v>194.31517699999998</v>
      </c>
      <c r="H9" s="123">
        <v>2060.6483640000001</v>
      </c>
      <c r="I9" s="123">
        <v>50.311410000000002</v>
      </c>
      <c r="J9" s="123">
        <v>134.02749300000002</v>
      </c>
      <c r="K9" s="123">
        <v>352.51231999999999</v>
      </c>
      <c r="L9" s="123">
        <v>492.2859810000005</v>
      </c>
      <c r="M9" s="123">
        <v>290.78412600000013</v>
      </c>
      <c r="N9" s="123">
        <v>284.97693900000002</v>
      </c>
      <c r="O9" s="123">
        <v>118.892612</v>
      </c>
      <c r="P9" s="123">
        <v>58.441644000000004</v>
      </c>
      <c r="Q9" s="123">
        <v>450.21367199999986</v>
      </c>
      <c r="R9" s="123">
        <v>153.02850399999997</v>
      </c>
      <c r="S9" s="123">
        <v>544.01545500000043</v>
      </c>
      <c r="T9" s="123">
        <v>348.26513300000005</v>
      </c>
      <c r="U9" s="123">
        <v>9.443797</v>
      </c>
      <c r="V9" s="83"/>
      <c r="W9" s="84" t="s">
        <v>541</v>
      </c>
    </row>
    <row r="10" spans="1:23" ht="9" customHeight="1" x14ac:dyDescent="0.2">
      <c r="A10" s="83"/>
      <c r="B10" s="84" t="s">
        <v>342</v>
      </c>
      <c r="C10" s="123">
        <v>52.979640000000018</v>
      </c>
      <c r="D10" s="123">
        <v>175.64198100000002</v>
      </c>
      <c r="E10" s="123">
        <v>60.519014999999996</v>
      </c>
      <c r="F10" s="123">
        <v>458.38588399999992</v>
      </c>
      <c r="G10" s="123">
        <v>252.09123099999999</v>
      </c>
      <c r="H10" s="123">
        <v>2662.6151029999905</v>
      </c>
      <c r="I10" s="123">
        <v>67.673862999999997</v>
      </c>
      <c r="J10" s="123">
        <v>157.68887999999998</v>
      </c>
      <c r="K10" s="123">
        <v>446.64408499999968</v>
      </c>
      <c r="L10" s="123">
        <v>554.9855120000002</v>
      </c>
      <c r="M10" s="123">
        <v>334.52449200000012</v>
      </c>
      <c r="N10" s="123">
        <v>357.2140149999999</v>
      </c>
      <c r="O10" s="123">
        <v>98.514058000000006</v>
      </c>
      <c r="P10" s="123">
        <v>70.504845000000003</v>
      </c>
      <c r="Q10" s="123">
        <v>568.18053500000008</v>
      </c>
      <c r="R10" s="123">
        <v>179.36054300000001</v>
      </c>
      <c r="S10" s="123">
        <v>594.78594599999929</v>
      </c>
      <c r="T10" s="123">
        <v>376.87257299999987</v>
      </c>
      <c r="U10" s="123">
        <v>3.0480209999999981</v>
      </c>
      <c r="V10" s="83"/>
      <c r="W10" s="84" t="s">
        <v>542</v>
      </c>
    </row>
    <row r="11" spans="1:23" ht="9" customHeight="1" x14ac:dyDescent="0.2">
      <c r="A11" s="83"/>
      <c r="B11" s="84" t="s">
        <v>343</v>
      </c>
      <c r="C11" s="123">
        <v>40.347350000000006</v>
      </c>
      <c r="D11" s="123">
        <v>188.85100800000001</v>
      </c>
      <c r="E11" s="123">
        <v>40.634505000000004</v>
      </c>
      <c r="F11" s="123">
        <v>438.25806300000022</v>
      </c>
      <c r="G11" s="123">
        <v>190.467129</v>
      </c>
      <c r="H11" s="123">
        <v>2138.5647409999974</v>
      </c>
      <c r="I11" s="123">
        <v>18.246205</v>
      </c>
      <c r="J11" s="123">
        <v>206.10060599999997</v>
      </c>
      <c r="K11" s="123">
        <v>528.47257500000012</v>
      </c>
      <c r="L11" s="123">
        <v>544.47218799999962</v>
      </c>
      <c r="M11" s="123">
        <v>345.37958800000001</v>
      </c>
      <c r="N11" s="123">
        <v>459.35528399999998</v>
      </c>
      <c r="O11" s="123">
        <v>134.362255</v>
      </c>
      <c r="P11" s="123">
        <v>72.288773999999989</v>
      </c>
      <c r="Q11" s="123">
        <v>564.84658800000011</v>
      </c>
      <c r="R11" s="123">
        <v>160.95649299999997</v>
      </c>
      <c r="S11" s="123">
        <v>598.79264000000035</v>
      </c>
      <c r="T11" s="123">
        <v>384.34201400000006</v>
      </c>
      <c r="U11" s="123">
        <v>3.496029999999998</v>
      </c>
      <c r="V11" s="83"/>
      <c r="W11" s="84" t="s">
        <v>543</v>
      </c>
    </row>
    <row r="12" spans="1:23" ht="9" customHeight="1" x14ac:dyDescent="0.2">
      <c r="A12" s="83"/>
      <c r="B12" s="84" t="s">
        <v>344</v>
      </c>
      <c r="C12" s="123">
        <v>41.681369000000004</v>
      </c>
      <c r="D12" s="123">
        <v>181.61778999999996</v>
      </c>
      <c r="E12" s="123">
        <v>43.443333000000003</v>
      </c>
      <c r="F12" s="123">
        <v>441.58802000000014</v>
      </c>
      <c r="G12" s="123">
        <v>171.10751400000004</v>
      </c>
      <c r="H12" s="123">
        <v>2213.9393889999947</v>
      </c>
      <c r="I12" s="123">
        <v>17.208123999999998</v>
      </c>
      <c r="J12" s="123">
        <v>155.32604900000001</v>
      </c>
      <c r="K12" s="123">
        <v>470.34697299999993</v>
      </c>
      <c r="L12" s="123">
        <v>549.86718700000006</v>
      </c>
      <c r="M12" s="123">
        <v>401.52254000000005</v>
      </c>
      <c r="N12" s="123">
        <v>414.60191200000003</v>
      </c>
      <c r="O12" s="123">
        <v>110.86325300000001</v>
      </c>
      <c r="P12" s="123">
        <v>81.651710000000008</v>
      </c>
      <c r="Q12" s="123">
        <v>543.45800199999996</v>
      </c>
      <c r="R12" s="123">
        <v>158.44734300000002</v>
      </c>
      <c r="S12" s="123">
        <v>741.05036000000018</v>
      </c>
      <c r="T12" s="123">
        <v>421.06085900000011</v>
      </c>
      <c r="U12" s="123">
        <v>2.5340749999999996</v>
      </c>
      <c r="V12" s="83"/>
      <c r="W12" s="84" t="s">
        <v>544</v>
      </c>
    </row>
    <row r="13" spans="1:23" ht="9" customHeight="1" x14ac:dyDescent="0.2">
      <c r="A13" s="83"/>
      <c r="B13" s="84" t="s">
        <v>345</v>
      </c>
      <c r="C13" s="123">
        <v>31.573896000000001</v>
      </c>
      <c r="D13" s="123">
        <v>211.81922899999998</v>
      </c>
      <c r="E13" s="123">
        <v>48.287998999999999</v>
      </c>
      <c r="F13" s="123">
        <v>442.60211600000008</v>
      </c>
      <c r="G13" s="123">
        <v>144.34829200000001</v>
      </c>
      <c r="H13" s="123">
        <v>1699.4347470000007</v>
      </c>
      <c r="I13" s="123">
        <v>26.405793000000003</v>
      </c>
      <c r="J13" s="123">
        <v>167.33658300000002</v>
      </c>
      <c r="K13" s="123">
        <v>474.92165400000005</v>
      </c>
      <c r="L13" s="123">
        <v>447.60645899999997</v>
      </c>
      <c r="M13" s="123">
        <v>350.97219500000006</v>
      </c>
      <c r="N13" s="123">
        <v>156.237132</v>
      </c>
      <c r="O13" s="123">
        <v>89.744939000000016</v>
      </c>
      <c r="P13" s="123">
        <v>43.706081999999995</v>
      </c>
      <c r="Q13" s="123">
        <v>432.71708000000001</v>
      </c>
      <c r="R13" s="123">
        <v>119.45884799999999</v>
      </c>
      <c r="S13" s="123">
        <v>558.11506999999995</v>
      </c>
      <c r="T13" s="123">
        <v>320.80696599999993</v>
      </c>
      <c r="U13" s="123">
        <v>3.7642380000000006</v>
      </c>
      <c r="V13" s="83"/>
      <c r="W13" s="84" t="s">
        <v>545</v>
      </c>
    </row>
    <row r="14" spans="1:23" ht="9" customHeight="1" x14ac:dyDescent="0.2">
      <c r="A14" s="83"/>
      <c r="B14" s="84" t="s">
        <v>346</v>
      </c>
      <c r="C14" s="123">
        <v>48.226837000000003</v>
      </c>
      <c r="D14" s="123">
        <v>218.61377999999996</v>
      </c>
      <c r="E14" s="123">
        <v>34.484980000000007</v>
      </c>
      <c r="F14" s="123">
        <v>501.66383900000028</v>
      </c>
      <c r="G14" s="123">
        <v>220.44011900000004</v>
      </c>
      <c r="H14" s="123">
        <v>2069.2283060000004</v>
      </c>
      <c r="I14" s="123">
        <v>10.128830000000001</v>
      </c>
      <c r="J14" s="123">
        <v>111.07757699999999</v>
      </c>
      <c r="K14" s="123">
        <v>335.20950499999992</v>
      </c>
      <c r="L14" s="123">
        <v>647.16562200000033</v>
      </c>
      <c r="M14" s="123">
        <v>474.6780789999998</v>
      </c>
      <c r="N14" s="123">
        <v>263.66855199999998</v>
      </c>
      <c r="O14" s="123">
        <v>126.89546300000001</v>
      </c>
      <c r="P14" s="123">
        <v>66.212619000000004</v>
      </c>
      <c r="Q14" s="123">
        <v>636.90076399999987</v>
      </c>
      <c r="R14" s="123">
        <v>158.62653499999999</v>
      </c>
      <c r="S14" s="123">
        <v>607.72297200000014</v>
      </c>
      <c r="T14" s="123">
        <v>338.78399700000017</v>
      </c>
      <c r="U14" s="123">
        <v>3.6846349999999992</v>
      </c>
      <c r="V14" s="83"/>
      <c r="W14" s="84" t="s">
        <v>546</v>
      </c>
    </row>
    <row r="15" spans="1:23" ht="9" customHeight="1" x14ac:dyDescent="0.2">
      <c r="A15" s="83"/>
      <c r="B15" s="84" t="s">
        <v>347</v>
      </c>
      <c r="C15" s="123">
        <v>36.22822</v>
      </c>
      <c r="D15" s="123">
        <v>208.92960200000002</v>
      </c>
      <c r="E15" s="123">
        <v>37.618878000000002</v>
      </c>
      <c r="F15" s="123">
        <v>471.1049289999994</v>
      </c>
      <c r="G15" s="123">
        <v>159.17530100000002</v>
      </c>
      <c r="H15" s="123">
        <v>1972.2400520000006</v>
      </c>
      <c r="I15" s="123">
        <v>2.07315</v>
      </c>
      <c r="J15" s="123">
        <v>95.821346000000005</v>
      </c>
      <c r="K15" s="123">
        <v>356.09109000000001</v>
      </c>
      <c r="L15" s="123">
        <v>608.30540700000051</v>
      </c>
      <c r="M15" s="123">
        <v>432.68529699999993</v>
      </c>
      <c r="N15" s="123">
        <v>377.81057300000003</v>
      </c>
      <c r="O15" s="123">
        <v>99.942864999999983</v>
      </c>
      <c r="P15" s="123">
        <v>71.604576999999992</v>
      </c>
      <c r="Q15" s="123">
        <v>615.85822800000005</v>
      </c>
      <c r="R15" s="123">
        <v>165.81448800000004</v>
      </c>
      <c r="S15" s="123">
        <v>605.43961399999989</v>
      </c>
      <c r="T15" s="123">
        <v>382.19525199999975</v>
      </c>
      <c r="U15" s="123">
        <v>3.9068060000000004</v>
      </c>
      <c r="V15" s="83"/>
      <c r="W15" s="84" t="s">
        <v>547</v>
      </c>
    </row>
    <row r="16" spans="1:23" ht="9" customHeight="1" x14ac:dyDescent="0.2">
      <c r="A16" s="83"/>
      <c r="B16" s="84" t="s">
        <v>348</v>
      </c>
      <c r="C16" s="123">
        <v>47.776684000000003</v>
      </c>
      <c r="D16" s="123">
        <v>177.17742099999992</v>
      </c>
      <c r="E16" s="123">
        <v>37.272872</v>
      </c>
      <c r="F16" s="123">
        <v>563.649945</v>
      </c>
      <c r="G16" s="123">
        <v>177.61370599999998</v>
      </c>
      <c r="H16" s="123">
        <v>1998.8464649999983</v>
      </c>
      <c r="I16" s="123">
        <v>36.160633000000004</v>
      </c>
      <c r="J16" s="123">
        <v>65.661579000000003</v>
      </c>
      <c r="K16" s="123">
        <v>373.33794599999999</v>
      </c>
      <c r="L16" s="123">
        <v>689.54349599999955</v>
      </c>
      <c r="M16" s="123">
        <v>426.41222099999999</v>
      </c>
      <c r="N16" s="123">
        <v>555.80533000000003</v>
      </c>
      <c r="O16" s="123">
        <v>122.38365300000001</v>
      </c>
      <c r="P16" s="123">
        <v>68.227262999999994</v>
      </c>
      <c r="Q16" s="123">
        <v>650.19298600000002</v>
      </c>
      <c r="R16" s="123">
        <v>178.32442399999999</v>
      </c>
      <c r="S16" s="123">
        <v>597.45070099999884</v>
      </c>
      <c r="T16" s="123">
        <v>378.37951199999998</v>
      </c>
      <c r="U16" s="123">
        <v>4.3741590000000041</v>
      </c>
      <c r="V16" s="83"/>
      <c r="W16" s="84" t="s">
        <v>548</v>
      </c>
    </row>
    <row r="17" spans="1:23" ht="9" customHeight="1" x14ac:dyDescent="0.2">
      <c r="A17" s="83"/>
      <c r="B17" s="84" t="s">
        <v>349</v>
      </c>
      <c r="C17" s="123">
        <v>33.97229999999999</v>
      </c>
      <c r="D17" s="123">
        <v>161.93614600000001</v>
      </c>
      <c r="E17" s="123">
        <v>40.69648500000001</v>
      </c>
      <c r="F17" s="123">
        <v>470.64444300000002</v>
      </c>
      <c r="G17" s="123">
        <v>177.60951700000001</v>
      </c>
      <c r="H17" s="123">
        <v>1623.1511089999958</v>
      </c>
      <c r="I17" s="123">
        <v>40.415347000000004</v>
      </c>
      <c r="J17" s="123">
        <v>94.948983999999996</v>
      </c>
      <c r="K17" s="123">
        <v>322.38435800000002</v>
      </c>
      <c r="L17" s="123">
        <v>560.64132500000017</v>
      </c>
      <c r="M17" s="123">
        <v>330.99638300000004</v>
      </c>
      <c r="N17" s="123">
        <v>360.35880899999995</v>
      </c>
      <c r="O17" s="123">
        <v>84.738822999999996</v>
      </c>
      <c r="P17" s="123">
        <v>54.254780999999994</v>
      </c>
      <c r="Q17" s="123">
        <v>434.39641900000021</v>
      </c>
      <c r="R17" s="123">
        <v>148.18334100000004</v>
      </c>
      <c r="S17" s="123">
        <v>506.41339599999958</v>
      </c>
      <c r="T17" s="123">
        <v>331.91001499999987</v>
      </c>
      <c r="U17" s="123">
        <v>3.2193229999999988</v>
      </c>
      <c r="V17" s="83"/>
      <c r="W17" s="84" t="s">
        <v>549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2023</v>
      </c>
      <c r="B19" s="84" t="s">
        <v>338</v>
      </c>
      <c r="C19" s="123">
        <v>52.396300999999994</v>
      </c>
      <c r="D19" s="123">
        <v>141.46538499999997</v>
      </c>
      <c r="E19" s="123">
        <v>64.154533000000015</v>
      </c>
      <c r="F19" s="123">
        <v>466.86411600000019</v>
      </c>
      <c r="G19" s="123">
        <v>175.96007900000001</v>
      </c>
      <c r="H19" s="123">
        <v>1922.5723189999974</v>
      </c>
      <c r="I19" s="123">
        <v>64.677184000000011</v>
      </c>
      <c r="J19" s="123">
        <v>138.73715300000001</v>
      </c>
      <c r="K19" s="123">
        <v>284.65632300000004</v>
      </c>
      <c r="L19" s="123">
        <v>583.8323299999995</v>
      </c>
      <c r="M19" s="123">
        <v>345.980953</v>
      </c>
      <c r="N19" s="123">
        <v>239.77157899999997</v>
      </c>
      <c r="O19" s="123">
        <v>93.170214000000016</v>
      </c>
      <c r="P19" s="123">
        <v>54.977095000000006</v>
      </c>
      <c r="Q19" s="123">
        <v>611.47140899999988</v>
      </c>
      <c r="R19" s="123">
        <v>145.01386299999999</v>
      </c>
      <c r="S19" s="123">
        <v>603.30225200000018</v>
      </c>
      <c r="T19" s="123">
        <v>365.5982409999998</v>
      </c>
      <c r="U19" s="123">
        <v>3.4982209999999987</v>
      </c>
      <c r="V19" s="87">
        <v>2023</v>
      </c>
      <c r="W19" s="84" t="s">
        <v>538</v>
      </c>
    </row>
    <row r="20" spans="1:23" ht="9" customHeight="1" x14ac:dyDescent="0.2">
      <c r="A20" s="83"/>
      <c r="B20" s="84" t="s">
        <v>339</v>
      </c>
      <c r="C20" s="123">
        <v>45.962200999999986</v>
      </c>
      <c r="D20" s="123">
        <v>139.493809</v>
      </c>
      <c r="E20" s="123">
        <v>59.21493000000001</v>
      </c>
      <c r="F20" s="123">
        <v>445.6650549999992</v>
      </c>
      <c r="G20" s="123">
        <v>188.21506000000002</v>
      </c>
      <c r="H20" s="123">
        <v>1906.9017079999976</v>
      </c>
      <c r="I20" s="123">
        <v>19.221858000000001</v>
      </c>
      <c r="J20" s="123">
        <v>93.618775999999997</v>
      </c>
      <c r="K20" s="123">
        <v>282.21081699999991</v>
      </c>
      <c r="L20" s="123">
        <v>555.31919800000048</v>
      </c>
      <c r="M20" s="123">
        <v>322.09256300000004</v>
      </c>
      <c r="N20" s="123">
        <v>437.50401099999999</v>
      </c>
      <c r="O20" s="123">
        <v>117.56200800000001</v>
      </c>
      <c r="P20" s="123">
        <v>60.841707</v>
      </c>
      <c r="Q20" s="123">
        <v>607.21726699999999</v>
      </c>
      <c r="R20" s="123">
        <v>148.21561800000001</v>
      </c>
      <c r="S20" s="123">
        <v>573.386121</v>
      </c>
      <c r="T20" s="123">
        <v>361.5798239999998</v>
      </c>
      <c r="U20" s="123">
        <v>2.8452430000000004</v>
      </c>
      <c r="V20" s="83"/>
      <c r="W20" s="84" t="s">
        <v>539</v>
      </c>
    </row>
    <row r="21" spans="1:23" ht="9" customHeight="1" x14ac:dyDescent="0.2">
      <c r="A21" s="83"/>
      <c r="B21" s="84" t="s">
        <v>340</v>
      </c>
      <c r="C21" s="123">
        <v>43.23715900000002</v>
      </c>
      <c r="D21" s="123">
        <v>170.92798500000001</v>
      </c>
      <c r="E21" s="123">
        <v>63.904981000000006</v>
      </c>
      <c r="F21" s="123">
        <v>500.3047270000003</v>
      </c>
      <c r="G21" s="123">
        <v>247.21073300000003</v>
      </c>
      <c r="H21" s="123">
        <v>2560.4116299999969</v>
      </c>
      <c r="I21" s="123">
        <v>20.623332999999999</v>
      </c>
      <c r="J21" s="123">
        <v>117.10357999999999</v>
      </c>
      <c r="K21" s="123">
        <v>267.29692499999993</v>
      </c>
      <c r="L21" s="123">
        <v>707.26194599999951</v>
      </c>
      <c r="M21" s="123">
        <v>407.63869699999998</v>
      </c>
      <c r="N21" s="123">
        <v>520.69228799999996</v>
      </c>
      <c r="O21" s="123">
        <v>136.56072800000001</v>
      </c>
      <c r="P21" s="123">
        <v>81.367737000000005</v>
      </c>
      <c r="Q21" s="123">
        <v>714.38744699999995</v>
      </c>
      <c r="R21" s="123">
        <v>181.31224</v>
      </c>
      <c r="S21" s="123">
        <v>655.04310799999951</v>
      </c>
      <c r="T21" s="123">
        <v>431.97674600000005</v>
      </c>
      <c r="U21" s="123">
        <v>4.8674390000000018</v>
      </c>
      <c r="V21" s="83"/>
      <c r="W21" s="84" t="s">
        <v>540</v>
      </c>
    </row>
    <row r="22" spans="1:23" ht="9" customHeight="1" x14ac:dyDescent="0.2">
      <c r="A22" s="83"/>
      <c r="B22" s="84" t="s">
        <v>341</v>
      </c>
      <c r="C22" s="123">
        <v>41.635117000000008</v>
      </c>
      <c r="D22" s="123">
        <v>157.31376499999999</v>
      </c>
      <c r="E22" s="123">
        <v>47.257381000000009</v>
      </c>
      <c r="F22" s="123">
        <v>387.26346899999987</v>
      </c>
      <c r="G22" s="123">
        <v>152.96100799999999</v>
      </c>
      <c r="H22" s="123">
        <v>1872.5994669999977</v>
      </c>
      <c r="I22" s="123">
        <v>48.097788999999999</v>
      </c>
      <c r="J22" s="123">
        <v>102.766188</v>
      </c>
      <c r="K22" s="123">
        <v>257.85008299999993</v>
      </c>
      <c r="L22" s="123">
        <v>562.567409</v>
      </c>
      <c r="M22" s="123">
        <v>327.30929200000026</v>
      </c>
      <c r="N22" s="123">
        <v>287.87296299999997</v>
      </c>
      <c r="O22" s="123">
        <v>122.25313800000001</v>
      </c>
      <c r="P22" s="123">
        <v>70.278987999999998</v>
      </c>
      <c r="Q22" s="123">
        <v>558.34218699999997</v>
      </c>
      <c r="R22" s="123">
        <v>136.62881800000002</v>
      </c>
      <c r="S22" s="123">
        <v>472.8402210000001</v>
      </c>
      <c r="T22" s="123">
        <v>346.65465199999971</v>
      </c>
      <c r="U22" s="123">
        <v>3.5610190000000008</v>
      </c>
      <c r="V22" s="83"/>
      <c r="W22" s="84" t="s">
        <v>541</v>
      </c>
    </row>
    <row r="23" spans="1:23" ht="9" customHeight="1" x14ac:dyDescent="0.2">
      <c r="A23" s="83"/>
      <c r="B23" s="84" t="s">
        <v>342</v>
      </c>
      <c r="C23" s="123">
        <v>44.258897000000005</v>
      </c>
      <c r="D23" s="123">
        <v>191.74494600000003</v>
      </c>
      <c r="E23" s="123">
        <v>44.546868000000003</v>
      </c>
      <c r="F23" s="123">
        <v>496.18063299999977</v>
      </c>
      <c r="G23" s="123">
        <v>194.35725099999996</v>
      </c>
      <c r="H23" s="123">
        <v>1993.6343379999989</v>
      </c>
      <c r="I23" s="123">
        <v>52.374713999999997</v>
      </c>
      <c r="J23" s="123">
        <v>159.10082499999999</v>
      </c>
      <c r="K23" s="123">
        <v>239.35507399999989</v>
      </c>
      <c r="L23" s="123">
        <v>640.693308</v>
      </c>
      <c r="M23" s="123">
        <v>383.6867929999998</v>
      </c>
      <c r="N23" s="123">
        <v>469.383059</v>
      </c>
      <c r="O23" s="123">
        <v>131.28685400000001</v>
      </c>
      <c r="P23" s="123">
        <v>79.36245799999999</v>
      </c>
      <c r="Q23" s="123">
        <v>669.36160100000006</v>
      </c>
      <c r="R23" s="123">
        <v>171.11136899999997</v>
      </c>
      <c r="S23" s="123">
        <v>577.78336099999979</v>
      </c>
      <c r="T23" s="123">
        <v>409.54072500000007</v>
      </c>
      <c r="U23" s="123">
        <v>3.6876160000000011</v>
      </c>
      <c r="V23" s="83"/>
      <c r="W23" s="84" t="s">
        <v>542</v>
      </c>
    </row>
    <row r="24" spans="1:23" ht="9" customHeight="1" x14ac:dyDescent="0.2">
      <c r="A24" s="83"/>
      <c r="B24" s="84" t="s">
        <v>343</v>
      </c>
      <c r="C24" s="123">
        <v>54.357706999999998</v>
      </c>
      <c r="D24" s="123">
        <v>209.73488600000002</v>
      </c>
      <c r="E24" s="123">
        <v>49.897117999999992</v>
      </c>
      <c r="F24" s="123">
        <v>489.12534100000005</v>
      </c>
      <c r="G24" s="123">
        <v>169.15794699999998</v>
      </c>
      <c r="H24" s="123">
        <v>1900.0863189999991</v>
      </c>
      <c r="I24" s="123">
        <v>36.062611999999994</v>
      </c>
      <c r="J24" s="123">
        <v>142.328689</v>
      </c>
      <c r="K24" s="123">
        <v>263.06268700000004</v>
      </c>
      <c r="L24" s="123">
        <v>628.05042800000024</v>
      </c>
      <c r="M24" s="123">
        <v>418.6936369999998</v>
      </c>
      <c r="N24" s="123">
        <v>380.65427899999997</v>
      </c>
      <c r="O24" s="123">
        <v>141.96430899999999</v>
      </c>
      <c r="P24" s="123">
        <v>77.031385</v>
      </c>
      <c r="Q24" s="123">
        <v>664.79339499999992</v>
      </c>
      <c r="R24" s="123">
        <v>156.12899299999995</v>
      </c>
      <c r="S24" s="123">
        <v>630.47410899999954</v>
      </c>
      <c r="T24" s="123">
        <v>433.46026100000006</v>
      </c>
      <c r="U24" s="123">
        <v>6.7293889999999994</v>
      </c>
      <c r="V24" s="83"/>
      <c r="W24" s="84" t="s">
        <v>543</v>
      </c>
    </row>
    <row r="25" spans="1:23" ht="9" customHeight="1" x14ac:dyDescent="0.2">
      <c r="A25" s="83"/>
      <c r="B25" s="84" t="s">
        <v>344</v>
      </c>
      <c r="C25" s="123">
        <v>25.443399999999997</v>
      </c>
      <c r="D25" s="123">
        <v>184.814448</v>
      </c>
      <c r="E25" s="123">
        <v>44.665558999999995</v>
      </c>
      <c r="F25" s="123">
        <v>472.76623800000039</v>
      </c>
      <c r="G25" s="123">
        <v>154.73829600000002</v>
      </c>
      <c r="H25" s="123">
        <v>1799.5580299999961</v>
      </c>
      <c r="I25" s="123">
        <v>23.916293000000003</v>
      </c>
      <c r="J25" s="123">
        <v>114.38809800000001</v>
      </c>
      <c r="K25" s="123">
        <v>205.90734900000001</v>
      </c>
      <c r="L25" s="123">
        <v>568.81789300000003</v>
      </c>
      <c r="M25" s="123">
        <v>411.26189699999998</v>
      </c>
      <c r="N25" s="123">
        <v>356.71514000000002</v>
      </c>
      <c r="O25" s="123">
        <v>139.67453899999998</v>
      </c>
      <c r="P25" s="123">
        <v>78.754500999999991</v>
      </c>
      <c r="Q25" s="123">
        <v>605.59017500000004</v>
      </c>
      <c r="R25" s="123">
        <v>159.89660200000006</v>
      </c>
      <c r="S25" s="123">
        <v>655.00069299999939</v>
      </c>
      <c r="T25" s="123">
        <v>407.0976729999997</v>
      </c>
      <c r="U25" s="123">
        <v>2.7326559999999995</v>
      </c>
      <c r="V25" s="83"/>
      <c r="W25" s="84" t="s">
        <v>544</v>
      </c>
    </row>
    <row r="26" spans="1:23" ht="9" customHeight="1" x14ac:dyDescent="0.2">
      <c r="A26" s="83"/>
      <c r="B26" s="84" t="s">
        <v>345</v>
      </c>
      <c r="C26" s="123">
        <v>28.090390000000006</v>
      </c>
      <c r="D26" s="123">
        <v>201.60160500000003</v>
      </c>
      <c r="E26" s="123">
        <v>60.741881000000006</v>
      </c>
      <c r="F26" s="123">
        <v>437.24672700000002</v>
      </c>
      <c r="G26" s="123">
        <v>132.75526600000001</v>
      </c>
      <c r="H26" s="123">
        <v>1425.4698479999988</v>
      </c>
      <c r="I26" s="123">
        <v>17.319116999999999</v>
      </c>
      <c r="J26" s="123">
        <v>193.22803300000004</v>
      </c>
      <c r="K26" s="123">
        <v>281.60831600000006</v>
      </c>
      <c r="L26" s="123">
        <v>504.14640399999985</v>
      </c>
      <c r="M26" s="123">
        <v>325.84230999999994</v>
      </c>
      <c r="N26" s="123">
        <v>165.05583500000003</v>
      </c>
      <c r="O26" s="123">
        <v>72.699475000000007</v>
      </c>
      <c r="P26" s="123">
        <v>43.599071000000002</v>
      </c>
      <c r="Q26" s="123">
        <v>448.41498500000017</v>
      </c>
      <c r="R26" s="123">
        <v>123.69177099999999</v>
      </c>
      <c r="S26" s="123">
        <v>518.83634200000006</v>
      </c>
      <c r="T26" s="123">
        <v>339.61979100000008</v>
      </c>
      <c r="U26" s="123">
        <v>3.538025999999999</v>
      </c>
      <c r="V26" s="83"/>
      <c r="W26" s="84" t="s">
        <v>545</v>
      </c>
    </row>
    <row r="27" spans="1:23" ht="9" customHeight="1" x14ac:dyDescent="0.2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546</v>
      </c>
    </row>
    <row r="28" spans="1:23" ht="9" customHeight="1" x14ac:dyDescent="0.2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547</v>
      </c>
    </row>
    <row r="29" spans="1:23" ht="9" customHeight="1" x14ac:dyDescent="0.2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2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25"/>
    <row r="34" spans="1:16" ht="13.5" thickBot="1" x14ac:dyDescent="0.2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594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2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2">
      <c r="L72" s="123"/>
    </row>
    <row r="73" spans="1:21" x14ac:dyDescent="0.2">
      <c r="L73" s="123"/>
    </row>
  </sheetData>
  <mergeCells count="11">
    <mergeCell ref="A70:U70"/>
    <mergeCell ref="C34:G34"/>
    <mergeCell ref="L34:P34"/>
    <mergeCell ref="A4:A5"/>
    <mergeCell ref="B4:B5"/>
    <mergeCell ref="A68:U68"/>
    <mergeCell ref="A2:W2"/>
    <mergeCell ref="A3:W3"/>
    <mergeCell ref="C4:U4"/>
    <mergeCell ref="V4:V5"/>
    <mergeCell ref="W4:W5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25">
      <c r="A3" s="205" t="s">
        <v>680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25">
      <c r="A4" s="199" t="s">
        <v>162</v>
      </c>
      <c r="B4" s="199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535</v>
      </c>
      <c r="U4" s="199" t="s">
        <v>522</v>
      </c>
    </row>
    <row r="5" spans="1:21" ht="20.25" customHeight="1" thickBot="1" x14ac:dyDescent="0.2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15">
      <c r="A6" s="87">
        <v>2022</v>
      </c>
      <c r="B6" s="84" t="s">
        <v>338</v>
      </c>
      <c r="C6" s="88">
        <v>12.056526</v>
      </c>
      <c r="D6" s="88">
        <v>91.737683000000004</v>
      </c>
      <c r="E6" s="88">
        <v>126.97301600000003</v>
      </c>
      <c r="F6" s="88">
        <v>52.506214</v>
      </c>
      <c r="G6" s="88">
        <v>6.2120060000000006</v>
      </c>
      <c r="H6" s="88">
        <v>12.748054</v>
      </c>
      <c r="I6" s="88">
        <v>45.955576000000001</v>
      </c>
      <c r="J6" s="88">
        <v>53.870371000000006</v>
      </c>
      <c r="K6" s="88">
        <v>28.028026999999998</v>
      </c>
      <c r="L6" s="88">
        <v>89.003210999999993</v>
      </c>
      <c r="M6" s="88">
        <v>10.575597</v>
      </c>
      <c r="N6" s="88">
        <v>80.853718999999998</v>
      </c>
      <c r="O6" s="88">
        <v>5.2352059999999998</v>
      </c>
      <c r="P6" s="88">
        <v>0.94453300000000007</v>
      </c>
      <c r="Q6" s="88">
        <v>68.09512500000001</v>
      </c>
      <c r="R6" s="88">
        <v>45.737753999999995</v>
      </c>
      <c r="S6" s="88">
        <v>18.954601</v>
      </c>
      <c r="T6" s="87">
        <v>2022</v>
      </c>
      <c r="U6" s="84" t="s">
        <v>538</v>
      </c>
    </row>
    <row r="7" spans="1:21" x14ac:dyDescent="0.15">
      <c r="B7" s="84" t="s">
        <v>339</v>
      </c>
      <c r="C7" s="88">
        <v>12.030456000000001</v>
      </c>
      <c r="D7" s="88">
        <v>100.296325</v>
      </c>
      <c r="E7" s="88">
        <v>142.17161600000003</v>
      </c>
      <c r="F7" s="88">
        <v>53.659521999999996</v>
      </c>
      <c r="G7" s="88">
        <v>5.8016860000000001</v>
      </c>
      <c r="H7" s="88">
        <v>17.135002</v>
      </c>
      <c r="I7" s="88">
        <v>41.591447000000002</v>
      </c>
      <c r="J7" s="88">
        <v>56.403301999999996</v>
      </c>
      <c r="K7" s="88">
        <v>24.042026999999997</v>
      </c>
      <c r="L7" s="88">
        <v>120.130269</v>
      </c>
      <c r="M7" s="88">
        <v>11.424334999999999</v>
      </c>
      <c r="N7" s="88">
        <v>85.54769300000001</v>
      </c>
      <c r="O7" s="88">
        <v>6.021007</v>
      </c>
      <c r="P7" s="88">
        <v>0.77361400000000002</v>
      </c>
      <c r="Q7" s="88">
        <v>70.607049000000004</v>
      </c>
      <c r="R7" s="88">
        <v>30.314534999999999</v>
      </c>
      <c r="S7" s="88">
        <v>15.343548</v>
      </c>
      <c r="U7" s="84" t="s">
        <v>539</v>
      </c>
    </row>
    <row r="8" spans="1:21" x14ac:dyDescent="0.15">
      <c r="B8" s="84" t="s">
        <v>340</v>
      </c>
      <c r="C8" s="88">
        <v>17.936585999999998</v>
      </c>
      <c r="D8" s="88">
        <v>120.50858700000001</v>
      </c>
      <c r="E8" s="88">
        <v>200.34175099999999</v>
      </c>
      <c r="F8" s="88">
        <v>58.125926999999997</v>
      </c>
      <c r="G8" s="88">
        <v>7.3513779999999995</v>
      </c>
      <c r="H8" s="88">
        <v>16.674172000000002</v>
      </c>
      <c r="I8" s="88">
        <v>48.6066</v>
      </c>
      <c r="J8" s="88">
        <v>65.485020000000006</v>
      </c>
      <c r="K8" s="88">
        <v>31.232638999999999</v>
      </c>
      <c r="L8" s="88">
        <v>94.827050999999997</v>
      </c>
      <c r="M8" s="88">
        <v>14.113552</v>
      </c>
      <c r="N8" s="88">
        <v>118.154979</v>
      </c>
      <c r="O8" s="88">
        <v>9.7016279999999977</v>
      </c>
      <c r="P8" s="88">
        <v>0.74417199999999994</v>
      </c>
      <c r="Q8" s="88">
        <v>80.524951000000001</v>
      </c>
      <c r="R8" s="88">
        <v>39.223365999999999</v>
      </c>
      <c r="S8" s="88">
        <v>27.642677999999997</v>
      </c>
      <c r="U8" s="84" t="s">
        <v>540</v>
      </c>
    </row>
    <row r="9" spans="1:21" x14ac:dyDescent="0.15">
      <c r="B9" s="84" t="s">
        <v>341</v>
      </c>
      <c r="C9" s="88">
        <v>18.58717</v>
      </c>
      <c r="D9" s="88">
        <v>122.676592</v>
      </c>
      <c r="E9" s="88">
        <v>197.54726500000001</v>
      </c>
      <c r="F9" s="88">
        <v>62.059313000000003</v>
      </c>
      <c r="G9" s="88">
        <v>5.9952509999999997</v>
      </c>
      <c r="H9" s="88">
        <v>17.027433000000002</v>
      </c>
      <c r="I9" s="88">
        <v>42.749997999999998</v>
      </c>
      <c r="J9" s="88">
        <v>69.588177999999999</v>
      </c>
      <c r="K9" s="88">
        <v>28.392554000000001</v>
      </c>
      <c r="L9" s="88">
        <v>114.31350299999998</v>
      </c>
      <c r="M9" s="88">
        <v>14.726646000000001</v>
      </c>
      <c r="N9" s="88">
        <v>75.988649000000009</v>
      </c>
      <c r="O9" s="88">
        <v>9.3353059999999992</v>
      </c>
      <c r="P9" s="88">
        <v>1.1132929999999999</v>
      </c>
      <c r="Q9" s="88">
        <v>94.95602199999999</v>
      </c>
      <c r="R9" s="88">
        <v>35.300518000000004</v>
      </c>
      <c r="S9" s="88">
        <v>18.838964000000004</v>
      </c>
      <c r="U9" s="84" t="s">
        <v>541</v>
      </c>
    </row>
    <row r="10" spans="1:21" x14ac:dyDescent="0.15">
      <c r="B10" s="84" t="s">
        <v>342</v>
      </c>
      <c r="C10" s="88">
        <v>19.623406000000003</v>
      </c>
      <c r="D10" s="88">
        <v>131.60483299999999</v>
      </c>
      <c r="E10" s="88">
        <v>239.243268</v>
      </c>
      <c r="F10" s="88">
        <v>66.359351000000004</v>
      </c>
      <c r="G10" s="88">
        <v>8.7960589999999996</v>
      </c>
      <c r="H10" s="88">
        <v>14.871613999999999</v>
      </c>
      <c r="I10" s="88">
        <v>37.985586000000005</v>
      </c>
      <c r="J10" s="88">
        <v>87.777974999999998</v>
      </c>
      <c r="K10" s="88">
        <v>33.204846999999994</v>
      </c>
      <c r="L10" s="88">
        <v>161.92340100000001</v>
      </c>
      <c r="M10" s="88">
        <v>17.102349</v>
      </c>
      <c r="N10" s="88">
        <v>91.983631000000045</v>
      </c>
      <c r="O10" s="88">
        <v>9.0889060000000015</v>
      </c>
      <c r="P10" s="88">
        <v>1.0539559999999999</v>
      </c>
      <c r="Q10" s="88">
        <v>103.61915500000001</v>
      </c>
      <c r="R10" s="88">
        <v>37.398724000000001</v>
      </c>
      <c r="S10" s="88">
        <v>28.997819</v>
      </c>
      <c r="U10" s="84" t="s">
        <v>542</v>
      </c>
    </row>
    <row r="11" spans="1:21" x14ac:dyDescent="0.15">
      <c r="B11" s="84" t="s">
        <v>343</v>
      </c>
      <c r="C11" s="88">
        <v>18.529613999999999</v>
      </c>
      <c r="D11" s="88">
        <v>121.072676</v>
      </c>
      <c r="E11" s="88">
        <v>211.38858999999997</v>
      </c>
      <c r="F11" s="88">
        <v>70.290565000000001</v>
      </c>
      <c r="G11" s="88">
        <v>7.314576999999999</v>
      </c>
      <c r="H11" s="88">
        <v>13.838913</v>
      </c>
      <c r="I11" s="88">
        <v>31.680706000000001</v>
      </c>
      <c r="J11" s="88">
        <v>86.509909999999991</v>
      </c>
      <c r="K11" s="88">
        <v>30.567158999999997</v>
      </c>
      <c r="L11" s="88">
        <v>80.023478999999995</v>
      </c>
      <c r="M11" s="88">
        <v>16.089783000000001</v>
      </c>
      <c r="N11" s="88">
        <v>127.054481</v>
      </c>
      <c r="O11" s="88">
        <v>8.4722509999999982</v>
      </c>
      <c r="P11" s="88">
        <v>0.95637099999999997</v>
      </c>
      <c r="Q11" s="88">
        <v>110.001306</v>
      </c>
      <c r="R11" s="88">
        <v>43.070842999999996</v>
      </c>
      <c r="S11" s="88">
        <v>20.823847000000001</v>
      </c>
      <c r="U11" s="84" t="s">
        <v>543</v>
      </c>
    </row>
    <row r="12" spans="1:21" x14ac:dyDescent="0.15">
      <c r="B12" s="84" t="s">
        <v>344</v>
      </c>
      <c r="C12" s="88">
        <v>19.157845999999999</v>
      </c>
      <c r="D12" s="88">
        <v>132.491015</v>
      </c>
      <c r="E12" s="88">
        <v>180.57543299999998</v>
      </c>
      <c r="F12" s="88">
        <v>68.309984</v>
      </c>
      <c r="G12" s="88">
        <v>7.8396800000000013</v>
      </c>
      <c r="H12" s="88">
        <v>16.186408</v>
      </c>
      <c r="I12" s="88">
        <v>33.085420999999997</v>
      </c>
      <c r="J12" s="88">
        <v>86.056379000000021</v>
      </c>
      <c r="K12" s="88">
        <v>31.371666999999995</v>
      </c>
      <c r="L12" s="88">
        <v>147.840723</v>
      </c>
      <c r="M12" s="88">
        <v>16.843353999999998</v>
      </c>
      <c r="N12" s="88">
        <v>117.40533400000001</v>
      </c>
      <c r="O12" s="88">
        <v>4.0351859999999995</v>
      </c>
      <c r="P12" s="88">
        <v>0.77287799999999995</v>
      </c>
      <c r="Q12" s="88">
        <v>77.474990000000005</v>
      </c>
      <c r="R12" s="88">
        <v>42.312538999999994</v>
      </c>
      <c r="S12" s="88">
        <v>16.622881000000007</v>
      </c>
      <c r="U12" s="84" t="s">
        <v>544</v>
      </c>
    </row>
    <row r="13" spans="1:21" x14ac:dyDescent="0.15">
      <c r="B13" s="84" t="s">
        <v>345</v>
      </c>
      <c r="C13" s="88">
        <v>22.166466999999997</v>
      </c>
      <c r="D13" s="88">
        <v>149.42780000000002</v>
      </c>
      <c r="E13" s="88">
        <v>213.08953000000002</v>
      </c>
      <c r="F13" s="88">
        <v>75.970286000000002</v>
      </c>
      <c r="G13" s="88">
        <v>7.2123930000000005</v>
      </c>
      <c r="H13" s="88">
        <v>14.46457</v>
      </c>
      <c r="I13" s="88">
        <v>37.497254999999996</v>
      </c>
      <c r="J13" s="88">
        <v>101.062988</v>
      </c>
      <c r="K13" s="88">
        <v>36.547241999999997</v>
      </c>
      <c r="L13" s="88">
        <v>142.337266</v>
      </c>
      <c r="M13" s="88">
        <v>16.761061000000002</v>
      </c>
      <c r="N13" s="88">
        <v>65.350743999999992</v>
      </c>
      <c r="O13" s="88">
        <v>5.9682420000000009</v>
      </c>
      <c r="P13" s="88">
        <v>0.47500699999999996</v>
      </c>
      <c r="Q13" s="88">
        <v>102.391935</v>
      </c>
      <c r="R13" s="88">
        <v>48.868999000000002</v>
      </c>
      <c r="S13" s="88">
        <v>31.767749999999992</v>
      </c>
      <c r="U13" s="84" t="s">
        <v>545</v>
      </c>
    </row>
    <row r="14" spans="1:21" x14ac:dyDescent="0.15">
      <c r="B14" s="84" t="s">
        <v>346</v>
      </c>
      <c r="C14" s="88">
        <v>22.159144000000001</v>
      </c>
      <c r="D14" s="88">
        <v>131.34742899999998</v>
      </c>
      <c r="E14" s="88">
        <v>190.87347100000002</v>
      </c>
      <c r="F14" s="88">
        <v>74.917106000000004</v>
      </c>
      <c r="G14" s="88">
        <v>7.4224319999999997</v>
      </c>
      <c r="H14" s="88">
        <v>17.451689999999999</v>
      </c>
      <c r="I14" s="88">
        <v>46.342690000000005</v>
      </c>
      <c r="J14" s="88">
        <v>106.37832399999999</v>
      </c>
      <c r="K14" s="88">
        <v>35.111253999999995</v>
      </c>
      <c r="L14" s="88">
        <v>104.10993100000002</v>
      </c>
      <c r="M14" s="88">
        <v>18.292417999999998</v>
      </c>
      <c r="N14" s="88">
        <v>47.121383999999999</v>
      </c>
      <c r="O14" s="88">
        <v>8.1439780000000006</v>
      </c>
      <c r="P14" s="88">
        <v>0.59531800000000001</v>
      </c>
      <c r="Q14" s="88">
        <v>104.818209</v>
      </c>
      <c r="R14" s="88">
        <v>45.422941000000002</v>
      </c>
      <c r="S14" s="88">
        <v>35.970624000000001</v>
      </c>
      <c r="U14" s="84" t="s">
        <v>546</v>
      </c>
    </row>
    <row r="15" spans="1:21" x14ac:dyDescent="0.15">
      <c r="B15" s="84" t="s">
        <v>347</v>
      </c>
      <c r="C15" s="88">
        <v>21.861899999999999</v>
      </c>
      <c r="D15" s="88">
        <v>131.88979800000001</v>
      </c>
      <c r="E15" s="88">
        <v>198.63456799999997</v>
      </c>
      <c r="F15" s="88">
        <v>74.696184000000002</v>
      </c>
      <c r="G15" s="88">
        <v>6.9288319999999999</v>
      </c>
      <c r="H15" s="88">
        <v>16.434964000000001</v>
      </c>
      <c r="I15" s="88">
        <v>55.572074999999998</v>
      </c>
      <c r="J15" s="88">
        <v>110.399928</v>
      </c>
      <c r="K15" s="88">
        <v>35.433989999999994</v>
      </c>
      <c r="L15" s="88">
        <v>119.89956100000001</v>
      </c>
      <c r="M15" s="88">
        <v>15.441803999999999</v>
      </c>
      <c r="N15" s="88">
        <v>107.52449700000004</v>
      </c>
      <c r="O15" s="88">
        <v>5.9136559999999987</v>
      </c>
      <c r="P15" s="88">
        <v>0.75921499999999997</v>
      </c>
      <c r="Q15" s="88">
        <v>127.903355</v>
      </c>
      <c r="R15" s="88">
        <v>41.156322000000003</v>
      </c>
      <c r="S15" s="88">
        <v>28.510833999999996</v>
      </c>
      <c r="U15" s="84" t="s">
        <v>547</v>
      </c>
    </row>
    <row r="16" spans="1:21" x14ac:dyDescent="0.15">
      <c r="B16" s="84" t="s">
        <v>348</v>
      </c>
      <c r="C16" s="88">
        <v>22.344093999999998</v>
      </c>
      <c r="D16" s="88">
        <v>133.14204700000002</v>
      </c>
      <c r="E16" s="88">
        <v>218.89515799999995</v>
      </c>
      <c r="F16" s="88">
        <v>76.917569999999998</v>
      </c>
      <c r="G16" s="88">
        <v>8.823043000000002</v>
      </c>
      <c r="H16" s="88">
        <v>13.770801000000001</v>
      </c>
      <c r="I16" s="88">
        <v>59.142232</v>
      </c>
      <c r="J16" s="88">
        <v>73.742884000000018</v>
      </c>
      <c r="K16" s="88">
        <v>34.501187999999999</v>
      </c>
      <c r="L16" s="88">
        <v>108.74248399999998</v>
      </c>
      <c r="M16" s="88">
        <v>17.452705000000002</v>
      </c>
      <c r="N16" s="88">
        <v>102.81999600000002</v>
      </c>
      <c r="O16" s="88">
        <v>4.5258190000000003</v>
      </c>
      <c r="P16" s="88">
        <v>0.57891199999999998</v>
      </c>
      <c r="Q16" s="88">
        <v>90.061486000000002</v>
      </c>
      <c r="R16" s="88">
        <v>42.317122000000005</v>
      </c>
      <c r="S16" s="88">
        <v>34.101749999999996</v>
      </c>
      <c r="U16" s="84" t="s">
        <v>548</v>
      </c>
    </row>
    <row r="17" spans="1:21" x14ac:dyDescent="0.15">
      <c r="B17" s="84" t="s">
        <v>349</v>
      </c>
      <c r="C17" s="88">
        <v>24.563632999999999</v>
      </c>
      <c r="D17" s="88">
        <v>144.29699900000003</v>
      </c>
      <c r="E17" s="88">
        <v>162.831086</v>
      </c>
      <c r="F17" s="88">
        <v>74.823270000000008</v>
      </c>
      <c r="G17" s="88">
        <v>5.8037799999999997</v>
      </c>
      <c r="H17" s="88">
        <v>24.763895999999999</v>
      </c>
      <c r="I17" s="88">
        <v>64.735131999999993</v>
      </c>
      <c r="J17" s="88">
        <v>74.821541000000011</v>
      </c>
      <c r="K17" s="88">
        <v>39.173879999999997</v>
      </c>
      <c r="L17" s="88">
        <v>151.30209600000003</v>
      </c>
      <c r="M17" s="88">
        <v>16.670631999999998</v>
      </c>
      <c r="N17" s="88">
        <v>56.610094000000004</v>
      </c>
      <c r="O17" s="88">
        <v>4.5715140000000005</v>
      </c>
      <c r="P17" s="88">
        <v>0.66029899999999997</v>
      </c>
      <c r="Q17" s="88">
        <v>89.759734999999992</v>
      </c>
      <c r="R17" s="88">
        <v>40.277569</v>
      </c>
      <c r="S17" s="88">
        <v>36.127606</v>
      </c>
      <c r="U17" s="84" t="s">
        <v>549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2023</v>
      </c>
      <c r="B19" s="84" t="s">
        <v>338</v>
      </c>
      <c r="C19" s="88">
        <v>19.585545000000003</v>
      </c>
      <c r="D19" s="88">
        <v>125.242152</v>
      </c>
      <c r="E19" s="88">
        <v>153.41280399999999</v>
      </c>
      <c r="F19" s="88">
        <v>71.596119999999999</v>
      </c>
      <c r="G19" s="88">
        <v>8.5672929999999994</v>
      </c>
      <c r="H19" s="88">
        <v>14.410555</v>
      </c>
      <c r="I19" s="88">
        <v>66.946611000000004</v>
      </c>
      <c r="J19" s="88">
        <v>64.556426999999999</v>
      </c>
      <c r="K19" s="88">
        <v>32.877791000000002</v>
      </c>
      <c r="L19" s="88">
        <v>94.969594000000001</v>
      </c>
      <c r="M19" s="88">
        <v>14.571950000000001</v>
      </c>
      <c r="N19" s="88">
        <v>54.257251999999994</v>
      </c>
      <c r="O19" s="88">
        <v>4.050262</v>
      </c>
      <c r="P19" s="88">
        <v>0.68359599999999987</v>
      </c>
      <c r="Q19" s="88">
        <v>100.99700900000001</v>
      </c>
      <c r="R19" s="88">
        <v>46.261494999999996</v>
      </c>
      <c r="S19" s="88">
        <v>35.688286000000005</v>
      </c>
      <c r="T19" s="87">
        <v>2023</v>
      </c>
      <c r="U19" s="84" t="s">
        <v>538</v>
      </c>
    </row>
    <row r="20" spans="1:21" x14ac:dyDescent="0.15">
      <c r="B20" s="84" t="s">
        <v>339</v>
      </c>
      <c r="C20" s="88">
        <v>18.504738</v>
      </c>
      <c r="D20" s="88">
        <v>125.774637</v>
      </c>
      <c r="E20" s="88">
        <v>154.437309</v>
      </c>
      <c r="F20" s="88">
        <v>67.827514000000008</v>
      </c>
      <c r="G20" s="88">
        <v>7.801812</v>
      </c>
      <c r="H20" s="88">
        <v>17.622300000000003</v>
      </c>
      <c r="I20" s="88">
        <v>71.338832999999994</v>
      </c>
      <c r="J20" s="88">
        <v>64.717659999999995</v>
      </c>
      <c r="K20" s="88">
        <v>27.838110999999998</v>
      </c>
      <c r="L20" s="88">
        <v>115.67801</v>
      </c>
      <c r="M20" s="88">
        <v>13.198981</v>
      </c>
      <c r="N20" s="88">
        <v>95.441733999999968</v>
      </c>
      <c r="O20" s="88">
        <v>4.9348600000000005</v>
      </c>
      <c r="P20" s="88">
        <v>0.49840000000000007</v>
      </c>
      <c r="Q20" s="88">
        <v>103.15709200000001</v>
      </c>
      <c r="R20" s="88">
        <v>42.065791000000004</v>
      </c>
      <c r="S20" s="88">
        <v>23.690705999999999</v>
      </c>
      <c r="U20" s="84" t="s">
        <v>539</v>
      </c>
    </row>
    <row r="21" spans="1:21" x14ac:dyDescent="0.15">
      <c r="B21" s="84" t="s">
        <v>340</v>
      </c>
      <c r="C21" s="88">
        <v>21.533427</v>
      </c>
      <c r="D21" s="88">
        <v>144.38366599999998</v>
      </c>
      <c r="E21" s="88">
        <v>183.80837700000001</v>
      </c>
      <c r="F21" s="88">
        <v>82.37160999999999</v>
      </c>
      <c r="G21" s="88">
        <v>8.2486370000000004</v>
      </c>
      <c r="H21" s="88">
        <v>21.062839</v>
      </c>
      <c r="I21" s="88">
        <v>90.348861999999997</v>
      </c>
      <c r="J21" s="88">
        <v>81.489913999999999</v>
      </c>
      <c r="K21" s="88">
        <v>36.465868999999998</v>
      </c>
      <c r="L21" s="88">
        <v>152.72228999999999</v>
      </c>
      <c r="M21" s="88">
        <v>17.26426</v>
      </c>
      <c r="N21" s="88">
        <v>86.165297000000052</v>
      </c>
      <c r="O21" s="88">
        <v>5.2160439999999983</v>
      </c>
      <c r="P21" s="88">
        <v>0.68626999999999994</v>
      </c>
      <c r="Q21" s="88">
        <v>105.74460499999999</v>
      </c>
      <c r="R21" s="88">
        <v>47.267897000000005</v>
      </c>
      <c r="S21" s="88">
        <v>31.321828</v>
      </c>
      <c r="U21" s="84" t="s">
        <v>540</v>
      </c>
    </row>
    <row r="22" spans="1:21" x14ac:dyDescent="0.15">
      <c r="B22" s="84" t="s">
        <v>341</v>
      </c>
      <c r="C22" s="88">
        <v>20.409937999999997</v>
      </c>
      <c r="D22" s="88">
        <v>124.141988</v>
      </c>
      <c r="E22" s="88">
        <v>193.989105</v>
      </c>
      <c r="F22" s="88">
        <v>72.102148</v>
      </c>
      <c r="G22" s="88">
        <v>6.3635820000000001</v>
      </c>
      <c r="H22" s="88">
        <v>15.206045999999999</v>
      </c>
      <c r="I22" s="88">
        <v>68.207799000000009</v>
      </c>
      <c r="J22" s="88">
        <v>75.801633999999993</v>
      </c>
      <c r="K22" s="88">
        <v>28.728791000000001</v>
      </c>
      <c r="L22" s="88">
        <v>120.46215000000002</v>
      </c>
      <c r="M22" s="88">
        <v>14.329822</v>
      </c>
      <c r="N22" s="88">
        <v>58.825449000000027</v>
      </c>
      <c r="O22" s="88">
        <v>3.5552979999999996</v>
      </c>
      <c r="P22" s="88">
        <v>0.34451400000000004</v>
      </c>
      <c r="Q22" s="88">
        <v>81.788224</v>
      </c>
      <c r="R22" s="88">
        <v>38.370370000000001</v>
      </c>
      <c r="S22" s="88">
        <v>19.852041999999997</v>
      </c>
      <c r="U22" s="84" t="s">
        <v>541</v>
      </c>
    </row>
    <row r="23" spans="1:21" x14ac:dyDescent="0.15">
      <c r="B23" s="84" t="s">
        <v>342</v>
      </c>
      <c r="C23" s="88">
        <v>22.375143000000001</v>
      </c>
      <c r="D23" s="88">
        <v>142.64761100000001</v>
      </c>
      <c r="E23" s="88">
        <v>227.042484</v>
      </c>
      <c r="F23" s="88">
        <v>81.867671000000001</v>
      </c>
      <c r="G23" s="88">
        <v>6.7174150000000008</v>
      </c>
      <c r="H23" s="88">
        <v>15.237120000000001</v>
      </c>
      <c r="I23" s="88">
        <v>58.103983999999997</v>
      </c>
      <c r="J23" s="88">
        <v>101.31287300000001</v>
      </c>
      <c r="K23" s="88">
        <v>35.323635999999993</v>
      </c>
      <c r="L23" s="88">
        <v>108.77693199999999</v>
      </c>
      <c r="M23" s="88">
        <v>16.522766999999998</v>
      </c>
      <c r="N23" s="88">
        <v>107.38571600000002</v>
      </c>
      <c r="O23" s="88">
        <v>5.1455170000000008</v>
      </c>
      <c r="P23" s="88">
        <v>0.60850099999999996</v>
      </c>
      <c r="Q23" s="88">
        <v>100.137095</v>
      </c>
      <c r="R23" s="88">
        <v>47.637501999999998</v>
      </c>
      <c r="S23" s="88">
        <v>38.951932000000014</v>
      </c>
      <c r="U23" s="84" t="s">
        <v>542</v>
      </c>
    </row>
    <row r="24" spans="1:21" x14ac:dyDescent="0.15">
      <c r="B24" s="84" t="s">
        <v>343</v>
      </c>
      <c r="C24" s="88">
        <v>21.085768999999999</v>
      </c>
      <c r="D24" s="88">
        <v>126.91905200000001</v>
      </c>
      <c r="E24" s="88">
        <v>191.26530700000004</v>
      </c>
      <c r="F24" s="88">
        <v>81.460498000000001</v>
      </c>
      <c r="G24" s="88">
        <v>5.8130629999999996</v>
      </c>
      <c r="H24" s="88">
        <v>12.086730000000001</v>
      </c>
      <c r="I24" s="88">
        <v>39.323442</v>
      </c>
      <c r="J24" s="88">
        <v>106.56681000000002</v>
      </c>
      <c r="K24" s="88">
        <v>35.562311999999999</v>
      </c>
      <c r="L24" s="88">
        <v>99.777551000000003</v>
      </c>
      <c r="M24" s="88">
        <v>15.339407</v>
      </c>
      <c r="N24" s="88">
        <v>79.504140000000007</v>
      </c>
      <c r="O24" s="88">
        <v>5.7850660000000005</v>
      </c>
      <c r="P24" s="88">
        <v>0.41741400000000001</v>
      </c>
      <c r="Q24" s="88">
        <v>85.435862</v>
      </c>
      <c r="R24" s="88">
        <v>45.183942000000002</v>
      </c>
      <c r="S24" s="88">
        <v>29.976926999999996</v>
      </c>
      <c r="U24" s="84" t="s">
        <v>543</v>
      </c>
    </row>
    <row r="25" spans="1:21" x14ac:dyDescent="0.15">
      <c r="B25" s="84" t="s">
        <v>344</v>
      </c>
      <c r="C25" s="88">
        <v>22.443712999999999</v>
      </c>
      <c r="D25" s="88">
        <v>131.93539899999999</v>
      </c>
      <c r="E25" s="88">
        <v>182.974605</v>
      </c>
      <c r="F25" s="88">
        <v>76.640690000000006</v>
      </c>
      <c r="G25" s="88">
        <v>7.2004069999999993</v>
      </c>
      <c r="H25" s="88">
        <v>12.225656000000001</v>
      </c>
      <c r="I25" s="88">
        <v>37.930020999999996</v>
      </c>
      <c r="J25" s="88">
        <v>101.94222900000001</v>
      </c>
      <c r="K25" s="88">
        <v>35.852209000000002</v>
      </c>
      <c r="L25" s="88">
        <v>94.375735999999989</v>
      </c>
      <c r="M25" s="88">
        <v>15.259898</v>
      </c>
      <c r="N25" s="88">
        <v>56.94633000000001</v>
      </c>
      <c r="O25" s="88">
        <v>3.3426830000000001</v>
      </c>
      <c r="P25" s="88">
        <v>0.548929</v>
      </c>
      <c r="Q25" s="88">
        <v>86.906316000000004</v>
      </c>
      <c r="R25" s="88">
        <v>49.294201000000001</v>
      </c>
      <c r="S25" s="88">
        <v>37.722650000000002</v>
      </c>
      <c r="U25" s="84" t="s">
        <v>544</v>
      </c>
    </row>
    <row r="26" spans="1:21" x14ac:dyDescent="0.15">
      <c r="B26" s="84" t="s">
        <v>345</v>
      </c>
      <c r="C26" s="88">
        <v>23.462491</v>
      </c>
      <c r="D26" s="88">
        <v>135.46643</v>
      </c>
      <c r="E26" s="88">
        <v>158.018283</v>
      </c>
      <c r="F26" s="88">
        <v>81.824922000000001</v>
      </c>
      <c r="G26" s="88">
        <v>4.6182820000000007</v>
      </c>
      <c r="H26" s="88">
        <v>11.824873</v>
      </c>
      <c r="I26" s="88">
        <v>45.743163000000003</v>
      </c>
      <c r="J26" s="88">
        <v>117.73339100000001</v>
      </c>
      <c r="K26" s="88">
        <v>35.451816000000001</v>
      </c>
      <c r="L26" s="88">
        <v>131.95946499999999</v>
      </c>
      <c r="M26" s="88">
        <v>12.05092</v>
      </c>
      <c r="N26" s="88">
        <v>63.637771999999998</v>
      </c>
      <c r="O26" s="88">
        <v>5.222938000000001</v>
      </c>
      <c r="P26" s="88">
        <v>0.59342400000000006</v>
      </c>
      <c r="Q26" s="88">
        <v>87.148116999999999</v>
      </c>
      <c r="R26" s="88">
        <v>44.891984000000001</v>
      </c>
      <c r="S26" s="88">
        <v>34.820058000000003</v>
      </c>
      <c r="U26" s="84" t="s">
        <v>545</v>
      </c>
    </row>
    <row r="27" spans="1:21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546</v>
      </c>
    </row>
    <row r="28" spans="1:21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547</v>
      </c>
    </row>
    <row r="29" spans="1:21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1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205" t="s">
        <v>680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25">
      <c r="A35" s="199" t="s">
        <v>162</v>
      </c>
      <c r="B35" s="199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535</v>
      </c>
      <c r="U35" s="199" t="s">
        <v>522</v>
      </c>
    </row>
    <row r="36" spans="1:21" ht="20.25" customHeight="1" thickBot="1" x14ac:dyDescent="0.2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15">
      <c r="A37" s="87">
        <v>2022</v>
      </c>
      <c r="B37" s="84" t="s">
        <v>338</v>
      </c>
      <c r="C37" s="88">
        <v>19.867324</v>
      </c>
      <c r="D37" s="88">
        <v>52.853200999999999</v>
      </c>
      <c r="E37" s="88">
        <v>30.477060999999999</v>
      </c>
      <c r="F37" s="88">
        <v>31.255618999999996</v>
      </c>
      <c r="G37" s="88">
        <v>36.564632000000003</v>
      </c>
      <c r="H37" s="88">
        <v>36.816412999999997</v>
      </c>
      <c r="I37" s="88">
        <v>24.077425000000002</v>
      </c>
      <c r="J37" s="88">
        <v>16.657757</v>
      </c>
      <c r="K37" s="88">
        <v>2.0935319999999997</v>
      </c>
      <c r="L37" s="88">
        <v>1059.5184029999998</v>
      </c>
      <c r="M37" s="88">
        <v>57.97559099999998</v>
      </c>
      <c r="N37" s="88">
        <v>174.055341</v>
      </c>
      <c r="O37" s="88">
        <v>263.57566700000001</v>
      </c>
      <c r="P37" s="88">
        <v>37.376775000000002</v>
      </c>
      <c r="Q37" s="88">
        <v>61.486739999999998</v>
      </c>
      <c r="R37" s="88">
        <v>55.043829000000002</v>
      </c>
      <c r="S37" s="88">
        <v>39.274068</v>
      </c>
      <c r="T37" s="87">
        <v>2022</v>
      </c>
      <c r="U37" s="84" t="s">
        <v>538</v>
      </c>
    </row>
    <row r="38" spans="1:21" x14ac:dyDescent="0.15">
      <c r="B38" s="84" t="s">
        <v>339</v>
      </c>
      <c r="C38" s="88">
        <v>23.285784</v>
      </c>
      <c r="D38" s="88">
        <v>57.815024000000001</v>
      </c>
      <c r="E38" s="88">
        <v>34.183388000000001</v>
      </c>
      <c r="F38" s="88">
        <v>39.387625</v>
      </c>
      <c r="G38" s="88">
        <v>40.242598999999998</v>
      </c>
      <c r="H38" s="88">
        <v>38.206482000000001</v>
      </c>
      <c r="I38" s="88">
        <v>31.393627000000002</v>
      </c>
      <c r="J38" s="88">
        <v>20.315584000000001</v>
      </c>
      <c r="K38" s="88">
        <v>1.9427599999999998</v>
      </c>
      <c r="L38" s="88">
        <v>1419.3299669999999</v>
      </c>
      <c r="M38" s="88">
        <v>66.667479000000014</v>
      </c>
      <c r="N38" s="88">
        <v>191.43305000000004</v>
      </c>
      <c r="O38" s="88">
        <v>308.67236000000003</v>
      </c>
      <c r="P38" s="88">
        <v>40.193821</v>
      </c>
      <c r="Q38" s="88">
        <v>62.765600000000006</v>
      </c>
      <c r="R38" s="88">
        <v>58.130641000000004</v>
      </c>
      <c r="S38" s="88">
        <v>44.759126000000002</v>
      </c>
      <c r="U38" s="84" t="s">
        <v>539</v>
      </c>
    </row>
    <row r="39" spans="1:21" x14ac:dyDescent="0.15">
      <c r="B39" s="84" t="s">
        <v>340</v>
      </c>
      <c r="C39" s="88">
        <v>22.003401</v>
      </c>
      <c r="D39" s="88">
        <v>65.574831000000003</v>
      </c>
      <c r="E39" s="88">
        <v>37.007916999999999</v>
      </c>
      <c r="F39" s="88">
        <v>46.081108999999998</v>
      </c>
      <c r="G39" s="88">
        <v>43.9741</v>
      </c>
      <c r="H39" s="88">
        <v>48.635204000000002</v>
      </c>
      <c r="I39" s="88">
        <v>33.414828999999997</v>
      </c>
      <c r="J39" s="88">
        <v>23.254179000000001</v>
      </c>
      <c r="K39" s="88">
        <v>2.6333899999999999</v>
      </c>
      <c r="L39" s="88">
        <v>1417.8584890000002</v>
      </c>
      <c r="M39" s="88">
        <v>69.246177999999986</v>
      </c>
      <c r="N39" s="88">
        <v>218.47346099999996</v>
      </c>
      <c r="O39" s="88">
        <v>308.93141500000002</v>
      </c>
      <c r="P39" s="88">
        <v>41.456966999999999</v>
      </c>
      <c r="Q39" s="88">
        <v>73.493818999999988</v>
      </c>
      <c r="R39" s="88">
        <v>68.602732000000003</v>
      </c>
      <c r="S39" s="88">
        <v>50.373283000000001</v>
      </c>
      <c r="U39" s="84" t="s">
        <v>540</v>
      </c>
    </row>
    <row r="40" spans="1:21" x14ac:dyDescent="0.15">
      <c r="B40" s="84" t="s">
        <v>341</v>
      </c>
      <c r="C40" s="88">
        <v>16.123847999999999</v>
      </c>
      <c r="D40" s="88">
        <v>62.25112</v>
      </c>
      <c r="E40" s="88">
        <v>36.682068000000001</v>
      </c>
      <c r="F40" s="88">
        <v>47.169589999999999</v>
      </c>
      <c r="G40" s="88">
        <v>47.849836000000003</v>
      </c>
      <c r="H40" s="88">
        <v>41.838594000000001</v>
      </c>
      <c r="I40" s="88">
        <v>19.975037</v>
      </c>
      <c r="J40" s="88">
        <v>23.742187000000001</v>
      </c>
      <c r="K40" s="88">
        <v>1.3732829999999998</v>
      </c>
      <c r="L40" s="88">
        <v>1521.9836540000003</v>
      </c>
      <c r="M40" s="88">
        <v>73.204982999999999</v>
      </c>
      <c r="N40" s="88">
        <v>218.25932200000011</v>
      </c>
      <c r="O40" s="88">
        <v>266.29066900000004</v>
      </c>
      <c r="P40" s="88">
        <v>53.612701000000001</v>
      </c>
      <c r="Q40" s="88">
        <v>68.509465000000006</v>
      </c>
      <c r="R40" s="88">
        <v>65.917428999999998</v>
      </c>
      <c r="S40" s="88">
        <v>47.158602999999999</v>
      </c>
      <c r="U40" s="84" t="s">
        <v>541</v>
      </c>
    </row>
    <row r="41" spans="1:21" x14ac:dyDescent="0.15">
      <c r="B41" s="84" t="s">
        <v>342</v>
      </c>
      <c r="C41" s="88">
        <v>17.955158999999998</v>
      </c>
      <c r="D41" s="88">
        <v>66.156716000000003</v>
      </c>
      <c r="E41" s="88">
        <v>42.982532999999997</v>
      </c>
      <c r="F41" s="88">
        <v>54.264708999999996</v>
      </c>
      <c r="G41" s="88">
        <v>65.282456999999994</v>
      </c>
      <c r="H41" s="88">
        <v>49.845957999999996</v>
      </c>
      <c r="I41" s="88">
        <v>30.655860000000001</v>
      </c>
      <c r="J41" s="88">
        <v>22.740669999999998</v>
      </c>
      <c r="K41" s="88">
        <v>3.428731</v>
      </c>
      <c r="L41" s="88">
        <v>1759.051105</v>
      </c>
      <c r="M41" s="88">
        <v>92.792190000000005</v>
      </c>
      <c r="N41" s="88">
        <v>225.16698200000002</v>
      </c>
      <c r="O41" s="88">
        <v>313.54865699999999</v>
      </c>
      <c r="P41" s="88">
        <v>35.956488999999998</v>
      </c>
      <c r="Q41" s="88">
        <v>74.977393000000006</v>
      </c>
      <c r="R41" s="88">
        <v>76.509018000000012</v>
      </c>
      <c r="S41" s="88">
        <v>48.724465999999993</v>
      </c>
      <c r="U41" s="84" t="s">
        <v>542</v>
      </c>
    </row>
    <row r="42" spans="1:21" x14ac:dyDescent="0.15">
      <c r="B42" s="84" t="s">
        <v>343</v>
      </c>
      <c r="C42" s="88">
        <v>15.881557000000001</v>
      </c>
      <c r="D42" s="88">
        <v>62.058092000000002</v>
      </c>
      <c r="E42" s="88">
        <v>41.016360999999996</v>
      </c>
      <c r="F42" s="88">
        <v>59.842479000000004</v>
      </c>
      <c r="G42" s="88">
        <v>57.226514999999999</v>
      </c>
      <c r="H42" s="88">
        <v>47.206871999999997</v>
      </c>
      <c r="I42" s="88">
        <v>26.134376</v>
      </c>
      <c r="J42" s="88">
        <v>24.932402000000003</v>
      </c>
      <c r="K42" s="88">
        <v>2.3850690000000001</v>
      </c>
      <c r="L42" s="88">
        <v>2003.5460080000003</v>
      </c>
      <c r="M42" s="88">
        <v>78.363569000000027</v>
      </c>
      <c r="N42" s="88">
        <v>205.93462499999998</v>
      </c>
      <c r="O42" s="88">
        <v>245.39033699999999</v>
      </c>
      <c r="P42" s="88">
        <v>47.590943999999993</v>
      </c>
      <c r="Q42" s="88">
        <v>67.816929000000002</v>
      </c>
      <c r="R42" s="88">
        <v>72.057281000000003</v>
      </c>
      <c r="S42" s="88">
        <v>48.532513999999999</v>
      </c>
      <c r="U42" s="84" t="s">
        <v>543</v>
      </c>
    </row>
    <row r="43" spans="1:21" x14ac:dyDescent="0.15">
      <c r="B43" s="84" t="s">
        <v>344</v>
      </c>
      <c r="C43" s="88">
        <v>13.960506000000001</v>
      </c>
      <c r="D43" s="88">
        <v>65.228430000000003</v>
      </c>
      <c r="E43" s="88">
        <v>42.197232999999997</v>
      </c>
      <c r="F43" s="88">
        <v>53.921306999999999</v>
      </c>
      <c r="G43" s="88">
        <v>59.548712000000002</v>
      </c>
      <c r="H43" s="88">
        <v>45.119067000000001</v>
      </c>
      <c r="I43" s="88">
        <v>24.364267999999999</v>
      </c>
      <c r="J43" s="88">
        <v>22.283646999999998</v>
      </c>
      <c r="K43" s="88">
        <v>2.6270439999999997</v>
      </c>
      <c r="L43" s="88">
        <v>1652.3621500000004</v>
      </c>
      <c r="M43" s="88">
        <v>66.12087200000002</v>
      </c>
      <c r="N43" s="88">
        <v>227.093816</v>
      </c>
      <c r="O43" s="88">
        <v>276.18457100000001</v>
      </c>
      <c r="P43" s="88">
        <v>21.784917999999998</v>
      </c>
      <c r="Q43" s="88">
        <v>67.200665999999998</v>
      </c>
      <c r="R43" s="88">
        <v>67.992385999999996</v>
      </c>
      <c r="S43" s="88">
        <v>47.370344999999993</v>
      </c>
      <c r="U43" s="84" t="s">
        <v>544</v>
      </c>
    </row>
    <row r="44" spans="1:21" x14ac:dyDescent="0.15">
      <c r="B44" s="84" t="s">
        <v>345</v>
      </c>
      <c r="C44" s="88">
        <v>19.406163000000003</v>
      </c>
      <c r="D44" s="88">
        <v>69.842335000000006</v>
      </c>
      <c r="E44" s="88">
        <v>47.512262</v>
      </c>
      <c r="F44" s="88">
        <v>62.371092000000004</v>
      </c>
      <c r="G44" s="88">
        <v>66.308115000000001</v>
      </c>
      <c r="H44" s="88">
        <v>57.096969999999999</v>
      </c>
      <c r="I44" s="88">
        <v>36.886302000000001</v>
      </c>
      <c r="J44" s="88">
        <v>21.497446</v>
      </c>
      <c r="K44" s="88">
        <v>1.556165</v>
      </c>
      <c r="L44" s="88">
        <v>2149.9470030000002</v>
      </c>
      <c r="M44" s="88">
        <v>79.372850000000014</v>
      </c>
      <c r="N44" s="88">
        <v>188.409494</v>
      </c>
      <c r="O44" s="88">
        <v>251.106989</v>
      </c>
      <c r="P44" s="88">
        <v>31.073112999999999</v>
      </c>
      <c r="Q44" s="88">
        <v>51.948583999999997</v>
      </c>
      <c r="R44" s="88">
        <v>72.411546000000001</v>
      </c>
      <c r="S44" s="88">
        <v>47.318658999999997</v>
      </c>
      <c r="U44" s="84" t="s">
        <v>545</v>
      </c>
    </row>
    <row r="45" spans="1:21" x14ac:dyDescent="0.15">
      <c r="B45" s="84" t="s">
        <v>346</v>
      </c>
      <c r="C45" s="88">
        <v>37.509205000000001</v>
      </c>
      <c r="D45" s="88">
        <v>76.611740999999995</v>
      </c>
      <c r="E45" s="88">
        <v>43.074553000000002</v>
      </c>
      <c r="F45" s="88">
        <v>51.271650999999999</v>
      </c>
      <c r="G45" s="88">
        <v>65.323938999999996</v>
      </c>
      <c r="H45" s="88">
        <v>60.779876999999999</v>
      </c>
      <c r="I45" s="88">
        <v>31.965385000000001</v>
      </c>
      <c r="J45" s="88">
        <v>20.907976000000001</v>
      </c>
      <c r="K45" s="88">
        <v>1.7933049999999999</v>
      </c>
      <c r="L45" s="88">
        <v>1518.8163940000004</v>
      </c>
      <c r="M45" s="88">
        <v>90.479219000000001</v>
      </c>
      <c r="N45" s="88">
        <v>213.92402400000003</v>
      </c>
      <c r="O45" s="88">
        <v>317.46718500000003</v>
      </c>
      <c r="P45" s="88">
        <v>36.067859999999996</v>
      </c>
      <c r="Q45" s="88">
        <v>67.348203999999996</v>
      </c>
      <c r="R45" s="88">
        <v>78.400366999999989</v>
      </c>
      <c r="S45" s="88">
        <v>55.230200999999994</v>
      </c>
      <c r="U45" s="84" t="s">
        <v>546</v>
      </c>
    </row>
    <row r="46" spans="1:21" x14ac:dyDescent="0.15">
      <c r="B46" s="84" t="s">
        <v>347</v>
      </c>
      <c r="C46" s="88">
        <v>41.876266000000001</v>
      </c>
      <c r="D46" s="88">
        <v>74.19673499999999</v>
      </c>
      <c r="E46" s="88">
        <v>42.826048</v>
      </c>
      <c r="F46" s="88">
        <v>49.86204</v>
      </c>
      <c r="G46" s="88">
        <v>61.920745000000011</v>
      </c>
      <c r="H46" s="88">
        <v>59.806948000000006</v>
      </c>
      <c r="I46" s="88">
        <v>27.094317</v>
      </c>
      <c r="J46" s="88">
        <v>23.893644000000002</v>
      </c>
      <c r="K46" s="88">
        <v>1.95889</v>
      </c>
      <c r="L46" s="88">
        <v>1298.0972189999998</v>
      </c>
      <c r="M46" s="88">
        <v>103.84176500000001</v>
      </c>
      <c r="N46" s="88">
        <v>376.84584500000005</v>
      </c>
      <c r="O46" s="88">
        <v>320.11963700000001</v>
      </c>
      <c r="P46" s="88">
        <v>31.564475000000002</v>
      </c>
      <c r="Q46" s="88">
        <v>63.438641000000004</v>
      </c>
      <c r="R46" s="88">
        <v>83.405639999999991</v>
      </c>
      <c r="S46" s="88">
        <v>59.205976</v>
      </c>
      <c r="U46" s="84" t="s">
        <v>547</v>
      </c>
    </row>
    <row r="47" spans="1:21" x14ac:dyDescent="0.15">
      <c r="B47" s="84" t="s">
        <v>348</v>
      </c>
      <c r="C47" s="88">
        <v>34.163426999999999</v>
      </c>
      <c r="D47" s="88">
        <v>78.185238999999996</v>
      </c>
      <c r="E47" s="88">
        <v>46.911418999999995</v>
      </c>
      <c r="F47" s="88">
        <v>50.351698999999996</v>
      </c>
      <c r="G47" s="88">
        <v>63.327314999999999</v>
      </c>
      <c r="H47" s="88">
        <v>58.034337999999998</v>
      </c>
      <c r="I47" s="88">
        <v>28.408216000000003</v>
      </c>
      <c r="J47" s="88">
        <v>24.330171999999997</v>
      </c>
      <c r="K47" s="88">
        <v>2.4427750000000001</v>
      </c>
      <c r="L47" s="88">
        <v>1352.845624</v>
      </c>
      <c r="M47" s="88">
        <v>90.27355</v>
      </c>
      <c r="N47" s="88">
        <v>187.14635099999998</v>
      </c>
      <c r="O47" s="88">
        <v>352.51995399999998</v>
      </c>
      <c r="P47" s="88">
        <v>39.173618000000005</v>
      </c>
      <c r="Q47" s="88">
        <v>67.702444</v>
      </c>
      <c r="R47" s="88">
        <v>87.626519000000002</v>
      </c>
      <c r="S47" s="88">
        <v>54.276118000000004</v>
      </c>
      <c r="U47" s="84" t="s">
        <v>548</v>
      </c>
    </row>
    <row r="48" spans="1:21" x14ac:dyDescent="0.15">
      <c r="B48" s="84" t="s">
        <v>349</v>
      </c>
      <c r="C48" s="88">
        <v>23.960713999999999</v>
      </c>
      <c r="D48" s="88">
        <v>72.844526999999999</v>
      </c>
      <c r="E48" s="88">
        <v>48.249172999999999</v>
      </c>
      <c r="F48" s="88">
        <v>46.601147999999995</v>
      </c>
      <c r="G48" s="88">
        <v>54.000574999999998</v>
      </c>
      <c r="H48" s="88">
        <v>60.636862999999998</v>
      </c>
      <c r="I48" s="88">
        <v>28.826484000000001</v>
      </c>
      <c r="J48" s="88">
        <v>22.822168000000001</v>
      </c>
      <c r="K48" s="88">
        <v>1.535026</v>
      </c>
      <c r="L48" s="88">
        <v>1090.4680040000001</v>
      </c>
      <c r="M48" s="88">
        <v>83.675738999999993</v>
      </c>
      <c r="N48" s="88">
        <v>177.57826300000002</v>
      </c>
      <c r="O48" s="88">
        <v>323.40149800000006</v>
      </c>
      <c r="P48" s="88">
        <v>23.312989000000002</v>
      </c>
      <c r="Q48" s="88">
        <v>53.289489999999994</v>
      </c>
      <c r="R48" s="88">
        <v>78.678735000000003</v>
      </c>
      <c r="S48" s="88">
        <v>47.523741999999999</v>
      </c>
      <c r="U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2023</v>
      </c>
      <c r="B50" s="84" t="s">
        <v>338</v>
      </c>
      <c r="C50" s="88">
        <v>23.670159999999999</v>
      </c>
      <c r="D50" s="88">
        <v>70.592895999999996</v>
      </c>
      <c r="E50" s="88">
        <v>46.146850000000008</v>
      </c>
      <c r="F50" s="88">
        <v>42.375913000000004</v>
      </c>
      <c r="G50" s="88">
        <v>46.157244000000006</v>
      </c>
      <c r="H50" s="88">
        <v>51.798434</v>
      </c>
      <c r="I50" s="88">
        <v>22.930774</v>
      </c>
      <c r="J50" s="88">
        <v>21.7135</v>
      </c>
      <c r="K50" s="88">
        <v>2.229603</v>
      </c>
      <c r="L50" s="88">
        <v>1127.5596660000001</v>
      </c>
      <c r="M50" s="88">
        <v>71.613524000000012</v>
      </c>
      <c r="N50" s="88">
        <v>187.23111299999994</v>
      </c>
      <c r="O50" s="88">
        <v>295.63899600000002</v>
      </c>
      <c r="P50" s="88">
        <v>22.451889000000001</v>
      </c>
      <c r="Q50" s="88">
        <v>67.014456999999993</v>
      </c>
      <c r="R50" s="88">
        <v>71.872574</v>
      </c>
      <c r="S50" s="88">
        <v>46.334536</v>
      </c>
      <c r="T50" s="87">
        <v>2023</v>
      </c>
      <c r="U50" s="84" t="s">
        <v>538</v>
      </c>
    </row>
    <row r="51" spans="1:21" x14ac:dyDescent="0.15">
      <c r="B51" s="84" t="s">
        <v>339</v>
      </c>
      <c r="C51" s="88">
        <v>26.826805</v>
      </c>
      <c r="D51" s="88">
        <v>70.893664000000001</v>
      </c>
      <c r="E51" s="88">
        <v>42.757179999999998</v>
      </c>
      <c r="F51" s="88">
        <v>51.464835999999998</v>
      </c>
      <c r="G51" s="88">
        <v>50.849894999999997</v>
      </c>
      <c r="H51" s="88">
        <v>43.759909</v>
      </c>
      <c r="I51" s="88">
        <v>28.489081000000002</v>
      </c>
      <c r="J51" s="88">
        <v>20.529824999999999</v>
      </c>
      <c r="K51" s="88">
        <v>2.4655819999999999</v>
      </c>
      <c r="L51" s="88">
        <v>1013.3930860000003</v>
      </c>
      <c r="M51" s="88">
        <v>50.397603000000004</v>
      </c>
      <c r="N51" s="88">
        <v>438.03207300000003</v>
      </c>
      <c r="O51" s="88">
        <v>291.59857800000003</v>
      </c>
      <c r="P51" s="88">
        <v>36.695489999999999</v>
      </c>
      <c r="Q51" s="88">
        <v>65.169219999999996</v>
      </c>
      <c r="R51" s="88">
        <v>72.352372000000003</v>
      </c>
      <c r="S51" s="88">
        <v>47.915422</v>
      </c>
      <c r="U51" s="84" t="s">
        <v>539</v>
      </c>
    </row>
    <row r="52" spans="1:21" x14ac:dyDescent="0.15">
      <c r="B52" s="84" t="s">
        <v>340</v>
      </c>
      <c r="C52" s="88">
        <v>24.012815</v>
      </c>
      <c r="D52" s="88">
        <v>82.056488000000002</v>
      </c>
      <c r="E52" s="88">
        <v>52.532077999999998</v>
      </c>
      <c r="F52" s="88">
        <v>61.864822000000004</v>
      </c>
      <c r="G52" s="88">
        <v>63.04759</v>
      </c>
      <c r="H52" s="88">
        <v>55.119188999999999</v>
      </c>
      <c r="I52" s="88">
        <v>30.678469</v>
      </c>
      <c r="J52" s="88">
        <v>27.5199</v>
      </c>
      <c r="K52" s="88">
        <v>1.740415</v>
      </c>
      <c r="L52" s="88">
        <v>1205.6357990000001</v>
      </c>
      <c r="M52" s="88">
        <v>68.095961999999986</v>
      </c>
      <c r="N52" s="88">
        <v>531.68883300000005</v>
      </c>
      <c r="O52" s="88">
        <v>287.19447300000002</v>
      </c>
      <c r="P52" s="88">
        <v>38.458218000000002</v>
      </c>
      <c r="Q52" s="88">
        <v>80.464226999999994</v>
      </c>
      <c r="R52" s="88">
        <v>92.214882000000003</v>
      </c>
      <c r="S52" s="88">
        <v>58.803640000000001</v>
      </c>
      <c r="U52" s="84" t="s">
        <v>540</v>
      </c>
    </row>
    <row r="53" spans="1:21" x14ac:dyDescent="0.15">
      <c r="B53" s="84" t="s">
        <v>341</v>
      </c>
      <c r="C53" s="88">
        <v>18.924866999999999</v>
      </c>
      <c r="D53" s="88">
        <v>73.319493999999992</v>
      </c>
      <c r="E53" s="88">
        <v>46.618292000000004</v>
      </c>
      <c r="F53" s="88">
        <v>59.770147999999999</v>
      </c>
      <c r="G53" s="88">
        <v>59.344811000000007</v>
      </c>
      <c r="H53" s="88">
        <v>48.804879</v>
      </c>
      <c r="I53" s="88">
        <v>25.974488999999998</v>
      </c>
      <c r="J53" s="88">
        <v>21.090450999999995</v>
      </c>
      <c r="K53" s="88">
        <v>2.1078410000000001</v>
      </c>
      <c r="L53" s="88">
        <v>886.39166400000011</v>
      </c>
      <c r="M53" s="88">
        <v>54.562671000000009</v>
      </c>
      <c r="N53" s="88">
        <v>177.36208300000007</v>
      </c>
      <c r="O53" s="88">
        <v>270.158208</v>
      </c>
      <c r="P53" s="88">
        <v>40.360109999999999</v>
      </c>
      <c r="Q53" s="88">
        <v>64.269171999999998</v>
      </c>
      <c r="R53" s="88">
        <v>79.325708000000006</v>
      </c>
      <c r="S53" s="88">
        <v>48.235040000000005</v>
      </c>
      <c r="U53" s="84" t="s">
        <v>541</v>
      </c>
    </row>
    <row r="54" spans="1:21" x14ac:dyDescent="0.15">
      <c r="B54" s="84" t="s">
        <v>342</v>
      </c>
      <c r="C54" s="88">
        <v>19.323176</v>
      </c>
      <c r="D54" s="88">
        <v>83.299807000000001</v>
      </c>
      <c r="E54" s="88">
        <v>56.866185999999999</v>
      </c>
      <c r="F54" s="88">
        <v>73.744532000000007</v>
      </c>
      <c r="G54" s="88">
        <v>67.216642000000007</v>
      </c>
      <c r="H54" s="88">
        <v>55.290327000000005</v>
      </c>
      <c r="I54" s="88">
        <v>32.633354000000004</v>
      </c>
      <c r="J54" s="88">
        <v>24.479689999999998</v>
      </c>
      <c r="K54" s="88">
        <v>3.028041</v>
      </c>
      <c r="L54" s="88">
        <v>1018.6920240000002</v>
      </c>
      <c r="M54" s="88">
        <v>57.648514000000006</v>
      </c>
      <c r="N54" s="88">
        <v>181.42338599999999</v>
      </c>
      <c r="O54" s="88">
        <v>303.78000900000001</v>
      </c>
      <c r="P54" s="88">
        <v>37.321702000000002</v>
      </c>
      <c r="Q54" s="88">
        <v>73.189892</v>
      </c>
      <c r="R54" s="88">
        <v>86.788263000000001</v>
      </c>
      <c r="S54" s="88">
        <v>53.446224000000001</v>
      </c>
      <c r="U54" s="84" t="s">
        <v>542</v>
      </c>
    </row>
    <row r="55" spans="1:21" x14ac:dyDescent="0.15">
      <c r="B55" s="84" t="s">
        <v>343</v>
      </c>
      <c r="C55" s="88">
        <v>18.723894999999999</v>
      </c>
      <c r="D55" s="88">
        <v>85.275656999999995</v>
      </c>
      <c r="E55" s="88">
        <v>50.543811999999996</v>
      </c>
      <c r="F55" s="88">
        <v>70.578601000000006</v>
      </c>
      <c r="G55" s="88">
        <v>69.509583000000006</v>
      </c>
      <c r="H55" s="88">
        <v>48.972228999999999</v>
      </c>
      <c r="I55" s="88">
        <v>44.541375000000002</v>
      </c>
      <c r="J55" s="88">
        <v>24.104446000000003</v>
      </c>
      <c r="K55" s="88">
        <v>2.1199810000000001</v>
      </c>
      <c r="L55" s="88">
        <v>1047.7780740000001</v>
      </c>
      <c r="M55" s="88">
        <v>50.231698000000009</v>
      </c>
      <c r="N55" s="88">
        <v>175.51216499999998</v>
      </c>
      <c r="O55" s="88">
        <v>317.17433700000004</v>
      </c>
      <c r="P55" s="88">
        <v>27.448132000000001</v>
      </c>
      <c r="Q55" s="88">
        <v>71.236418999999998</v>
      </c>
      <c r="R55" s="88">
        <v>80.244911999999999</v>
      </c>
      <c r="S55" s="88">
        <v>49.655934000000002</v>
      </c>
      <c r="U55" s="84" t="s">
        <v>543</v>
      </c>
    </row>
    <row r="56" spans="1:21" x14ac:dyDescent="0.15">
      <c r="B56" s="84" t="s">
        <v>344</v>
      </c>
      <c r="C56" s="88">
        <v>21.151341000000002</v>
      </c>
      <c r="D56" s="88">
        <v>83.813021000000006</v>
      </c>
      <c r="E56" s="88">
        <v>50.787610000000001</v>
      </c>
      <c r="F56" s="88">
        <v>71.968391999999994</v>
      </c>
      <c r="G56" s="88">
        <v>74.217196000000001</v>
      </c>
      <c r="H56" s="88">
        <v>60.428845000000003</v>
      </c>
      <c r="I56" s="88">
        <v>34.108910999999999</v>
      </c>
      <c r="J56" s="88">
        <v>24.093428999999997</v>
      </c>
      <c r="K56" s="88">
        <v>1.546448</v>
      </c>
      <c r="L56" s="88">
        <v>862.40184499999987</v>
      </c>
      <c r="M56" s="88">
        <v>50.718676999999992</v>
      </c>
      <c r="N56" s="88">
        <v>149.82884999999999</v>
      </c>
      <c r="O56" s="88">
        <v>270.86395800000003</v>
      </c>
      <c r="P56" s="88">
        <v>25.519409</v>
      </c>
      <c r="Q56" s="88">
        <v>71.023497000000006</v>
      </c>
      <c r="R56" s="88">
        <v>84.399494999999987</v>
      </c>
      <c r="S56" s="88">
        <v>50.612802000000002</v>
      </c>
      <c r="U56" s="84" t="s">
        <v>544</v>
      </c>
    </row>
    <row r="57" spans="1:21" x14ac:dyDescent="0.15">
      <c r="B57" s="84" t="s">
        <v>345</v>
      </c>
      <c r="C57" s="88">
        <v>22.667826000000002</v>
      </c>
      <c r="D57" s="88">
        <v>81.510434000000004</v>
      </c>
      <c r="E57" s="88">
        <v>51.605833000000004</v>
      </c>
      <c r="F57" s="88">
        <v>67.395746000000003</v>
      </c>
      <c r="G57" s="88">
        <v>67.174395000000004</v>
      </c>
      <c r="H57" s="88">
        <v>54.888293000000004</v>
      </c>
      <c r="I57" s="88">
        <v>26.893324999999997</v>
      </c>
      <c r="J57" s="88">
        <v>18.107261000000001</v>
      </c>
      <c r="K57" s="88">
        <v>1.1837800000000001</v>
      </c>
      <c r="L57" s="88">
        <v>1138.580289</v>
      </c>
      <c r="M57" s="88">
        <v>51.287102000000004</v>
      </c>
      <c r="N57" s="88">
        <v>135.13304200000002</v>
      </c>
      <c r="O57" s="88">
        <v>308.44700100000006</v>
      </c>
      <c r="P57" s="88">
        <v>16.758102000000001</v>
      </c>
      <c r="Q57" s="88">
        <v>51.430130000000005</v>
      </c>
      <c r="R57" s="88">
        <v>82.367807999999997</v>
      </c>
      <c r="S57" s="88">
        <v>48.700474</v>
      </c>
      <c r="U57" s="84" t="s">
        <v>545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546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547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1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205" t="s">
        <v>680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25">
      <c r="A66" s="199" t="s">
        <v>162</v>
      </c>
      <c r="B66" s="199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535</v>
      </c>
      <c r="U66" s="199" t="s">
        <v>522</v>
      </c>
    </row>
    <row r="67" spans="1:21" ht="20.25" customHeight="1" thickBot="1" x14ac:dyDescent="0.2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15">
      <c r="A68" s="87">
        <v>2022</v>
      </c>
      <c r="B68" s="84" t="s">
        <v>338</v>
      </c>
      <c r="C68" s="88">
        <v>11.479423000000001</v>
      </c>
      <c r="D68" s="88">
        <v>1.860584</v>
      </c>
      <c r="E68" s="88">
        <v>2.2091860000000003</v>
      </c>
      <c r="F68" s="88">
        <v>178.61091400000004</v>
      </c>
      <c r="G68" s="88">
        <v>435.15645200000017</v>
      </c>
      <c r="H68" s="88">
        <v>93.978481999999985</v>
      </c>
      <c r="I68" s="88">
        <v>28.678070000000002</v>
      </c>
      <c r="J68" s="88">
        <v>27.766446999999999</v>
      </c>
      <c r="K68" s="88">
        <v>1.4281280000000001</v>
      </c>
      <c r="L68" s="88">
        <v>102.17866000000001</v>
      </c>
      <c r="M68" s="88">
        <v>15.403417000000001</v>
      </c>
      <c r="N68" s="88">
        <v>1.2405660000000001</v>
      </c>
      <c r="O68" s="88">
        <v>8.2190259999999995</v>
      </c>
      <c r="P68" s="88">
        <v>111.79015600000001</v>
      </c>
      <c r="Q68" s="88">
        <v>13.216089999999999</v>
      </c>
      <c r="R68" s="88">
        <v>0.20652000000000001</v>
      </c>
      <c r="S68" s="88">
        <v>8.5789399999999993</v>
      </c>
      <c r="T68" s="87">
        <v>2022</v>
      </c>
      <c r="U68" s="84" t="s">
        <v>538</v>
      </c>
    </row>
    <row r="69" spans="1:21" x14ac:dyDescent="0.15">
      <c r="B69" s="84" t="s">
        <v>339</v>
      </c>
      <c r="C69" s="88">
        <v>11.677582000000001</v>
      </c>
      <c r="D69" s="88">
        <v>1.9965110000000001</v>
      </c>
      <c r="E69" s="88">
        <v>2.1598839999999999</v>
      </c>
      <c r="F69" s="88">
        <v>196.97267899999997</v>
      </c>
      <c r="G69" s="88">
        <v>432.08493500000003</v>
      </c>
      <c r="H69" s="88">
        <v>93.597169999999977</v>
      </c>
      <c r="I69" s="88">
        <v>31.297944000000001</v>
      </c>
      <c r="J69" s="88">
        <v>31.293409</v>
      </c>
      <c r="K69" s="88">
        <v>0.69054000000000004</v>
      </c>
      <c r="L69" s="88">
        <v>113.75484700000007</v>
      </c>
      <c r="M69" s="88">
        <v>18.655242999999999</v>
      </c>
      <c r="N69" s="88">
        <v>1.1603500000000002</v>
      </c>
      <c r="O69" s="88">
        <v>10.472656999999998</v>
      </c>
      <c r="P69" s="88">
        <v>114.25247899999998</v>
      </c>
      <c r="Q69" s="88">
        <v>12.534539000000001</v>
      </c>
      <c r="R69" s="88">
        <v>0.36572099999999996</v>
      </c>
      <c r="S69" s="88">
        <v>8.3660689999999995</v>
      </c>
      <c r="U69" s="84" t="s">
        <v>539</v>
      </c>
    </row>
    <row r="70" spans="1:21" x14ac:dyDescent="0.15">
      <c r="B70" s="84" t="s">
        <v>340</v>
      </c>
      <c r="C70" s="88">
        <v>13.335272000000002</v>
      </c>
      <c r="D70" s="88">
        <v>1.548143</v>
      </c>
      <c r="E70" s="88">
        <v>3.1569729999999998</v>
      </c>
      <c r="F70" s="88">
        <v>172.40419700000001</v>
      </c>
      <c r="G70" s="88">
        <v>484.61346200000003</v>
      </c>
      <c r="H70" s="88">
        <v>114.357939</v>
      </c>
      <c r="I70" s="88">
        <v>36.490260000000006</v>
      </c>
      <c r="J70" s="88">
        <v>34.652093000000008</v>
      </c>
      <c r="K70" s="88">
        <v>2.025973</v>
      </c>
      <c r="L70" s="88">
        <v>112.95233500000001</v>
      </c>
      <c r="M70" s="88">
        <v>19.354119999999998</v>
      </c>
      <c r="N70" s="88">
        <v>1.209141</v>
      </c>
      <c r="O70" s="88">
        <v>10.647117999999999</v>
      </c>
      <c r="P70" s="88">
        <v>133.580941</v>
      </c>
      <c r="Q70" s="88">
        <v>16.016173999999999</v>
      </c>
      <c r="R70" s="88">
        <v>0.48286000000000001</v>
      </c>
      <c r="S70" s="88">
        <v>9.8129469999999994</v>
      </c>
      <c r="U70" s="84" t="s">
        <v>540</v>
      </c>
    </row>
    <row r="71" spans="1:21" x14ac:dyDescent="0.15">
      <c r="B71" s="84" t="s">
        <v>341</v>
      </c>
      <c r="C71" s="88">
        <v>12.055887999999999</v>
      </c>
      <c r="D71" s="88">
        <v>1.7410950000000001</v>
      </c>
      <c r="E71" s="88">
        <v>2.7830870000000001</v>
      </c>
      <c r="F71" s="88">
        <v>170.552042</v>
      </c>
      <c r="G71" s="88">
        <v>462.51841599999995</v>
      </c>
      <c r="H71" s="88">
        <v>106.10110099999999</v>
      </c>
      <c r="I71" s="88">
        <v>40.350406999999997</v>
      </c>
      <c r="J71" s="88">
        <v>33.466245999999998</v>
      </c>
      <c r="K71" s="88">
        <v>1.1109930000000001</v>
      </c>
      <c r="L71" s="88">
        <v>107.96219400000004</v>
      </c>
      <c r="M71" s="88">
        <v>17.849577</v>
      </c>
      <c r="N71" s="88">
        <v>0.98840099999999997</v>
      </c>
      <c r="O71" s="88">
        <v>9.3912659999999999</v>
      </c>
      <c r="P71" s="88">
        <v>131.10009200000002</v>
      </c>
      <c r="Q71" s="88">
        <v>14.414662999999999</v>
      </c>
      <c r="R71" s="88">
        <v>0.49975700000000001</v>
      </c>
      <c r="S71" s="88">
        <v>11.869263999999999</v>
      </c>
      <c r="U71" s="84" t="s">
        <v>541</v>
      </c>
    </row>
    <row r="72" spans="1:21" x14ac:dyDescent="0.15">
      <c r="B72" s="84" t="s">
        <v>342</v>
      </c>
      <c r="C72" s="88">
        <v>14.845338999999999</v>
      </c>
      <c r="D72" s="88">
        <v>1.807375</v>
      </c>
      <c r="E72" s="88">
        <v>3.1412210000000003</v>
      </c>
      <c r="F72" s="88">
        <v>193.04416099999997</v>
      </c>
      <c r="G72" s="88">
        <v>532.88242700000001</v>
      </c>
      <c r="H72" s="88">
        <v>111.718743</v>
      </c>
      <c r="I72" s="88">
        <v>41.398147999999992</v>
      </c>
      <c r="J72" s="88">
        <v>40.767910000000001</v>
      </c>
      <c r="K72" s="88">
        <v>1.4845980000000001</v>
      </c>
      <c r="L72" s="88">
        <v>129.36754500000004</v>
      </c>
      <c r="M72" s="88">
        <v>19.239027</v>
      </c>
      <c r="N72" s="88">
        <v>1.123356</v>
      </c>
      <c r="O72" s="88">
        <v>8.2988239999999998</v>
      </c>
      <c r="P72" s="88">
        <v>146.89914999999999</v>
      </c>
      <c r="Q72" s="88">
        <v>14.357789999999998</v>
      </c>
      <c r="R72" s="88">
        <v>0.44229199999999996</v>
      </c>
      <c r="S72" s="88">
        <v>14.410836</v>
      </c>
      <c r="U72" s="84" t="s">
        <v>542</v>
      </c>
    </row>
    <row r="73" spans="1:21" x14ac:dyDescent="0.15">
      <c r="B73" s="84" t="s">
        <v>343</v>
      </c>
      <c r="C73" s="88">
        <v>12.627949000000001</v>
      </c>
      <c r="D73" s="88">
        <v>1.333518</v>
      </c>
      <c r="E73" s="88">
        <v>3.1472630000000001</v>
      </c>
      <c r="F73" s="88">
        <v>165.08109299999998</v>
      </c>
      <c r="G73" s="88">
        <v>506.64153800000008</v>
      </c>
      <c r="H73" s="88">
        <v>109.53546499999999</v>
      </c>
      <c r="I73" s="88">
        <v>34.09656600000001</v>
      </c>
      <c r="J73" s="88">
        <v>39.384797000000006</v>
      </c>
      <c r="K73" s="88">
        <v>1.000675</v>
      </c>
      <c r="L73" s="88">
        <v>128.60602700000004</v>
      </c>
      <c r="M73" s="88">
        <v>23.353732000000001</v>
      </c>
      <c r="N73" s="88">
        <v>0.89162699999999995</v>
      </c>
      <c r="O73" s="88">
        <v>11.960357</v>
      </c>
      <c r="P73" s="88">
        <v>142.78621799999999</v>
      </c>
      <c r="Q73" s="88">
        <v>16.729924</v>
      </c>
      <c r="R73" s="88">
        <v>0.45979700000000007</v>
      </c>
      <c r="S73" s="88">
        <v>12.622595</v>
      </c>
      <c r="U73" s="84" t="s">
        <v>543</v>
      </c>
    </row>
    <row r="74" spans="1:21" x14ac:dyDescent="0.15">
      <c r="B74" s="84" t="s">
        <v>344</v>
      </c>
      <c r="C74" s="88">
        <v>13.774665000000001</v>
      </c>
      <c r="D74" s="88">
        <v>2.118719</v>
      </c>
      <c r="E74" s="88">
        <v>3.0770839999999997</v>
      </c>
      <c r="F74" s="88">
        <v>186.85838700000002</v>
      </c>
      <c r="G74" s="88">
        <v>451.66068800000016</v>
      </c>
      <c r="H74" s="88">
        <v>109.99208100000004</v>
      </c>
      <c r="I74" s="88">
        <v>28.753198000000001</v>
      </c>
      <c r="J74" s="88">
        <v>47.207477999999995</v>
      </c>
      <c r="K74" s="88">
        <v>1.895905</v>
      </c>
      <c r="L74" s="88">
        <v>108.67579600000002</v>
      </c>
      <c r="M74" s="88">
        <v>20.985125</v>
      </c>
      <c r="N74" s="88">
        <v>1.201829</v>
      </c>
      <c r="O74" s="88">
        <v>12.867916000000001</v>
      </c>
      <c r="P74" s="88">
        <v>138.61786700000002</v>
      </c>
      <c r="Q74" s="88">
        <v>15.316293999999999</v>
      </c>
      <c r="R74" s="88">
        <v>0.40845100000000001</v>
      </c>
      <c r="S74" s="88">
        <v>15.609491</v>
      </c>
      <c r="U74" s="84" t="s">
        <v>544</v>
      </c>
    </row>
    <row r="75" spans="1:21" x14ac:dyDescent="0.15">
      <c r="B75" s="84" t="s">
        <v>345</v>
      </c>
      <c r="C75" s="88">
        <v>10.566586000000001</v>
      </c>
      <c r="D75" s="88">
        <v>1.7352799999999999</v>
      </c>
      <c r="E75" s="88">
        <v>2.783995</v>
      </c>
      <c r="F75" s="88">
        <v>144.84612899999999</v>
      </c>
      <c r="G75" s="88">
        <v>390.536249</v>
      </c>
      <c r="H75" s="88">
        <v>97.743988999999942</v>
      </c>
      <c r="I75" s="88">
        <v>19.537524999999995</v>
      </c>
      <c r="J75" s="88">
        <v>49.502649999999996</v>
      </c>
      <c r="K75" s="88">
        <v>0.77303300000000008</v>
      </c>
      <c r="L75" s="88">
        <v>86.741808999999989</v>
      </c>
      <c r="M75" s="88">
        <v>14.27028</v>
      </c>
      <c r="N75" s="88">
        <v>1.703576</v>
      </c>
      <c r="O75" s="88">
        <v>12.267925999999999</v>
      </c>
      <c r="P75" s="88">
        <v>135.49499400000002</v>
      </c>
      <c r="Q75" s="88">
        <v>15.312299999999999</v>
      </c>
      <c r="R75" s="88">
        <v>8.1438999999999998E-2</v>
      </c>
      <c r="S75" s="88">
        <v>7.1352079999999996</v>
      </c>
      <c r="U75" s="84" t="s">
        <v>545</v>
      </c>
    </row>
    <row r="76" spans="1:21" x14ac:dyDescent="0.15">
      <c r="B76" s="84" t="s">
        <v>346</v>
      </c>
      <c r="C76" s="88">
        <v>13.921883999999999</v>
      </c>
      <c r="D76" s="88">
        <v>1.9827519999999998</v>
      </c>
      <c r="E76" s="88">
        <v>2.9232320000000001</v>
      </c>
      <c r="F76" s="88">
        <v>199.67665000000002</v>
      </c>
      <c r="G76" s="88">
        <v>438.26131999999996</v>
      </c>
      <c r="H76" s="88">
        <v>115.19957600000001</v>
      </c>
      <c r="I76" s="88">
        <v>34.013258000000008</v>
      </c>
      <c r="J76" s="88">
        <v>47.11468399999999</v>
      </c>
      <c r="K76" s="88">
        <v>2.3333829999999995</v>
      </c>
      <c r="L76" s="88">
        <v>102.59335700000003</v>
      </c>
      <c r="M76" s="88">
        <v>45.415656999999996</v>
      </c>
      <c r="N76" s="88">
        <v>1.5110510000000001</v>
      </c>
      <c r="O76" s="88">
        <v>12.350702</v>
      </c>
      <c r="P76" s="88">
        <v>153.46360000000001</v>
      </c>
      <c r="Q76" s="88">
        <v>24.087928999999999</v>
      </c>
      <c r="R76" s="88">
        <v>0.42533000000000004</v>
      </c>
      <c r="S76" s="88">
        <v>11.814147999999999</v>
      </c>
      <c r="U76" s="84" t="s">
        <v>546</v>
      </c>
    </row>
    <row r="77" spans="1:21" x14ac:dyDescent="0.15">
      <c r="B77" s="84" t="s">
        <v>347</v>
      </c>
      <c r="C77" s="88">
        <v>13.817445000000001</v>
      </c>
      <c r="D77" s="88">
        <v>2.2810290000000002</v>
      </c>
      <c r="E77" s="88">
        <v>3.0721120000000002</v>
      </c>
      <c r="F77" s="88">
        <v>175.19117200000002</v>
      </c>
      <c r="G77" s="88">
        <v>398.89987800000011</v>
      </c>
      <c r="H77" s="88">
        <v>112.97681000000003</v>
      </c>
      <c r="I77" s="88">
        <v>33.364120999999997</v>
      </c>
      <c r="J77" s="88">
        <v>45.828425000000003</v>
      </c>
      <c r="K77" s="88">
        <v>2.2976359999999998</v>
      </c>
      <c r="L77" s="88">
        <v>115.95584599999995</v>
      </c>
      <c r="M77" s="88">
        <v>23.610429</v>
      </c>
      <c r="N77" s="88">
        <v>1.5919189999999999</v>
      </c>
      <c r="O77" s="88">
        <v>14.424196999999999</v>
      </c>
      <c r="P77" s="88">
        <v>137.742727</v>
      </c>
      <c r="Q77" s="88">
        <v>21.641311999999999</v>
      </c>
      <c r="R77" s="88">
        <v>0.50273999999999996</v>
      </c>
      <c r="S77" s="88">
        <v>11.223892000000001</v>
      </c>
      <c r="U77" s="84" t="s">
        <v>547</v>
      </c>
    </row>
    <row r="78" spans="1:21" x14ac:dyDescent="0.15">
      <c r="B78" s="84" t="s">
        <v>348</v>
      </c>
      <c r="C78" s="88">
        <v>13.304714000000001</v>
      </c>
      <c r="D78" s="88">
        <v>2.3477669999999997</v>
      </c>
      <c r="E78" s="88">
        <v>3.9967999999999999</v>
      </c>
      <c r="F78" s="88">
        <v>206.40161500000002</v>
      </c>
      <c r="G78" s="88">
        <v>405.16351699999996</v>
      </c>
      <c r="H78" s="88">
        <v>108.934572</v>
      </c>
      <c r="I78" s="88">
        <v>33.288626999999998</v>
      </c>
      <c r="J78" s="88">
        <v>47.544357999999995</v>
      </c>
      <c r="K78" s="88">
        <v>2.8962279999999998</v>
      </c>
      <c r="L78" s="88">
        <v>122.93514800000003</v>
      </c>
      <c r="M78" s="88">
        <v>26.291577999999998</v>
      </c>
      <c r="N78" s="88">
        <v>1.1950019999999999</v>
      </c>
      <c r="O78" s="88">
        <v>8.0221809999999998</v>
      </c>
      <c r="P78" s="88">
        <v>131.17619299999998</v>
      </c>
      <c r="Q78" s="88">
        <v>19.713705999999998</v>
      </c>
      <c r="R78" s="88">
        <v>0.33285700000000007</v>
      </c>
      <c r="S78" s="88">
        <v>11.050348</v>
      </c>
      <c r="U78" s="84" t="s">
        <v>548</v>
      </c>
    </row>
    <row r="79" spans="1:21" x14ac:dyDescent="0.15">
      <c r="B79" s="84" t="s">
        <v>349</v>
      </c>
      <c r="C79" s="88">
        <v>12.157608</v>
      </c>
      <c r="D79" s="88">
        <v>2.297304</v>
      </c>
      <c r="E79" s="88">
        <v>3.5476779999999999</v>
      </c>
      <c r="F79" s="88">
        <v>130.95088699999999</v>
      </c>
      <c r="G79" s="88">
        <v>334.20444299999991</v>
      </c>
      <c r="H79" s="88">
        <v>87.989533999999992</v>
      </c>
      <c r="I79" s="88">
        <v>23.810048000000002</v>
      </c>
      <c r="J79" s="88">
        <v>51.603261999999987</v>
      </c>
      <c r="K79" s="88">
        <v>1.7139489999999999</v>
      </c>
      <c r="L79" s="88">
        <v>92.192661000000015</v>
      </c>
      <c r="M79" s="88">
        <v>21.00028</v>
      </c>
      <c r="N79" s="88">
        <v>1.018734</v>
      </c>
      <c r="O79" s="88">
        <v>7.5264969999999991</v>
      </c>
      <c r="P79" s="88">
        <v>113.006106</v>
      </c>
      <c r="Q79" s="88">
        <v>21.700899999999997</v>
      </c>
      <c r="R79" s="88">
        <v>0.35122199999999992</v>
      </c>
      <c r="S79" s="88">
        <v>8.0949629999999999</v>
      </c>
      <c r="U79" s="84" t="s">
        <v>549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2023</v>
      </c>
      <c r="B81" s="84" t="s">
        <v>338</v>
      </c>
      <c r="C81" s="88">
        <v>12.659269</v>
      </c>
      <c r="D81" s="88">
        <v>2.1418650000000001</v>
      </c>
      <c r="E81" s="88">
        <v>3.8368009999999999</v>
      </c>
      <c r="F81" s="88">
        <v>178.37659100000002</v>
      </c>
      <c r="G81" s="88">
        <v>394.10079299999995</v>
      </c>
      <c r="H81" s="88">
        <v>104.207269</v>
      </c>
      <c r="I81" s="88">
        <v>27.910887000000002</v>
      </c>
      <c r="J81" s="88">
        <v>45.151978000000007</v>
      </c>
      <c r="K81" s="88">
        <v>1.72322</v>
      </c>
      <c r="L81" s="88">
        <v>111.82635399999998</v>
      </c>
      <c r="M81" s="88">
        <v>18.055240000000001</v>
      </c>
      <c r="N81" s="88">
        <v>1.462655</v>
      </c>
      <c r="O81" s="88">
        <v>11.106572</v>
      </c>
      <c r="P81" s="88">
        <v>121.32616800000002</v>
      </c>
      <c r="Q81" s="88">
        <v>14.989609999999999</v>
      </c>
      <c r="R81" s="88">
        <v>0.95550100000000004</v>
      </c>
      <c r="S81" s="88">
        <v>8.7249999999999996</v>
      </c>
      <c r="T81" s="87">
        <v>2023</v>
      </c>
      <c r="U81" s="84" t="s">
        <v>538</v>
      </c>
    </row>
    <row r="82" spans="1:21" x14ac:dyDescent="0.15">
      <c r="B82" s="84" t="s">
        <v>339</v>
      </c>
      <c r="C82" s="88">
        <v>11.529102999999999</v>
      </c>
      <c r="D82" s="88">
        <v>2.9169989999999997</v>
      </c>
      <c r="E82" s="88">
        <v>2.8974450000000003</v>
      </c>
      <c r="F82" s="88">
        <v>176.365432</v>
      </c>
      <c r="G82" s="88">
        <v>410.44219200000003</v>
      </c>
      <c r="H82" s="88">
        <v>99.816547000000014</v>
      </c>
      <c r="I82" s="88">
        <v>29.495152000000001</v>
      </c>
      <c r="J82" s="88">
        <v>41.287820000000011</v>
      </c>
      <c r="K82" s="88">
        <v>1.0089349999999999</v>
      </c>
      <c r="L82" s="88">
        <v>104.23592100000002</v>
      </c>
      <c r="M82" s="88">
        <v>20.807042999999997</v>
      </c>
      <c r="N82" s="88">
        <v>0.98097199999999996</v>
      </c>
      <c r="O82" s="88">
        <v>12.150967</v>
      </c>
      <c r="P82" s="88">
        <v>112.538596</v>
      </c>
      <c r="Q82" s="88">
        <v>14.028160999999999</v>
      </c>
      <c r="R82" s="88">
        <v>0.782053</v>
      </c>
      <c r="S82" s="88">
        <v>11.030426</v>
      </c>
      <c r="U82" s="84" t="s">
        <v>539</v>
      </c>
    </row>
    <row r="83" spans="1:21" x14ac:dyDescent="0.15">
      <c r="B83" s="84" t="s">
        <v>340</v>
      </c>
      <c r="C83" s="88">
        <v>14.82085</v>
      </c>
      <c r="D83" s="88">
        <v>1.6719649999999999</v>
      </c>
      <c r="E83" s="88">
        <v>3.4480059999999999</v>
      </c>
      <c r="F83" s="88">
        <v>201.11910499999999</v>
      </c>
      <c r="G83" s="88">
        <v>449.40970500000003</v>
      </c>
      <c r="H83" s="88">
        <v>108.462729</v>
      </c>
      <c r="I83" s="88">
        <v>32.104054000000005</v>
      </c>
      <c r="J83" s="88">
        <v>41.839512999999997</v>
      </c>
      <c r="K83" s="88">
        <v>1.8364130000000003</v>
      </c>
      <c r="L83" s="88">
        <v>128.12339500000004</v>
      </c>
      <c r="M83" s="88">
        <v>24.979482000000001</v>
      </c>
      <c r="N83" s="88">
        <v>1.29975</v>
      </c>
      <c r="O83" s="88">
        <v>8.2100760000000008</v>
      </c>
      <c r="P83" s="88">
        <v>119.62506900000002</v>
      </c>
      <c r="Q83" s="88">
        <v>17.271515999999998</v>
      </c>
      <c r="R83" s="88">
        <v>0.97184900000000007</v>
      </c>
      <c r="S83" s="88">
        <v>13.525231999999999</v>
      </c>
      <c r="U83" s="84" t="s">
        <v>540</v>
      </c>
    </row>
    <row r="84" spans="1:21" x14ac:dyDescent="0.15">
      <c r="B84" s="84" t="s">
        <v>341</v>
      </c>
      <c r="C84" s="88">
        <v>11.566298</v>
      </c>
      <c r="D84" s="88">
        <v>1.2173379999999998</v>
      </c>
      <c r="E84" s="88">
        <v>3.0013680000000003</v>
      </c>
      <c r="F84" s="88">
        <v>173.07987700000001</v>
      </c>
      <c r="G84" s="88">
        <v>390.36126399999995</v>
      </c>
      <c r="H84" s="88">
        <v>94.659221000000016</v>
      </c>
      <c r="I84" s="88">
        <v>30.843002999999996</v>
      </c>
      <c r="J84" s="88">
        <v>37.367004000000001</v>
      </c>
      <c r="K84" s="88">
        <v>2.0847289999999998</v>
      </c>
      <c r="L84" s="88">
        <v>119.47079900000003</v>
      </c>
      <c r="M84" s="88">
        <v>18.275926000000002</v>
      </c>
      <c r="N84" s="88">
        <v>1.2763330000000002</v>
      </c>
      <c r="O84" s="88">
        <v>11.77882</v>
      </c>
      <c r="P84" s="88">
        <v>104.80191199999999</v>
      </c>
      <c r="Q84" s="88">
        <v>14.021061999999999</v>
      </c>
      <c r="R84" s="88">
        <v>0.89940399999999998</v>
      </c>
      <c r="S84" s="88">
        <v>10.535598</v>
      </c>
      <c r="U84" s="84" t="s">
        <v>541</v>
      </c>
    </row>
    <row r="85" spans="1:21" x14ac:dyDescent="0.15">
      <c r="B85" s="84" t="s">
        <v>342</v>
      </c>
      <c r="C85" s="88">
        <v>13.060756000000001</v>
      </c>
      <c r="D85" s="88">
        <v>1.2862640000000001</v>
      </c>
      <c r="E85" s="88">
        <v>3.4064650000000003</v>
      </c>
      <c r="F85" s="88">
        <v>191.07387699999998</v>
      </c>
      <c r="G85" s="88">
        <v>447.82164200000005</v>
      </c>
      <c r="H85" s="88">
        <v>105.11943400000001</v>
      </c>
      <c r="I85" s="88">
        <v>35.972062000000008</v>
      </c>
      <c r="J85" s="88">
        <v>47.448408999999977</v>
      </c>
      <c r="K85" s="88">
        <v>2.075142</v>
      </c>
      <c r="L85" s="88">
        <v>114.58148300000002</v>
      </c>
      <c r="M85" s="88">
        <v>23.743234999999999</v>
      </c>
      <c r="N85" s="88">
        <v>1.510734</v>
      </c>
      <c r="O85" s="88">
        <v>10.355089</v>
      </c>
      <c r="P85" s="88">
        <v>121.99451499999999</v>
      </c>
      <c r="Q85" s="88">
        <v>16.249101</v>
      </c>
      <c r="R85" s="88">
        <v>1.031458</v>
      </c>
      <c r="S85" s="88">
        <v>17.227689999999999</v>
      </c>
      <c r="U85" s="84" t="s">
        <v>542</v>
      </c>
    </row>
    <row r="86" spans="1:21" x14ac:dyDescent="0.15">
      <c r="B86" s="84" t="s">
        <v>343</v>
      </c>
      <c r="C86" s="88">
        <v>14.585043000000001</v>
      </c>
      <c r="D86" s="88">
        <v>1.4967550000000001</v>
      </c>
      <c r="E86" s="88">
        <v>3.936477</v>
      </c>
      <c r="F86" s="88">
        <v>175.90705199999999</v>
      </c>
      <c r="G86" s="88">
        <v>401.31621800000005</v>
      </c>
      <c r="H86" s="88">
        <v>102.13766500000001</v>
      </c>
      <c r="I86" s="88">
        <v>30.394212000000003</v>
      </c>
      <c r="J86" s="88">
        <v>46.889652999999981</v>
      </c>
      <c r="K86" s="88">
        <v>0.601271</v>
      </c>
      <c r="L86" s="88">
        <v>117.37768400000004</v>
      </c>
      <c r="M86" s="88">
        <v>23.867260000000002</v>
      </c>
      <c r="N86" s="88">
        <v>1.2404229999999998</v>
      </c>
      <c r="O86" s="88">
        <v>9.8806999999999992</v>
      </c>
      <c r="P86" s="88">
        <v>116.04066999999999</v>
      </c>
      <c r="Q86" s="88">
        <v>15.564416000000001</v>
      </c>
      <c r="R86" s="88">
        <v>0.79077699999999995</v>
      </c>
      <c r="S86" s="88">
        <v>14.063135999999998</v>
      </c>
      <c r="U86" s="84" t="s">
        <v>543</v>
      </c>
    </row>
    <row r="87" spans="1:21" x14ac:dyDescent="0.15">
      <c r="B87" s="84" t="s">
        <v>344</v>
      </c>
      <c r="C87" s="88">
        <v>16.258424999999999</v>
      </c>
      <c r="D87" s="88">
        <v>1.9115660000000001</v>
      </c>
      <c r="E87" s="88">
        <v>2.920255</v>
      </c>
      <c r="F87" s="88">
        <v>152.157633</v>
      </c>
      <c r="G87" s="88">
        <v>411.551875</v>
      </c>
      <c r="H87" s="88">
        <v>104.539524</v>
      </c>
      <c r="I87" s="88">
        <v>26.257988999999995</v>
      </c>
      <c r="J87" s="88">
        <v>49.320412999999995</v>
      </c>
      <c r="K87" s="88">
        <v>3.1292839999999997</v>
      </c>
      <c r="L87" s="88">
        <v>90.044401000000008</v>
      </c>
      <c r="M87" s="88">
        <v>40.39678</v>
      </c>
      <c r="N87" s="88">
        <v>1.1805490000000001</v>
      </c>
      <c r="O87" s="88">
        <v>10.948608999999999</v>
      </c>
      <c r="P87" s="88">
        <v>114.357822</v>
      </c>
      <c r="Q87" s="88">
        <v>15.436078999999998</v>
      </c>
      <c r="R87" s="88">
        <v>0.988371</v>
      </c>
      <c r="S87" s="88">
        <v>14.910749000000001</v>
      </c>
      <c r="U87" s="84" t="s">
        <v>544</v>
      </c>
    </row>
    <row r="88" spans="1:21" x14ac:dyDescent="0.15">
      <c r="B88" s="84" t="s">
        <v>345</v>
      </c>
      <c r="C88" s="88">
        <v>12.719837</v>
      </c>
      <c r="D88" s="88">
        <v>1.589259</v>
      </c>
      <c r="E88" s="88">
        <v>2.6166879999999999</v>
      </c>
      <c r="F88" s="88">
        <v>120.632555</v>
      </c>
      <c r="G88" s="88">
        <v>320.15301599999998</v>
      </c>
      <c r="H88" s="88">
        <v>85.177406999999974</v>
      </c>
      <c r="I88" s="88">
        <v>11.689197</v>
      </c>
      <c r="J88" s="88">
        <v>46.776672000000005</v>
      </c>
      <c r="K88" s="88">
        <v>0.15381700000000001</v>
      </c>
      <c r="L88" s="88">
        <v>66.678315000000012</v>
      </c>
      <c r="M88" s="88">
        <v>24.973338999999999</v>
      </c>
      <c r="N88" s="88">
        <v>1.136968</v>
      </c>
      <c r="O88" s="88">
        <v>5.756514000000001</v>
      </c>
      <c r="P88" s="88">
        <v>100.68123800000001</v>
      </c>
      <c r="Q88" s="88">
        <v>17.037506</v>
      </c>
      <c r="R88" s="88">
        <v>0.66746800000000006</v>
      </c>
      <c r="S88" s="88">
        <v>6.4872639999999997</v>
      </c>
      <c r="U88" s="84" t="s">
        <v>545</v>
      </c>
    </row>
    <row r="89" spans="1:21" x14ac:dyDescent="0.15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546</v>
      </c>
    </row>
    <row r="90" spans="1:21" x14ac:dyDescent="0.15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547</v>
      </c>
    </row>
    <row r="91" spans="1:21" x14ac:dyDescent="0.15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15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205" t="s">
        <v>680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25">
      <c r="A97" s="199" t="s">
        <v>162</v>
      </c>
      <c r="B97" s="199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535</v>
      </c>
      <c r="U97" s="199" t="s">
        <v>522</v>
      </c>
    </row>
    <row r="98" spans="1:21" ht="20.25" customHeight="1" thickBot="1" x14ac:dyDescent="0.2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15">
      <c r="A99" s="87">
        <v>2022</v>
      </c>
      <c r="B99" s="84" t="s">
        <v>338</v>
      </c>
      <c r="C99" s="88">
        <v>75.065849999999998</v>
      </c>
      <c r="D99" s="88">
        <v>13.819660000000002</v>
      </c>
      <c r="E99" s="88">
        <v>33.072576000000019</v>
      </c>
      <c r="F99" s="88">
        <v>28.340434999999985</v>
      </c>
      <c r="G99" s="88">
        <v>11.021914000000001</v>
      </c>
      <c r="H99" s="88">
        <v>6.0757409999999989</v>
      </c>
      <c r="I99" s="88">
        <v>4.2908380000000008</v>
      </c>
      <c r="J99" s="88">
        <v>11.191103999999999</v>
      </c>
      <c r="K99" s="88">
        <v>11.484258000000001</v>
      </c>
      <c r="L99" s="88">
        <v>100.46788300000003</v>
      </c>
      <c r="M99" s="88">
        <v>88.616848000000005</v>
      </c>
      <c r="N99" s="88">
        <v>24.567731000000002</v>
      </c>
      <c r="O99" s="88">
        <v>68.293084000000022</v>
      </c>
      <c r="P99" s="88">
        <v>5.0663080000000003</v>
      </c>
      <c r="Q99" s="88">
        <v>2.511244</v>
      </c>
      <c r="R99" s="88">
        <v>2.0596740000000002</v>
      </c>
      <c r="S99" s="88">
        <v>26.600007999999995</v>
      </c>
      <c r="T99" s="87">
        <v>2022</v>
      </c>
      <c r="U99" s="84" t="s">
        <v>538</v>
      </c>
    </row>
    <row r="100" spans="1:21" x14ac:dyDescent="0.15">
      <c r="B100" s="84" t="s">
        <v>339</v>
      </c>
      <c r="C100" s="88">
        <v>71.922586000000052</v>
      </c>
      <c r="D100" s="88">
        <v>9.5937400000000004</v>
      </c>
      <c r="E100" s="88">
        <v>37.656615000000002</v>
      </c>
      <c r="F100" s="88">
        <v>27.948895999999998</v>
      </c>
      <c r="G100" s="88">
        <v>12.080374000000001</v>
      </c>
      <c r="H100" s="88">
        <v>6.9196370000000016</v>
      </c>
      <c r="I100" s="88">
        <v>4.2567009999999996</v>
      </c>
      <c r="J100" s="88">
        <v>12.041993999999999</v>
      </c>
      <c r="K100" s="88">
        <v>11.308748999999999</v>
      </c>
      <c r="L100" s="88">
        <v>90.328330999999991</v>
      </c>
      <c r="M100" s="88">
        <v>95.595528000000002</v>
      </c>
      <c r="N100" s="88">
        <v>25.135807999999994</v>
      </c>
      <c r="O100" s="88">
        <v>67.75846599999997</v>
      </c>
      <c r="P100" s="88">
        <v>4.7561410000000004</v>
      </c>
      <c r="Q100" s="88">
        <v>3.1842230000000002</v>
      </c>
      <c r="R100" s="88">
        <v>1.9963660000000001</v>
      </c>
      <c r="S100" s="88">
        <v>25.098390000000002</v>
      </c>
      <c r="U100" s="84" t="s">
        <v>539</v>
      </c>
    </row>
    <row r="101" spans="1:21" x14ac:dyDescent="0.15">
      <c r="B101" s="84" t="s">
        <v>340</v>
      </c>
      <c r="C101" s="88">
        <v>90.465051999999957</v>
      </c>
      <c r="D101" s="88">
        <v>8.6815350000000002</v>
      </c>
      <c r="E101" s="88">
        <v>43.956766999999992</v>
      </c>
      <c r="F101" s="88">
        <v>31.625288000000005</v>
      </c>
      <c r="G101" s="88">
        <v>13.389226000000001</v>
      </c>
      <c r="H101" s="88">
        <v>9.6796490000000013</v>
      </c>
      <c r="I101" s="88">
        <v>6.1801110000000019</v>
      </c>
      <c r="J101" s="88">
        <v>12.941744999999999</v>
      </c>
      <c r="K101" s="88">
        <v>14.430608999999999</v>
      </c>
      <c r="L101" s="88">
        <v>99.810101999999986</v>
      </c>
      <c r="M101" s="88">
        <v>105.14761200000009</v>
      </c>
      <c r="N101" s="88">
        <v>26.876373000000001</v>
      </c>
      <c r="O101" s="88">
        <v>76.39701100000002</v>
      </c>
      <c r="P101" s="88">
        <v>4.1791980000000004</v>
      </c>
      <c r="Q101" s="88">
        <v>2.9235139999999999</v>
      </c>
      <c r="R101" s="88">
        <v>2.8401990000000006</v>
      </c>
      <c r="S101" s="88">
        <v>27.669474000000001</v>
      </c>
      <c r="U101" s="84" t="s">
        <v>540</v>
      </c>
    </row>
    <row r="102" spans="1:21" x14ac:dyDescent="0.15">
      <c r="B102" s="84" t="s">
        <v>341</v>
      </c>
      <c r="C102" s="88">
        <v>62.833021000000002</v>
      </c>
      <c r="D102" s="88">
        <v>11.395154000000003</v>
      </c>
      <c r="E102" s="88">
        <v>36.900346999999996</v>
      </c>
      <c r="F102" s="88">
        <v>27.806186999999994</v>
      </c>
      <c r="G102" s="88">
        <v>13.638560999999999</v>
      </c>
      <c r="H102" s="88">
        <v>8.7240760000000002</v>
      </c>
      <c r="I102" s="88">
        <v>4.9661680000000006</v>
      </c>
      <c r="J102" s="88">
        <v>11.091276000000001</v>
      </c>
      <c r="K102" s="88">
        <v>11.571115000000002</v>
      </c>
      <c r="L102" s="88">
        <v>89.743880999999988</v>
      </c>
      <c r="M102" s="88">
        <v>105.58604700000004</v>
      </c>
      <c r="N102" s="88">
        <v>23.352095000000002</v>
      </c>
      <c r="O102" s="88">
        <v>75.529600000000016</v>
      </c>
      <c r="P102" s="88">
        <v>4.4908469999999996</v>
      </c>
      <c r="Q102" s="88">
        <v>3.0797469999999998</v>
      </c>
      <c r="R102" s="88">
        <v>2.8747979999999989</v>
      </c>
      <c r="S102" s="88">
        <v>25.192885</v>
      </c>
      <c r="U102" s="84" t="s">
        <v>541</v>
      </c>
    </row>
    <row r="103" spans="1:21" x14ac:dyDescent="0.15">
      <c r="B103" s="84" t="s">
        <v>342</v>
      </c>
      <c r="C103" s="88">
        <v>77.446461999999926</v>
      </c>
      <c r="D103" s="88">
        <v>13.657192999999999</v>
      </c>
      <c r="E103" s="88">
        <v>42.667012</v>
      </c>
      <c r="F103" s="88">
        <v>32.002006999999978</v>
      </c>
      <c r="G103" s="88">
        <v>14.124701999999999</v>
      </c>
      <c r="H103" s="88">
        <v>8.0386249999999997</v>
      </c>
      <c r="I103" s="88">
        <v>6.3717079999999999</v>
      </c>
      <c r="J103" s="88">
        <v>13.524899999999999</v>
      </c>
      <c r="K103" s="88">
        <v>14.666955999999995</v>
      </c>
      <c r="L103" s="88">
        <v>101.65993200000001</v>
      </c>
      <c r="M103" s="88">
        <v>111.72354500000004</v>
      </c>
      <c r="N103" s="88">
        <v>27.073421000000003</v>
      </c>
      <c r="O103" s="88">
        <v>78.595966000000004</v>
      </c>
      <c r="P103" s="88">
        <v>6.1001790000000007</v>
      </c>
      <c r="Q103" s="88">
        <v>3.418269</v>
      </c>
      <c r="R103" s="88">
        <v>2.481965999999999</v>
      </c>
      <c r="S103" s="88">
        <v>31.178729999999998</v>
      </c>
      <c r="U103" s="84" t="s">
        <v>542</v>
      </c>
    </row>
    <row r="104" spans="1:21" x14ac:dyDescent="0.15">
      <c r="B104" s="84" t="s">
        <v>343</v>
      </c>
      <c r="C104" s="88">
        <v>71.845734999999991</v>
      </c>
      <c r="D104" s="88">
        <v>9.8021359999999973</v>
      </c>
      <c r="E104" s="88">
        <v>37.248857999999998</v>
      </c>
      <c r="F104" s="88">
        <v>33.007816999999989</v>
      </c>
      <c r="G104" s="88">
        <v>13.279445000000001</v>
      </c>
      <c r="H104" s="88">
        <v>9.3821760000000012</v>
      </c>
      <c r="I104" s="88">
        <v>5.9773869999999985</v>
      </c>
      <c r="J104" s="88">
        <v>13.136795000000001</v>
      </c>
      <c r="K104" s="88">
        <v>15.228569000000004</v>
      </c>
      <c r="L104" s="88">
        <v>103.56765400000006</v>
      </c>
      <c r="M104" s="88">
        <v>101.72163300000003</v>
      </c>
      <c r="N104" s="88">
        <v>23.368051999999999</v>
      </c>
      <c r="O104" s="88">
        <v>71.078613999999988</v>
      </c>
      <c r="P104" s="88">
        <v>4.480626</v>
      </c>
      <c r="Q104" s="88">
        <v>2.6937320000000002</v>
      </c>
      <c r="R104" s="88">
        <v>2.77982</v>
      </c>
      <c r="S104" s="88">
        <v>29.279701000000003</v>
      </c>
      <c r="U104" s="84" t="s">
        <v>543</v>
      </c>
    </row>
    <row r="105" spans="1:21" x14ac:dyDescent="0.15">
      <c r="B105" s="84" t="s">
        <v>344</v>
      </c>
      <c r="C105" s="88">
        <v>56.233301000000054</v>
      </c>
      <c r="D105" s="88">
        <v>8.0726040000000001</v>
      </c>
      <c r="E105" s="88">
        <v>33.930318999999983</v>
      </c>
      <c r="F105" s="88">
        <v>28.660369999999997</v>
      </c>
      <c r="G105" s="88">
        <v>12.325964000000001</v>
      </c>
      <c r="H105" s="88">
        <v>8.3883709999999994</v>
      </c>
      <c r="I105" s="88">
        <v>5.3659729999999985</v>
      </c>
      <c r="J105" s="88">
        <v>15.356512000000002</v>
      </c>
      <c r="K105" s="88">
        <v>13.724010000000003</v>
      </c>
      <c r="L105" s="88">
        <v>120.98749399999997</v>
      </c>
      <c r="M105" s="88">
        <v>119.75888199999997</v>
      </c>
      <c r="N105" s="88">
        <v>25.752734999999998</v>
      </c>
      <c r="O105" s="88">
        <v>89.914992000000012</v>
      </c>
      <c r="P105" s="88">
        <v>5.6626709999999996</v>
      </c>
      <c r="Q105" s="88">
        <v>2.2750469999999998</v>
      </c>
      <c r="R105" s="88">
        <v>2.963916999999999</v>
      </c>
      <c r="S105" s="88">
        <v>29.721114000000004</v>
      </c>
      <c r="U105" s="84" t="s">
        <v>544</v>
      </c>
    </row>
    <row r="106" spans="1:21" x14ac:dyDescent="0.15">
      <c r="B106" s="84" t="s">
        <v>345</v>
      </c>
      <c r="C106" s="88">
        <v>38.132117999999998</v>
      </c>
      <c r="D106" s="88">
        <v>4.3508449999999996</v>
      </c>
      <c r="E106" s="88">
        <v>28.834623999999991</v>
      </c>
      <c r="F106" s="88">
        <v>21.62695999999999</v>
      </c>
      <c r="G106" s="88">
        <v>10.541040000000002</v>
      </c>
      <c r="H106" s="88">
        <v>7.6893540000000016</v>
      </c>
      <c r="I106" s="88">
        <v>3.7114319999999994</v>
      </c>
      <c r="J106" s="88">
        <v>10.212630000000001</v>
      </c>
      <c r="K106" s="88">
        <v>8.6904210000000024</v>
      </c>
      <c r="L106" s="88">
        <v>143.637271</v>
      </c>
      <c r="M106" s="88">
        <v>135.67323400000004</v>
      </c>
      <c r="N106" s="88">
        <v>27.006415000000004</v>
      </c>
      <c r="O106" s="88">
        <v>91.524102999999997</v>
      </c>
      <c r="P106" s="88">
        <v>6.0227789999999999</v>
      </c>
      <c r="Q106" s="88">
        <v>1.9364749999999999</v>
      </c>
      <c r="R106" s="88">
        <v>4.5084210000000002</v>
      </c>
      <c r="S106" s="88">
        <v>25.014693999999999</v>
      </c>
      <c r="U106" s="84" t="s">
        <v>545</v>
      </c>
    </row>
    <row r="107" spans="1:21" x14ac:dyDescent="0.15">
      <c r="B107" s="84" t="s">
        <v>346</v>
      </c>
      <c r="C107" s="88">
        <v>61.919015999999978</v>
      </c>
      <c r="D107" s="88">
        <v>8.3364270000000005</v>
      </c>
      <c r="E107" s="88">
        <v>36.842713999999994</v>
      </c>
      <c r="F107" s="88">
        <v>29.619977999999993</v>
      </c>
      <c r="G107" s="88">
        <v>12.881254</v>
      </c>
      <c r="H107" s="88">
        <v>8.5048890000000004</v>
      </c>
      <c r="I107" s="88">
        <v>5.396579</v>
      </c>
      <c r="J107" s="88">
        <v>14.999048999999999</v>
      </c>
      <c r="K107" s="88">
        <v>13.485177000000002</v>
      </c>
      <c r="L107" s="88">
        <v>144.84033200000007</v>
      </c>
      <c r="M107" s="88">
        <v>133.61532000000005</v>
      </c>
      <c r="N107" s="88">
        <v>30.288441000000002</v>
      </c>
      <c r="O107" s="88">
        <v>97.463558000000063</v>
      </c>
      <c r="P107" s="88">
        <v>5.3342539999999996</v>
      </c>
      <c r="Q107" s="88">
        <v>2.1949540000000001</v>
      </c>
      <c r="R107" s="88">
        <v>3.9170359999999995</v>
      </c>
      <c r="S107" s="88">
        <v>33.429473999999999</v>
      </c>
      <c r="U107" s="84" t="s">
        <v>546</v>
      </c>
    </row>
    <row r="108" spans="1:21" x14ac:dyDescent="0.15">
      <c r="B108" s="84" t="s">
        <v>347</v>
      </c>
      <c r="C108" s="88">
        <v>58.078350000000015</v>
      </c>
      <c r="D108" s="88">
        <v>8.0513180000000002</v>
      </c>
      <c r="E108" s="88">
        <v>34.625811000000006</v>
      </c>
      <c r="F108" s="88">
        <v>22.219078000000007</v>
      </c>
      <c r="G108" s="88">
        <v>12.503133000000002</v>
      </c>
      <c r="H108" s="88">
        <v>7.3440019999999997</v>
      </c>
      <c r="I108" s="88">
        <v>5.6343060000000005</v>
      </c>
      <c r="J108" s="88">
        <v>12.080344999999998</v>
      </c>
      <c r="K108" s="88">
        <v>15.843834999999999</v>
      </c>
      <c r="L108" s="88">
        <v>139.95538299999998</v>
      </c>
      <c r="M108" s="88">
        <v>119.79592099999999</v>
      </c>
      <c r="N108" s="88">
        <v>27.29675700000001</v>
      </c>
      <c r="O108" s="88">
        <v>89.984530000000007</v>
      </c>
      <c r="P108" s="88">
        <v>4.3999240000000004</v>
      </c>
      <c r="Q108" s="88">
        <v>2.2685599999999995</v>
      </c>
      <c r="R108" s="88">
        <v>3.7169660000000002</v>
      </c>
      <c r="S108" s="88">
        <v>33.142392000000001</v>
      </c>
      <c r="U108" s="84" t="s">
        <v>547</v>
      </c>
    </row>
    <row r="109" spans="1:21" x14ac:dyDescent="0.15">
      <c r="B109" s="84" t="s">
        <v>348</v>
      </c>
      <c r="C109" s="88">
        <v>42.164638000000004</v>
      </c>
      <c r="D109" s="88">
        <v>4.2457950000000002</v>
      </c>
      <c r="E109" s="88">
        <v>36.56655099999999</v>
      </c>
      <c r="F109" s="88">
        <v>25.238826999999993</v>
      </c>
      <c r="G109" s="88">
        <v>11.244348</v>
      </c>
      <c r="H109" s="88">
        <v>7.5555679999999992</v>
      </c>
      <c r="I109" s="88">
        <v>5.5383089999999982</v>
      </c>
      <c r="J109" s="88">
        <v>14.046925999999999</v>
      </c>
      <c r="K109" s="88">
        <v>13.718223</v>
      </c>
      <c r="L109" s="88">
        <v>154.28818500000008</v>
      </c>
      <c r="M109" s="88">
        <v>116.62227999999996</v>
      </c>
      <c r="N109" s="88">
        <v>26.762621000000003</v>
      </c>
      <c r="O109" s="88">
        <v>83.820564000000005</v>
      </c>
      <c r="P109" s="88">
        <v>4.5530619999999997</v>
      </c>
      <c r="Q109" s="88">
        <v>2.803858</v>
      </c>
      <c r="R109" s="88">
        <v>1.9725929999999998</v>
      </c>
      <c r="S109" s="88">
        <v>33.452826999999999</v>
      </c>
      <c r="U109" s="84" t="s">
        <v>548</v>
      </c>
    </row>
    <row r="110" spans="1:21" x14ac:dyDescent="0.15">
      <c r="B110" s="84" t="s">
        <v>349</v>
      </c>
      <c r="C110" s="88">
        <v>28.279788999999994</v>
      </c>
      <c r="D110" s="88">
        <v>5.1164459999999998</v>
      </c>
      <c r="E110" s="88">
        <v>27.263172999999995</v>
      </c>
      <c r="F110" s="88">
        <v>14.961026999999998</v>
      </c>
      <c r="G110" s="88">
        <v>9.6343379999999996</v>
      </c>
      <c r="H110" s="88">
        <v>6.1437800000000005</v>
      </c>
      <c r="I110" s="88">
        <v>4.1975230000000003</v>
      </c>
      <c r="J110" s="88">
        <v>10.174927</v>
      </c>
      <c r="K110" s="88">
        <v>11.603769</v>
      </c>
      <c r="L110" s="88">
        <v>150.78730500000006</v>
      </c>
      <c r="M110" s="88">
        <v>126.81178499999999</v>
      </c>
      <c r="N110" s="88">
        <v>23.519320000000004</v>
      </c>
      <c r="O110" s="88">
        <v>79.323427999999993</v>
      </c>
      <c r="P110" s="88">
        <v>4.2843499999999999</v>
      </c>
      <c r="Q110" s="88">
        <v>2.4861930000000001</v>
      </c>
      <c r="R110" s="88">
        <v>2.181970999999999</v>
      </c>
      <c r="S110" s="88">
        <v>25.796025</v>
      </c>
      <c r="U110" s="84" t="s">
        <v>549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2023</v>
      </c>
      <c r="B112" s="84" t="s">
        <v>338</v>
      </c>
      <c r="C112" s="88">
        <v>45.002658999999987</v>
      </c>
      <c r="D112" s="88">
        <v>6.1528319999999992</v>
      </c>
      <c r="E112" s="88">
        <v>32.938782999999987</v>
      </c>
      <c r="F112" s="88">
        <v>22.128917000000001</v>
      </c>
      <c r="G112" s="88">
        <v>9.1376959999999983</v>
      </c>
      <c r="H112" s="88">
        <v>6.6364079999999994</v>
      </c>
      <c r="I112" s="88">
        <v>4.6382059999999985</v>
      </c>
      <c r="J112" s="88">
        <v>11.531115</v>
      </c>
      <c r="K112" s="88">
        <v>13.643556000000004</v>
      </c>
      <c r="L112" s="88">
        <v>131.49835300000004</v>
      </c>
      <c r="M112" s="88">
        <v>120.97085700000008</v>
      </c>
      <c r="N112" s="88">
        <v>23.564315999999998</v>
      </c>
      <c r="O112" s="88">
        <v>82.51235400000003</v>
      </c>
      <c r="P112" s="88">
        <v>4.6249859999999998</v>
      </c>
      <c r="Q112" s="88">
        <v>2.2887119999999999</v>
      </c>
      <c r="R112" s="88">
        <v>2.6339779999999999</v>
      </c>
      <c r="S112" s="88">
        <v>27.136032999999998</v>
      </c>
      <c r="T112" s="87">
        <v>2023</v>
      </c>
      <c r="U112" s="84" t="s">
        <v>538</v>
      </c>
    </row>
    <row r="113" spans="1:21" x14ac:dyDescent="0.15">
      <c r="B113" s="84" t="s">
        <v>339</v>
      </c>
      <c r="C113" s="88">
        <v>37.813258000000005</v>
      </c>
      <c r="D113" s="88">
        <v>5.6514059999999997</v>
      </c>
      <c r="E113" s="88">
        <v>35.783237999999997</v>
      </c>
      <c r="F113" s="88">
        <v>18.825671</v>
      </c>
      <c r="G113" s="88">
        <v>9.5940239999999992</v>
      </c>
      <c r="H113" s="88">
        <v>6.4752369999999999</v>
      </c>
      <c r="I113" s="88">
        <v>4.9664089999999996</v>
      </c>
      <c r="J113" s="88">
        <v>11.846191999999999</v>
      </c>
      <c r="K113" s="88">
        <v>13.194998999999999</v>
      </c>
      <c r="L113" s="88">
        <v>109.36155600000005</v>
      </c>
      <c r="M113" s="88">
        <v>101.97056800000006</v>
      </c>
      <c r="N113" s="88">
        <v>21.563622000000006</v>
      </c>
      <c r="O113" s="88">
        <v>81.959905999999989</v>
      </c>
      <c r="P113" s="88">
        <v>4.3708170000000006</v>
      </c>
      <c r="Q113" s="88">
        <v>3.955858000000001</v>
      </c>
      <c r="R113" s="88">
        <v>2.2010420000000002</v>
      </c>
      <c r="S113" s="88">
        <v>27.150327000000001</v>
      </c>
      <c r="U113" s="84" t="s">
        <v>539</v>
      </c>
    </row>
    <row r="114" spans="1:21" x14ac:dyDescent="0.15">
      <c r="B114" s="84" t="s">
        <v>340</v>
      </c>
      <c r="C114" s="88">
        <v>49.411460000000041</v>
      </c>
      <c r="D114" s="88">
        <v>8.0468539999999997</v>
      </c>
      <c r="E114" s="88">
        <v>42.384136000000005</v>
      </c>
      <c r="F114" s="88">
        <v>24.363814999999992</v>
      </c>
      <c r="G114" s="88">
        <v>12.925103</v>
      </c>
      <c r="H114" s="88">
        <v>8.1419040000000003</v>
      </c>
      <c r="I114" s="88">
        <v>5.6670690000000006</v>
      </c>
      <c r="J114" s="88">
        <v>14.307809000000002</v>
      </c>
      <c r="K114" s="88">
        <v>15.021423</v>
      </c>
      <c r="L114" s="88">
        <v>117.56346600000001</v>
      </c>
      <c r="M114" s="88">
        <v>121.66501500000004</v>
      </c>
      <c r="N114" s="88">
        <v>24.773801999999996</v>
      </c>
      <c r="O114" s="88">
        <v>82.746894999999952</v>
      </c>
      <c r="P114" s="88">
        <v>4.1275389999999996</v>
      </c>
      <c r="Q114" s="88">
        <v>2.9568599999999998</v>
      </c>
      <c r="R114" s="88">
        <v>3.0252779999999997</v>
      </c>
      <c r="S114" s="88">
        <v>35.51005</v>
      </c>
      <c r="U114" s="84" t="s">
        <v>540</v>
      </c>
    </row>
    <row r="115" spans="1:21" x14ac:dyDescent="0.15">
      <c r="B115" s="84" t="s">
        <v>341</v>
      </c>
      <c r="C115" s="88">
        <v>56.988803000000019</v>
      </c>
      <c r="D115" s="88">
        <v>7.6267219999999991</v>
      </c>
      <c r="E115" s="88">
        <v>30.508808999999999</v>
      </c>
      <c r="F115" s="88">
        <v>18.914421000000011</v>
      </c>
      <c r="G115" s="88">
        <v>10.340222000000001</v>
      </c>
      <c r="H115" s="88">
        <v>6.3075369999999999</v>
      </c>
      <c r="I115" s="88">
        <v>5.2849269999999997</v>
      </c>
      <c r="J115" s="88">
        <v>13.275801</v>
      </c>
      <c r="K115" s="88">
        <v>11.197761000000002</v>
      </c>
      <c r="L115" s="88">
        <v>104.20984500000003</v>
      </c>
      <c r="M115" s="88">
        <v>106.50512500000002</v>
      </c>
      <c r="N115" s="88">
        <v>23.149471000000005</v>
      </c>
      <c r="O115" s="88">
        <v>68.662895000000006</v>
      </c>
      <c r="P115" s="88">
        <v>4.7322150000000009</v>
      </c>
      <c r="Q115" s="88">
        <v>2.4249689999999999</v>
      </c>
      <c r="R115" s="88">
        <v>2.4062299999999999</v>
      </c>
      <c r="S115" s="88">
        <v>28.859964000000002</v>
      </c>
      <c r="U115" s="84" t="s">
        <v>541</v>
      </c>
    </row>
    <row r="116" spans="1:21" x14ac:dyDescent="0.15">
      <c r="B116" s="84" t="s">
        <v>342</v>
      </c>
      <c r="C116" s="88">
        <v>59.794186999999965</v>
      </c>
      <c r="D116" s="88">
        <v>8.9229509999999994</v>
      </c>
      <c r="E116" s="88">
        <v>36.685150999999998</v>
      </c>
      <c r="F116" s="88">
        <v>29.959845000000012</v>
      </c>
      <c r="G116" s="88">
        <v>11.792598</v>
      </c>
      <c r="H116" s="88">
        <v>8.4767979999999987</v>
      </c>
      <c r="I116" s="88">
        <v>5.552772</v>
      </c>
      <c r="J116" s="88">
        <v>15.255230999999998</v>
      </c>
      <c r="K116" s="88">
        <v>13.838747999999997</v>
      </c>
      <c r="L116" s="88">
        <v>119.33931100000001</v>
      </c>
      <c r="M116" s="88">
        <v>116.754397</v>
      </c>
      <c r="N116" s="88">
        <v>27.217093999999992</v>
      </c>
      <c r="O116" s="88">
        <v>81.868277000000006</v>
      </c>
      <c r="P116" s="88">
        <v>5.2216990000000001</v>
      </c>
      <c r="Q116" s="88">
        <v>2.2273459999999998</v>
      </c>
      <c r="R116" s="88">
        <v>2.9122469999999998</v>
      </c>
      <c r="S116" s="88">
        <v>31.070629000000004</v>
      </c>
      <c r="U116" s="84" t="s">
        <v>542</v>
      </c>
    </row>
    <row r="117" spans="1:21" x14ac:dyDescent="0.15">
      <c r="B117" s="84" t="s">
        <v>343</v>
      </c>
      <c r="C117" s="88">
        <v>46.700644000000025</v>
      </c>
      <c r="D117" s="88">
        <v>6.108741000000002</v>
      </c>
      <c r="E117" s="88">
        <v>32.589045000000006</v>
      </c>
      <c r="F117" s="88">
        <v>27.405674999999988</v>
      </c>
      <c r="G117" s="88">
        <v>10.285032000000001</v>
      </c>
      <c r="H117" s="88">
        <v>8.358293999999999</v>
      </c>
      <c r="I117" s="88">
        <v>5.5532000000000004</v>
      </c>
      <c r="J117" s="88">
        <v>14.117985999999998</v>
      </c>
      <c r="K117" s="88">
        <v>13.968275999999999</v>
      </c>
      <c r="L117" s="88">
        <v>118.17837699999998</v>
      </c>
      <c r="M117" s="88">
        <v>112.62191999999996</v>
      </c>
      <c r="N117" s="88">
        <v>25.247958000000004</v>
      </c>
      <c r="O117" s="88">
        <v>70.511643000000007</v>
      </c>
      <c r="P117" s="88">
        <v>4.3266219999999995</v>
      </c>
      <c r="Q117" s="88">
        <v>1.9003950000000001</v>
      </c>
      <c r="R117" s="88">
        <v>2.7588599999999999</v>
      </c>
      <c r="S117" s="88">
        <v>33.3474</v>
      </c>
      <c r="U117" s="84" t="s">
        <v>543</v>
      </c>
    </row>
    <row r="118" spans="1:21" x14ac:dyDescent="0.15">
      <c r="B118" s="84" t="s">
        <v>344</v>
      </c>
      <c r="C118" s="88">
        <v>31.388949000000018</v>
      </c>
      <c r="D118" s="88">
        <v>3.0695839999999999</v>
      </c>
      <c r="E118" s="88">
        <v>28.037798999999985</v>
      </c>
      <c r="F118" s="88">
        <v>18.649240999999996</v>
      </c>
      <c r="G118" s="88">
        <v>10.714439</v>
      </c>
      <c r="H118" s="88">
        <v>7.1588440000000002</v>
      </c>
      <c r="I118" s="88">
        <v>5.0392770000000002</v>
      </c>
      <c r="J118" s="88">
        <v>14.648344999999999</v>
      </c>
      <c r="K118" s="88">
        <v>13.569186000000002</v>
      </c>
      <c r="L118" s="88">
        <v>128.93939999999998</v>
      </c>
      <c r="M118" s="88">
        <v>127.99555700000006</v>
      </c>
      <c r="N118" s="88">
        <v>25.371952000000004</v>
      </c>
      <c r="O118" s="88">
        <v>89.053734000000006</v>
      </c>
      <c r="P118" s="88">
        <v>5.5976859999999995</v>
      </c>
      <c r="Q118" s="88">
        <v>1.8672789999999999</v>
      </c>
      <c r="R118" s="88">
        <v>2.8895510000000009</v>
      </c>
      <c r="S118" s="88">
        <v>30.980163000000001</v>
      </c>
      <c r="U118" s="84" t="s">
        <v>544</v>
      </c>
    </row>
    <row r="119" spans="1:21" x14ac:dyDescent="0.15">
      <c r="B119" s="84" t="s">
        <v>345</v>
      </c>
      <c r="C119" s="88">
        <v>20.783432000000001</v>
      </c>
      <c r="D119" s="88">
        <v>1.4132990000000001</v>
      </c>
      <c r="E119" s="88">
        <v>21.303592999999999</v>
      </c>
      <c r="F119" s="88">
        <v>15.576968000000006</v>
      </c>
      <c r="G119" s="88">
        <v>7.2346200000000005</v>
      </c>
      <c r="H119" s="88">
        <v>5.5099859999999996</v>
      </c>
      <c r="I119" s="88">
        <v>3.211860999999999</v>
      </c>
      <c r="J119" s="88">
        <v>7.0956229999999989</v>
      </c>
      <c r="K119" s="88">
        <v>7.5526389999999983</v>
      </c>
      <c r="L119" s="88">
        <v>140.78861199999992</v>
      </c>
      <c r="M119" s="88">
        <v>121.10142100000002</v>
      </c>
      <c r="N119" s="88">
        <v>24.808093999999993</v>
      </c>
      <c r="O119" s="88">
        <v>78.03086500000002</v>
      </c>
      <c r="P119" s="88">
        <v>4.8514820000000007</v>
      </c>
      <c r="Q119" s="88">
        <v>1.1004590000000001</v>
      </c>
      <c r="R119" s="88">
        <v>3.0796330000000003</v>
      </c>
      <c r="S119" s="88">
        <v>22.202303000000004</v>
      </c>
      <c r="U119" s="84" t="s">
        <v>545</v>
      </c>
    </row>
    <row r="120" spans="1:21" x14ac:dyDescent="0.15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546</v>
      </c>
    </row>
    <row r="121" spans="1:21" x14ac:dyDescent="0.15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547</v>
      </c>
    </row>
    <row r="122" spans="1:21" x14ac:dyDescent="0.15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15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205" t="s">
        <v>680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25">
      <c r="A128" s="199" t="s">
        <v>162</v>
      </c>
      <c r="B128" s="199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535</v>
      </c>
      <c r="U128" s="199" t="s">
        <v>522</v>
      </c>
    </row>
    <row r="129" spans="1:21" ht="20.25" customHeight="1" thickBot="1" x14ac:dyDescent="0.2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15">
      <c r="A130" s="87">
        <v>2022</v>
      </c>
      <c r="B130" s="84" t="s">
        <v>338</v>
      </c>
      <c r="C130" s="88">
        <v>20.715908999999996</v>
      </c>
      <c r="D130" s="88">
        <v>49.330998999999998</v>
      </c>
      <c r="E130" s="88">
        <v>18.769601000000002</v>
      </c>
      <c r="F130" s="88">
        <v>409.87006000000002</v>
      </c>
      <c r="G130" s="88">
        <v>131.63650800000002</v>
      </c>
      <c r="H130" s="88">
        <v>69.364024000000001</v>
      </c>
      <c r="I130" s="88">
        <v>1.0839099999999999</v>
      </c>
      <c r="J130" s="88">
        <v>101.70991500000001</v>
      </c>
      <c r="K130" s="88">
        <v>5.8713109999999995</v>
      </c>
      <c r="L130" s="88">
        <v>10.899991</v>
      </c>
      <c r="M130" s="88">
        <v>5.7494160000000001</v>
      </c>
      <c r="N130" s="88">
        <v>1.7449129999999999</v>
      </c>
      <c r="O130" s="88">
        <v>23.216161999999997</v>
      </c>
      <c r="P130" s="88">
        <v>46.438006000000001</v>
      </c>
      <c r="Q130" s="88">
        <v>614.28477900000007</v>
      </c>
      <c r="R130" s="88">
        <v>731.83077400000025</v>
      </c>
      <c r="S130" s="88">
        <v>1.772489</v>
      </c>
      <c r="T130" s="87">
        <v>2022</v>
      </c>
      <c r="U130" s="84" t="s">
        <v>538</v>
      </c>
    </row>
    <row r="131" spans="1:21" x14ac:dyDescent="0.15">
      <c r="B131" s="84" t="s">
        <v>339</v>
      </c>
      <c r="C131" s="88">
        <v>23.743691999999996</v>
      </c>
      <c r="D131" s="88">
        <v>52.192623000000005</v>
      </c>
      <c r="E131" s="88">
        <v>20.451909000000001</v>
      </c>
      <c r="F131" s="88">
        <v>314.35300599999994</v>
      </c>
      <c r="G131" s="88">
        <v>138.788859</v>
      </c>
      <c r="H131" s="88">
        <v>74.649894000000003</v>
      </c>
      <c r="I131" s="88">
        <v>1.7484709999999999</v>
      </c>
      <c r="J131" s="88">
        <v>118.79666</v>
      </c>
      <c r="K131" s="88">
        <v>4.7275179999999999</v>
      </c>
      <c r="L131" s="88">
        <v>11.125052</v>
      </c>
      <c r="M131" s="88">
        <v>7.1914029999999993</v>
      </c>
      <c r="N131" s="88">
        <v>1.8689390000000001</v>
      </c>
      <c r="O131" s="88">
        <v>23.545491999999999</v>
      </c>
      <c r="P131" s="88">
        <v>47.039069000000012</v>
      </c>
      <c r="Q131" s="88">
        <v>586.75478000000021</v>
      </c>
      <c r="R131" s="88">
        <v>753.02103299999987</v>
      </c>
      <c r="S131" s="88">
        <v>2.0812019999999998</v>
      </c>
      <c r="U131" s="84" t="s">
        <v>539</v>
      </c>
    </row>
    <row r="132" spans="1:21" x14ac:dyDescent="0.15">
      <c r="B132" s="84" t="s">
        <v>340</v>
      </c>
      <c r="C132" s="88">
        <v>24.961033</v>
      </c>
      <c r="D132" s="88">
        <v>53.372871999999994</v>
      </c>
      <c r="E132" s="88">
        <v>25.607467</v>
      </c>
      <c r="F132" s="88">
        <v>312.9661789999999</v>
      </c>
      <c r="G132" s="88">
        <v>160.30247299999999</v>
      </c>
      <c r="H132" s="88">
        <v>84.316034999999999</v>
      </c>
      <c r="I132" s="88">
        <v>2.0713019999999998</v>
      </c>
      <c r="J132" s="88">
        <v>138.34078500000001</v>
      </c>
      <c r="K132" s="88">
        <v>6.0000260000000001</v>
      </c>
      <c r="L132" s="88">
        <v>12.442604000000001</v>
      </c>
      <c r="M132" s="88">
        <v>3.1856489999999997</v>
      </c>
      <c r="N132" s="88">
        <v>2.656536</v>
      </c>
      <c r="O132" s="88">
        <v>28.454968000000001</v>
      </c>
      <c r="P132" s="88">
        <v>53.307727</v>
      </c>
      <c r="Q132" s="88">
        <v>722.13076999999998</v>
      </c>
      <c r="R132" s="88">
        <v>845.6187689999997</v>
      </c>
      <c r="S132" s="88">
        <v>2.1654929999999997</v>
      </c>
      <c r="U132" s="84" t="s">
        <v>540</v>
      </c>
    </row>
    <row r="133" spans="1:21" x14ac:dyDescent="0.15">
      <c r="B133" s="84" t="s">
        <v>341</v>
      </c>
      <c r="C133" s="88">
        <v>23.307560000000002</v>
      </c>
      <c r="D133" s="88">
        <v>52.912134999999992</v>
      </c>
      <c r="E133" s="88">
        <v>27.832675000000002</v>
      </c>
      <c r="F133" s="88">
        <v>399.64035899999999</v>
      </c>
      <c r="G133" s="88">
        <v>140.16984299999999</v>
      </c>
      <c r="H133" s="88">
        <v>82.878244999999993</v>
      </c>
      <c r="I133" s="88">
        <v>2.1873809999999998</v>
      </c>
      <c r="J133" s="88">
        <v>134.81645400000002</v>
      </c>
      <c r="K133" s="88">
        <v>4.0221210000000003</v>
      </c>
      <c r="L133" s="88">
        <v>12.534293</v>
      </c>
      <c r="M133" s="88">
        <v>6.2849529999999998</v>
      </c>
      <c r="N133" s="88">
        <v>2.6236229999999998</v>
      </c>
      <c r="O133" s="88">
        <v>24.889718000000002</v>
      </c>
      <c r="P133" s="88">
        <v>48.674033999999999</v>
      </c>
      <c r="Q133" s="88">
        <v>618.79525599999977</v>
      </c>
      <c r="R133" s="88">
        <v>747.72630800000013</v>
      </c>
      <c r="S133" s="88">
        <v>1.8751709999999999</v>
      </c>
      <c r="U133" s="84" t="s">
        <v>541</v>
      </c>
    </row>
    <row r="134" spans="1:21" x14ac:dyDescent="0.15">
      <c r="B134" s="84" t="s">
        <v>342</v>
      </c>
      <c r="C134" s="88">
        <v>24.620092</v>
      </c>
      <c r="D134" s="88">
        <v>61.103706999999993</v>
      </c>
      <c r="E134" s="88">
        <v>27.100470999999999</v>
      </c>
      <c r="F134" s="88">
        <v>367.39702</v>
      </c>
      <c r="G134" s="88">
        <v>162.27052399999999</v>
      </c>
      <c r="H134" s="88">
        <v>83.738497999999993</v>
      </c>
      <c r="I134" s="88">
        <v>2.018907</v>
      </c>
      <c r="J134" s="88">
        <v>153.39049299999999</v>
      </c>
      <c r="K134" s="88">
        <v>5.6102650000000001</v>
      </c>
      <c r="L134" s="88">
        <v>14.068795</v>
      </c>
      <c r="M134" s="88">
        <v>9.4035039999999999</v>
      </c>
      <c r="N134" s="88">
        <v>3.9318080000000002</v>
      </c>
      <c r="O134" s="88">
        <v>30.926668999999997</v>
      </c>
      <c r="P134" s="88">
        <v>52.856812000000005</v>
      </c>
      <c r="Q134" s="88">
        <v>679.42826999999988</v>
      </c>
      <c r="R134" s="88">
        <v>837.33037699999977</v>
      </c>
      <c r="S134" s="88">
        <v>2.9339749999999998</v>
      </c>
      <c r="U134" s="84" t="s">
        <v>542</v>
      </c>
    </row>
    <row r="135" spans="1:21" x14ac:dyDescent="0.15">
      <c r="B135" s="84" t="s">
        <v>343</v>
      </c>
      <c r="C135" s="88">
        <v>24.475022000000003</v>
      </c>
      <c r="D135" s="88">
        <v>58.362604999999995</v>
      </c>
      <c r="E135" s="88">
        <v>25.396329000000005</v>
      </c>
      <c r="F135" s="88">
        <v>336.51791200000002</v>
      </c>
      <c r="G135" s="88">
        <v>152.68465399999999</v>
      </c>
      <c r="H135" s="88">
        <v>84.013714999999991</v>
      </c>
      <c r="I135" s="88">
        <v>1.814403</v>
      </c>
      <c r="J135" s="88">
        <v>138.30677100000003</v>
      </c>
      <c r="K135" s="88">
        <v>4.5414639999999995</v>
      </c>
      <c r="L135" s="88">
        <v>11.135256</v>
      </c>
      <c r="M135" s="88">
        <v>8.3024480000000001</v>
      </c>
      <c r="N135" s="88">
        <v>2.1296400000000002</v>
      </c>
      <c r="O135" s="88">
        <v>26.912178999999998</v>
      </c>
      <c r="P135" s="88">
        <v>51.293115</v>
      </c>
      <c r="Q135" s="88">
        <v>681.90157699999997</v>
      </c>
      <c r="R135" s="88">
        <v>834.52120899999977</v>
      </c>
      <c r="S135" s="88">
        <v>2.9754780000000003</v>
      </c>
      <c r="U135" s="84" t="s">
        <v>543</v>
      </c>
    </row>
    <row r="136" spans="1:21" x14ac:dyDescent="0.15">
      <c r="B136" s="84" t="s">
        <v>344</v>
      </c>
      <c r="C136" s="88">
        <v>25.313656000000002</v>
      </c>
      <c r="D136" s="88">
        <v>64.174888999999993</v>
      </c>
      <c r="E136" s="88">
        <v>27.056723000000002</v>
      </c>
      <c r="F136" s="88">
        <v>461.37257100000022</v>
      </c>
      <c r="G136" s="88">
        <v>162.04524700000002</v>
      </c>
      <c r="H136" s="88">
        <v>77.643141999999997</v>
      </c>
      <c r="I136" s="88">
        <v>2.978135</v>
      </c>
      <c r="J136" s="88">
        <v>114.28106700000001</v>
      </c>
      <c r="K136" s="88">
        <v>5.2744110000000006</v>
      </c>
      <c r="L136" s="88">
        <v>13.634753</v>
      </c>
      <c r="M136" s="88">
        <v>12.544894000000001</v>
      </c>
      <c r="N136" s="88">
        <v>3.1875020000000003</v>
      </c>
      <c r="O136" s="88">
        <v>30.83952399999999</v>
      </c>
      <c r="P136" s="88">
        <v>48.331795</v>
      </c>
      <c r="Q136" s="88">
        <v>647.72001799999987</v>
      </c>
      <c r="R136" s="88">
        <v>871.84355899999935</v>
      </c>
      <c r="S136" s="88">
        <v>3.2737689999999997</v>
      </c>
      <c r="U136" s="84" t="s">
        <v>544</v>
      </c>
    </row>
    <row r="137" spans="1:21" x14ac:dyDescent="0.15">
      <c r="B137" s="84" t="s">
        <v>345</v>
      </c>
      <c r="C137" s="88">
        <v>21.371174000000003</v>
      </c>
      <c r="D137" s="88">
        <v>52.940821</v>
      </c>
      <c r="E137" s="88">
        <v>22.091198999999996</v>
      </c>
      <c r="F137" s="88">
        <v>289.06893000000002</v>
      </c>
      <c r="G137" s="88">
        <v>122.729848</v>
      </c>
      <c r="H137" s="88">
        <v>48.942369999999997</v>
      </c>
      <c r="I137" s="88">
        <v>1.487206</v>
      </c>
      <c r="J137" s="88">
        <v>76.133711000000005</v>
      </c>
      <c r="K137" s="88">
        <v>3.6680030000000001</v>
      </c>
      <c r="L137" s="88">
        <v>9.6745710000000003</v>
      </c>
      <c r="M137" s="88">
        <v>5.1386570000000003</v>
      </c>
      <c r="N137" s="88">
        <v>2.1710939999999996</v>
      </c>
      <c r="O137" s="88">
        <v>23.651529</v>
      </c>
      <c r="P137" s="88">
        <v>38.317807999999999</v>
      </c>
      <c r="Q137" s="88">
        <v>566.91399899999976</v>
      </c>
      <c r="R137" s="88">
        <v>880.69365599999946</v>
      </c>
      <c r="S137" s="88">
        <v>1.1887859999999999</v>
      </c>
      <c r="U137" s="84" t="s">
        <v>545</v>
      </c>
    </row>
    <row r="138" spans="1:21" x14ac:dyDescent="0.15">
      <c r="B138" s="84" t="s">
        <v>346</v>
      </c>
      <c r="C138" s="88">
        <v>28.247609999999998</v>
      </c>
      <c r="D138" s="88">
        <v>63.97118900000001</v>
      </c>
      <c r="E138" s="88">
        <v>34.449491999999999</v>
      </c>
      <c r="F138" s="88">
        <v>298.21121400000004</v>
      </c>
      <c r="G138" s="88">
        <v>164.38725200000002</v>
      </c>
      <c r="H138" s="88">
        <v>69.369122000000004</v>
      </c>
      <c r="I138" s="88">
        <v>2.3077839999999998</v>
      </c>
      <c r="J138" s="88">
        <v>112.78759599999999</v>
      </c>
      <c r="K138" s="88">
        <v>3.0973480000000002</v>
      </c>
      <c r="L138" s="88">
        <v>10.171291</v>
      </c>
      <c r="M138" s="88">
        <v>7.4838089999999999</v>
      </c>
      <c r="N138" s="88">
        <v>2.3918270000000001</v>
      </c>
      <c r="O138" s="88">
        <v>29.460864000000001</v>
      </c>
      <c r="P138" s="88">
        <v>58.658008000000002</v>
      </c>
      <c r="Q138" s="88">
        <v>753.43927200000019</v>
      </c>
      <c r="R138" s="88">
        <v>1026.9985440000005</v>
      </c>
      <c r="S138" s="88">
        <v>2.346428</v>
      </c>
      <c r="U138" s="84" t="s">
        <v>546</v>
      </c>
    </row>
    <row r="139" spans="1:21" x14ac:dyDescent="0.15">
      <c r="B139" s="84" t="s">
        <v>347</v>
      </c>
      <c r="C139" s="88">
        <v>29.431084000000002</v>
      </c>
      <c r="D139" s="88">
        <v>62.19608800000001</v>
      </c>
      <c r="E139" s="88">
        <v>36.596406000000002</v>
      </c>
      <c r="F139" s="88">
        <v>330.74424700000009</v>
      </c>
      <c r="G139" s="88">
        <v>161.54023699999999</v>
      </c>
      <c r="H139" s="88">
        <v>72.839437999999987</v>
      </c>
      <c r="I139" s="88">
        <v>1.4884580000000001</v>
      </c>
      <c r="J139" s="88">
        <v>104.36597800000001</v>
      </c>
      <c r="K139" s="88">
        <v>3.9222589999999999</v>
      </c>
      <c r="L139" s="88">
        <v>12.430902</v>
      </c>
      <c r="M139" s="88">
        <v>1.7557300000000002</v>
      </c>
      <c r="N139" s="88">
        <v>3.4141729999999995</v>
      </c>
      <c r="O139" s="88">
        <v>27.630652999999999</v>
      </c>
      <c r="P139" s="88">
        <v>54.987262999999999</v>
      </c>
      <c r="Q139" s="88">
        <v>723.63631800000007</v>
      </c>
      <c r="R139" s="88">
        <v>1021.9973540000001</v>
      </c>
      <c r="S139" s="88">
        <v>1.923897</v>
      </c>
      <c r="U139" s="84" t="s">
        <v>547</v>
      </c>
    </row>
    <row r="140" spans="1:21" x14ac:dyDescent="0.15">
      <c r="B140" s="84" t="s">
        <v>348</v>
      </c>
      <c r="C140" s="88">
        <v>25.266304000000002</v>
      </c>
      <c r="D140" s="88">
        <v>60.816258000000005</v>
      </c>
      <c r="E140" s="88">
        <v>38.269520000000007</v>
      </c>
      <c r="F140" s="88">
        <v>283.58004199999999</v>
      </c>
      <c r="G140" s="88">
        <v>163.69798200000002</v>
      </c>
      <c r="H140" s="88">
        <v>72.874758</v>
      </c>
      <c r="I140" s="88">
        <v>1.7773380000000001</v>
      </c>
      <c r="J140" s="88">
        <v>107.36823699999999</v>
      </c>
      <c r="K140" s="88">
        <v>11.269020999999999</v>
      </c>
      <c r="L140" s="88">
        <v>11.761790999999999</v>
      </c>
      <c r="M140" s="88">
        <v>3.0912550000000003</v>
      </c>
      <c r="N140" s="88">
        <v>4.1445589999999992</v>
      </c>
      <c r="O140" s="88">
        <v>32.224552000000003</v>
      </c>
      <c r="P140" s="88">
        <v>55.057545999999995</v>
      </c>
      <c r="Q140" s="88">
        <v>794.35565499999996</v>
      </c>
      <c r="R140" s="88">
        <v>1054.6740900000004</v>
      </c>
      <c r="S140" s="88">
        <v>3.3311419999999998</v>
      </c>
      <c r="U140" s="84" t="s">
        <v>548</v>
      </c>
    </row>
    <row r="141" spans="1:21" x14ac:dyDescent="0.15">
      <c r="B141" s="84" t="s">
        <v>349</v>
      </c>
      <c r="C141" s="88">
        <v>27.084193999999997</v>
      </c>
      <c r="D141" s="88">
        <v>50.680909</v>
      </c>
      <c r="E141" s="88">
        <v>29.995865999999992</v>
      </c>
      <c r="F141" s="88">
        <v>287.35677599999997</v>
      </c>
      <c r="G141" s="88">
        <v>155.58293499999996</v>
      </c>
      <c r="H141" s="88">
        <v>61.762402000000002</v>
      </c>
      <c r="I141" s="88">
        <v>1.7517519999999998</v>
      </c>
      <c r="J141" s="88">
        <v>84.284475</v>
      </c>
      <c r="K141" s="88">
        <v>4.8062819999999995</v>
      </c>
      <c r="L141" s="88">
        <v>8.2978520000000007</v>
      </c>
      <c r="M141" s="88">
        <v>1.8857390000000001</v>
      </c>
      <c r="N141" s="88">
        <v>2.7547950000000001</v>
      </c>
      <c r="O141" s="88">
        <v>27.283678999999999</v>
      </c>
      <c r="P141" s="88">
        <v>43.752830000000003</v>
      </c>
      <c r="Q141" s="88">
        <v>740.94851099999994</v>
      </c>
      <c r="R141" s="88">
        <v>851.31794200000013</v>
      </c>
      <c r="S141" s="88">
        <v>3.6838630000000001</v>
      </c>
      <c r="U141" s="84" t="s">
        <v>549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2023</v>
      </c>
      <c r="B143" s="84" t="s">
        <v>338</v>
      </c>
      <c r="C143" s="88">
        <v>23.205959999999997</v>
      </c>
      <c r="D143" s="88">
        <v>57.670826000000005</v>
      </c>
      <c r="E143" s="88">
        <v>24.154599000000001</v>
      </c>
      <c r="F143" s="88">
        <v>308.75161800000006</v>
      </c>
      <c r="G143" s="88">
        <v>151.53852700000002</v>
      </c>
      <c r="H143" s="88">
        <v>80.804209</v>
      </c>
      <c r="I143" s="88">
        <v>1.6342000000000001</v>
      </c>
      <c r="J143" s="88">
        <v>95.439593000000002</v>
      </c>
      <c r="K143" s="88">
        <v>7.2458320000000001</v>
      </c>
      <c r="L143" s="88">
        <v>8.851132999999999</v>
      </c>
      <c r="M143" s="88">
        <v>3.3364670000000003</v>
      </c>
      <c r="N143" s="88">
        <v>3.1211310000000001</v>
      </c>
      <c r="O143" s="88">
        <v>25.035529000000004</v>
      </c>
      <c r="P143" s="88">
        <v>46.077633000000006</v>
      </c>
      <c r="Q143" s="88">
        <v>639.22544799999991</v>
      </c>
      <c r="R143" s="88">
        <v>830.5835509999996</v>
      </c>
      <c r="S143" s="88">
        <v>4.4567600000000001</v>
      </c>
      <c r="T143" s="87">
        <v>2023</v>
      </c>
      <c r="U143" s="84" t="s">
        <v>538</v>
      </c>
    </row>
    <row r="144" spans="1:21" x14ac:dyDescent="0.15">
      <c r="B144" s="84" t="s">
        <v>339</v>
      </c>
      <c r="C144" s="88">
        <v>22.587900000000001</v>
      </c>
      <c r="D144" s="88">
        <v>60.784258000000008</v>
      </c>
      <c r="E144" s="88">
        <v>20.551836000000002</v>
      </c>
      <c r="F144" s="88">
        <v>296.86996699999997</v>
      </c>
      <c r="G144" s="88">
        <v>146.79969500000001</v>
      </c>
      <c r="H144" s="88">
        <v>79.907743999999994</v>
      </c>
      <c r="I144" s="88">
        <v>2.3802469999999998</v>
      </c>
      <c r="J144" s="88">
        <v>97.791604000000007</v>
      </c>
      <c r="K144" s="88">
        <v>8.4581560000000007</v>
      </c>
      <c r="L144" s="88">
        <v>12.856652</v>
      </c>
      <c r="M144" s="88">
        <v>4.5923600000000002</v>
      </c>
      <c r="N144" s="88">
        <v>3.1758920000000002</v>
      </c>
      <c r="O144" s="88">
        <v>24.774368999999997</v>
      </c>
      <c r="P144" s="88">
        <v>50.949293000000004</v>
      </c>
      <c r="Q144" s="88">
        <v>700.12957200000005</v>
      </c>
      <c r="R144" s="88">
        <v>780.46211500000004</v>
      </c>
      <c r="S144" s="88">
        <v>2.2498840000000002</v>
      </c>
      <c r="U144" s="84" t="s">
        <v>539</v>
      </c>
    </row>
    <row r="145" spans="1:21" x14ac:dyDescent="0.15">
      <c r="B145" s="84" t="s">
        <v>340</v>
      </c>
      <c r="C145" s="88">
        <v>27.444980000000001</v>
      </c>
      <c r="D145" s="88">
        <v>66.625989000000004</v>
      </c>
      <c r="E145" s="88">
        <v>29.324629999999999</v>
      </c>
      <c r="F145" s="88">
        <v>325.97383600000001</v>
      </c>
      <c r="G145" s="88">
        <v>165.60235399999999</v>
      </c>
      <c r="H145" s="88">
        <v>91.643473</v>
      </c>
      <c r="I145" s="88">
        <v>2.4006319999999999</v>
      </c>
      <c r="J145" s="88">
        <v>113.135727</v>
      </c>
      <c r="K145" s="88">
        <v>5.482308999999999</v>
      </c>
      <c r="L145" s="88">
        <v>11.886262</v>
      </c>
      <c r="M145" s="88">
        <v>5.818899</v>
      </c>
      <c r="N145" s="88">
        <v>4.0368050000000002</v>
      </c>
      <c r="O145" s="88">
        <v>29.086575000000003</v>
      </c>
      <c r="P145" s="88">
        <v>58.668200000000006</v>
      </c>
      <c r="Q145" s="88">
        <v>800.03483500000016</v>
      </c>
      <c r="R145" s="88">
        <v>894.12291299999947</v>
      </c>
      <c r="S145" s="88">
        <v>17.690162000000001</v>
      </c>
      <c r="U145" s="84" t="s">
        <v>540</v>
      </c>
    </row>
    <row r="146" spans="1:21" x14ac:dyDescent="0.15">
      <c r="B146" s="84" t="s">
        <v>341</v>
      </c>
      <c r="C146" s="88">
        <v>22.485239</v>
      </c>
      <c r="D146" s="88">
        <v>55.845793</v>
      </c>
      <c r="E146" s="88">
        <v>33.525819999999996</v>
      </c>
      <c r="F146" s="88">
        <v>292.19730599999991</v>
      </c>
      <c r="G146" s="88">
        <v>137.66841600000001</v>
      </c>
      <c r="H146" s="88">
        <v>76.323596999999992</v>
      </c>
      <c r="I146" s="88">
        <v>2.0838749999999999</v>
      </c>
      <c r="J146" s="88">
        <v>101.65661300000001</v>
      </c>
      <c r="K146" s="88">
        <v>5.4556529999999999</v>
      </c>
      <c r="L146" s="88">
        <v>12.080413999999999</v>
      </c>
      <c r="M146" s="88">
        <v>4.9181100000000004</v>
      </c>
      <c r="N146" s="88">
        <v>3.0889699999999998</v>
      </c>
      <c r="O146" s="88">
        <v>22.398560999999994</v>
      </c>
      <c r="P146" s="88">
        <v>46.272157</v>
      </c>
      <c r="Q146" s="88">
        <v>665.464068</v>
      </c>
      <c r="R146" s="88">
        <v>784.30741400000011</v>
      </c>
      <c r="S146" s="88">
        <v>2.9326370000000002</v>
      </c>
      <c r="U146" s="84" t="s">
        <v>541</v>
      </c>
    </row>
    <row r="147" spans="1:21" x14ac:dyDescent="0.15">
      <c r="B147" s="84" t="s">
        <v>342</v>
      </c>
      <c r="C147" s="88">
        <v>28.710766999999997</v>
      </c>
      <c r="D147" s="88">
        <v>67.849175999999986</v>
      </c>
      <c r="E147" s="88">
        <v>30.133191999999998</v>
      </c>
      <c r="F147" s="88">
        <v>386.38147700000002</v>
      </c>
      <c r="G147" s="88">
        <v>169.13947200000004</v>
      </c>
      <c r="H147" s="88">
        <v>85.871907000000007</v>
      </c>
      <c r="I147" s="88">
        <v>2.3958159999999999</v>
      </c>
      <c r="J147" s="88">
        <v>112.64949800000001</v>
      </c>
      <c r="K147" s="88">
        <v>5.4477359999999999</v>
      </c>
      <c r="L147" s="88">
        <v>10.782268999999999</v>
      </c>
      <c r="M147" s="88">
        <v>6.7076479999999998</v>
      </c>
      <c r="N147" s="88">
        <v>2.5275050000000001</v>
      </c>
      <c r="O147" s="88">
        <v>26.571388999999996</v>
      </c>
      <c r="P147" s="88">
        <v>57.837282999999999</v>
      </c>
      <c r="Q147" s="88">
        <v>795.27423299999998</v>
      </c>
      <c r="R147" s="88">
        <v>893.9623320000004</v>
      </c>
      <c r="S147" s="88">
        <v>2.9838899999999997</v>
      </c>
      <c r="U147" s="84" t="s">
        <v>542</v>
      </c>
    </row>
    <row r="148" spans="1:21" x14ac:dyDescent="0.15">
      <c r="B148" s="84" t="s">
        <v>343</v>
      </c>
      <c r="C148" s="88">
        <v>24.735573000000002</v>
      </c>
      <c r="D148" s="88">
        <v>59.298340999999994</v>
      </c>
      <c r="E148" s="88">
        <v>24.595527999999995</v>
      </c>
      <c r="F148" s="88">
        <v>303.6195100000001</v>
      </c>
      <c r="G148" s="88">
        <v>160.42375999999999</v>
      </c>
      <c r="H148" s="88">
        <v>86.202121000000005</v>
      </c>
      <c r="I148" s="88">
        <v>1.90019</v>
      </c>
      <c r="J148" s="88">
        <v>112.27247</v>
      </c>
      <c r="K148" s="88">
        <v>4.9613430000000003</v>
      </c>
      <c r="L148" s="88">
        <v>8.5622000000000007</v>
      </c>
      <c r="M148" s="88">
        <v>5.3097750000000001</v>
      </c>
      <c r="N148" s="88">
        <v>3.8902060000000005</v>
      </c>
      <c r="O148" s="88">
        <v>26.201032999999992</v>
      </c>
      <c r="P148" s="88">
        <v>57.846135000000004</v>
      </c>
      <c r="Q148" s="88">
        <v>759.17010000000028</v>
      </c>
      <c r="R148" s="88">
        <v>901.2643769999986</v>
      </c>
      <c r="S148" s="88">
        <v>3.0822200000000004</v>
      </c>
      <c r="U148" s="84" t="s">
        <v>543</v>
      </c>
    </row>
    <row r="149" spans="1:21" x14ac:dyDescent="0.15">
      <c r="B149" s="84" t="s">
        <v>344</v>
      </c>
      <c r="C149" s="88">
        <v>26.862651999999997</v>
      </c>
      <c r="D149" s="88">
        <v>58.085324</v>
      </c>
      <c r="E149" s="88">
        <v>23.984043999999997</v>
      </c>
      <c r="F149" s="88">
        <v>346.1679620000001</v>
      </c>
      <c r="G149" s="88">
        <v>159.97159800000003</v>
      </c>
      <c r="H149" s="88">
        <v>77.004291000000009</v>
      </c>
      <c r="I149" s="88">
        <v>3.4270169999999998</v>
      </c>
      <c r="J149" s="88">
        <v>107.304529</v>
      </c>
      <c r="K149" s="88">
        <v>5.0511930000000005</v>
      </c>
      <c r="L149" s="88">
        <v>7.3424050000000003</v>
      </c>
      <c r="M149" s="88">
        <v>5.1872199999999999</v>
      </c>
      <c r="N149" s="88">
        <v>2.9892949999999998</v>
      </c>
      <c r="O149" s="88">
        <v>26.897646000000002</v>
      </c>
      <c r="P149" s="88">
        <v>52.755677999999996</v>
      </c>
      <c r="Q149" s="88">
        <v>685.60776999999985</v>
      </c>
      <c r="R149" s="88">
        <v>911.78590199999962</v>
      </c>
      <c r="S149" s="88">
        <v>18.164570000000001</v>
      </c>
      <c r="U149" s="84" t="s">
        <v>544</v>
      </c>
    </row>
    <row r="150" spans="1:21" x14ac:dyDescent="0.15">
      <c r="B150" s="84" t="s">
        <v>345</v>
      </c>
      <c r="C150" s="88">
        <v>19.559859999999997</v>
      </c>
      <c r="D150" s="88">
        <v>45.699076999999996</v>
      </c>
      <c r="E150" s="88">
        <v>28.571562</v>
      </c>
      <c r="F150" s="88">
        <v>190.712513</v>
      </c>
      <c r="G150" s="88">
        <v>121.70727000000002</v>
      </c>
      <c r="H150" s="88">
        <v>53.948997000000006</v>
      </c>
      <c r="I150" s="88">
        <v>2.0392549999999998</v>
      </c>
      <c r="J150" s="88">
        <v>77.480827000000005</v>
      </c>
      <c r="K150" s="88">
        <v>6.0234610000000002</v>
      </c>
      <c r="L150" s="88">
        <v>7.4086270000000001</v>
      </c>
      <c r="M150" s="88">
        <v>4.1465750000000003</v>
      </c>
      <c r="N150" s="88">
        <v>2.6661539999999997</v>
      </c>
      <c r="O150" s="88">
        <v>22.856185</v>
      </c>
      <c r="P150" s="88">
        <v>39.551920999999993</v>
      </c>
      <c r="Q150" s="88">
        <v>549.54035399999998</v>
      </c>
      <c r="R150" s="88">
        <v>730.89595200000076</v>
      </c>
      <c r="S150" s="88">
        <v>2.520181</v>
      </c>
      <c r="U150" s="84" t="s">
        <v>545</v>
      </c>
    </row>
    <row r="151" spans="1:21" x14ac:dyDescent="0.15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546</v>
      </c>
    </row>
    <row r="152" spans="1:21" x14ac:dyDescent="0.15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547</v>
      </c>
    </row>
    <row r="153" spans="1:21" x14ac:dyDescent="0.15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15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205" t="s">
        <v>680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25">
      <c r="A159" s="199" t="s">
        <v>162</v>
      </c>
      <c r="B159" s="199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535</v>
      </c>
      <c r="Q159" s="199" t="s">
        <v>522</v>
      </c>
    </row>
    <row r="160" spans="1:21" ht="20.25" customHeight="1" thickBot="1" x14ac:dyDescent="0.2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15">
      <c r="A161" s="87">
        <v>2022</v>
      </c>
      <c r="B161" s="84" t="s">
        <v>338</v>
      </c>
      <c r="C161" s="88">
        <v>661.76317099999983</v>
      </c>
      <c r="D161" s="88">
        <v>47.190063000000016</v>
      </c>
      <c r="E161" s="88">
        <v>3.1377869999999999</v>
      </c>
      <c r="F161" s="88">
        <v>144.76904800000005</v>
      </c>
      <c r="G161" s="88">
        <v>13.942193000000001</v>
      </c>
      <c r="H161" s="88">
        <v>3.2711109999999994</v>
      </c>
      <c r="I161" s="88">
        <v>5.0235430000000001</v>
      </c>
      <c r="J161" s="88">
        <v>108.22932400000001</v>
      </c>
      <c r="K161" s="88">
        <v>30.24038800000001</v>
      </c>
      <c r="L161" s="88">
        <v>25.685280999999993</v>
      </c>
      <c r="M161" s="88">
        <v>6.4774220000000007</v>
      </c>
      <c r="N161" s="88">
        <v>0</v>
      </c>
      <c r="O161" s="88">
        <v>0</v>
      </c>
      <c r="P161" s="87">
        <v>2022</v>
      </c>
      <c r="Q161" s="84" t="s">
        <v>538</v>
      </c>
    </row>
    <row r="162" spans="1:17" x14ac:dyDescent="0.15">
      <c r="B162" s="84" t="s">
        <v>339</v>
      </c>
      <c r="C162" s="88">
        <v>784.39578900000004</v>
      </c>
      <c r="D162" s="88">
        <v>28.063108</v>
      </c>
      <c r="E162" s="88">
        <v>4.6385579999999997</v>
      </c>
      <c r="F162" s="88">
        <v>150.94572099999999</v>
      </c>
      <c r="G162" s="88">
        <v>15.893212</v>
      </c>
      <c r="H162" s="88">
        <v>3.0652440000000003</v>
      </c>
      <c r="I162" s="88">
        <v>3.1841889999999999</v>
      </c>
      <c r="J162" s="88">
        <v>114.29477200000002</v>
      </c>
      <c r="K162" s="88">
        <v>29.219344999999997</v>
      </c>
      <c r="L162" s="88">
        <v>24.650166000000002</v>
      </c>
      <c r="M162" s="88">
        <v>2.0321729999999998</v>
      </c>
      <c r="N162" s="88">
        <v>4.251684</v>
      </c>
      <c r="O162" s="88">
        <v>0</v>
      </c>
      <c r="P162" s="83"/>
      <c r="Q162" s="84" t="s">
        <v>539</v>
      </c>
    </row>
    <row r="163" spans="1:17" x14ac:dyDescent="0.15">
      <c r="B163" s="84" t="s">
        <v>340</v>
      </c>
      <c r="C163" s="88">
        <v>850.24913000000004</v>
      </c>
      <c r="D163" s="88">
        <v>125.318397</v>
      </c>
      <c r="E163" s="88">
        <v>3.4123950000000001</v>
      </c>
      <c r="F163" s="88">
        <v>183.46237800000003</v>
      </c>
      <c r="G163" s="88">
        <v>15.615483999999999</v>
      </c>
      <c r="H163" s="88">
        <v>3.5037390000000004</v>
      </c>
      <c r="I163" s="88">
        <v>8.0331430000000008</v>
      </c>
      <c r="J163" s="88">
        <v>124.78763699999998</v>
      </c>
      <c r="K163" s="88">
        <v>38.273897000000005</v>
      </c>
      <c r="L163" s="88">
        <v>30.087637999999998</v>
      </c>
      <c r="M163" s="88">
        <v>2.3906609999999997</v>
      </c>
      <c r="N163" s="88">
        <v>2.3889089999999999</v>
      </c>
      <c r="O163" s="88">
        <v>0</v>
      </c>
      <c r="P163" s="83"/>
      <c r="Q163" s="84" t="s">
        <v>540</v>
      </c>
    </row>
    <row r="164" spans="1:17" x14ac:dyDescent="0.15">
      <c r="B164" s="84" t="s">
        <v>341</v>
      </c>
      <c r="C164" s="88">
        <v>722.70553399999994</v>
      </c>
      <c r="D164" s="88">
        <v>116.47975199999999</v>
      </c>
      <c r="E164" s="88">
        <v>14.287967</v>
      </c>
      <c r="F164" s="88">
        <v>159.63269199999999</v>
      </c>
      <c r="G164" s="88">
        <v>16.446669</v>
      </c>
      <c r="H164" s="88">
        <v>3.4034010000000001</v>
      </c>
      <c r="I164" s="88">
        <v>4.5767280000000001</v>
      </c>
      <c r="J164" s="88">
        <v>117.14390899999997</v>
      </c>
      <c r="K164" s="88">
        <v>41.908215000000006</v>
      </c>
      <c r="L164" s="88">
        <v>25.969609999999999</v>
      </c>
      <c r="M164" s="88">
        <v>1.2011160000000003</v>
      </c>
      <c r="N164" s="88">
        <v>1.775898</v>
      </c>
      <c r="O164" s="88">
        <v>0</v>
      </c>
      <c r="P164" s="83"/>
      <c r="Q164" s="84" t="s">
        <v>541</v>
      </c>
    </row>
    <row r="165" spans="1:17" x14ac:dyDescent="0.15">
      <c r="B165" s="84" t="s">
        <v>342</v>
      </c>
      <c r="C165" s="88">
        <v>870.99062300000003</v>
      </c>
      <c r="D165" s="88">
        <v>114.63852899999999</v>
      </c>
      <c r="E165" s="88">
        <v>10.356100999999999</v>
      </c>
      <c r="F165" s="88">
        <v>170.06554200000005</v>
      </c>
      <c r="G165" s="88">
        <v>18.378108000000001</v>
      </c>
      <c r="H165" s="88">
        <v>3.4731879999999999</v>
      </c>
      <c r="I165" s="88">
        <v>6.5937770000000002</v>
      </c>
      <c r="J165" s="88">
        <v>143.46911900000001</v>
      </c>
      <c r="K165" s="88">
        <v>46.076636000000008</v>
      </c>
      <c r="L165" s="88">
        <v>31.625388000000001</v>
      </c>
      <c r="M165" s="88">
        <v>1.4745470000000003</v>
      </c>
      <c r="N165" s="88">
        <v>3.0324559999999998</v>
      </c>
      <c r="O165" s="88">
        <v>0</v>
      </c>
      <c r="P165" s="83"/>
      <c r="Q165" s="84" t="s">
        <v>542</v>
      </c>
    </row>
    <row r="166" spans="1:17" x14ac:dyDescent="0.15">
      <c r="B166" s="84" t="s">
        <v>343</v>
      </c>
      <c r="C166" s="88">
        <v>927.91626100000008</v>
      </c>
      <c r="D166" s="88">
        <v>29.117737000000002</v>
      </c>
      <c r="E166" s="88">
        <v>6.3216359999999998</v>
      </c>
      <c r="F166" s="88">
        <v>170.97565700000001</v>
      </c>
      <c r="G166" s="88">
        <v>18.248487000000004</v>
      </c>
      <c r="H166" s="88">
        <v>3.1873819999999995</v>
      </c>
      <c r="I166" s="88">
        <v>8.8394320000000004</v>
      </c>
      <c r="J166" s="88">
        <v>134.39110700000003</v>
      </c>
      <c r="K166" s="88">
        <v>37.797433999999996</v>
      </c>
      <c r="L166" s="88">
        <v>28.892645000000005</v>
      </c>
      <c r="M166" s="88">
        <v>2.8971320000000005</v>
      </c>
      <c r="N166" s="88">
        <v>0.48079899999999998</v>
      </c>
      <c r="O166" s="88">
        <v>0</v>
      </c>
      <c r="P166" s="83"/>
      <c r="Q166" s="84" t="s">
        <v>543</v>
      </c>
    </row>
    <row r="167" spans="1:17" x14ac:dyDescent="0.15">
      <c r="B167" s="84" t="s">
        <v>344</v>
      </c>
      <c r="C167" s="88">
        <v>838.57097799999997</v>
      </c>
      <c r="D167" s="88">
        <v>71.484002000000004</v>
      </c>
      <c r="E167" s="88">
        <v>7.9966619999999997</v>
      </c>
      <c r="F167" s="88">
        <v>170.899824</v>
      </c>
      <c r="G167" s="88">
        <v>19.335278000000006</v>
      </c>
      <c r="H167" s="88">
        <v>2.9533780000000003</v>
      </c>
      <c r="I167" s="88">
        <v>7.3960550000000005</v>
      </c>
      <c r="J167" s="88">
        <v>132.40146300000001</v>
      </c>
      <c r="K167" s="88">
        <v>41.518186999999998</v>
      </c>
      <c r="L167" s="88">
        <v>28.027856999999997</v>
      </c>
      <c r="M167" s="88">
        <v>1.7426139999999999</v>
      </c>
      <c r="N167" s="88">
        <v>1.604158</v>
      </c>
      <c r="O167" s="88">
        <v>0</v>
      </c>
      <c r="P167" s="83"/>
      <c r="Q167" s="84" t="s">
        <v>544</v>
      </c>
    </row>
    <row r="168" spans="1:17" x14ac:dyDescent="0.15">
      <c r="B168" s="84" t="s">
        <v>345</v>
      </c>
      <c r="C168" s="88">
        <v>725.95352799999989</v>
      </c>
      <c r="D168" s="88">
        <v>13.67671</v>
      </c>
      <c r="E168" s="88">
        <v>19.347771000000002</v>
      </c>
      <c r="F168" s="88">
        <v>153.17192499999999</v>
      </c>
      <c r="G168" s="88">
        <v>15.958763000000001</v>
      </c>
      <c r="H168" s="88">
        <v>3.2227759999999996</v>
      </c>
      <c r="I168" s="88">
        <v>4.585458</v>
      </c>
      <c r="J168" s="88">
        <v>119.47097099999999</v>
      </c>
      <c r="K168" s="88">
        <v>49.661642999999991</v>
      </c>
      <c r="L168" s="88">
        <v>28.197351000000005</v>
      </c>
      <c r="M168" s="88">
        <v>5.5789549999999997</v>
      </c>
      <c r="N168" s="88">
        <v>0.77487099999999998</v>
      </c>
      <c r="O168" s="88">
        <v>3.397E-2</v>
      </c>
      <c r="P168" s="83"/>
      <c r="Q168" s="84" t="s">
        <v>545</v>
      </c>
    </row>
    <row r="169" spans="1:17" x14ac:dyDescent="0.15">
      <c r="B169" s="84" t="s">
        <v>346</v>
      </c>
      <c r="C169" s="88">
        <v>921.04772200000002</v>
      </c>
      <c r="D169" s="88">
        <v>31.385151999999998</v>
      </c>
      <c r="E169" s="88">
        <v>53.660504999999993</v>
      </c>
      <c r="F169" s="88">
        <v>179.41031900000002</v>
      </c>
      <c r="G169" s="88">
        <v>24.757224999999998</v>
      </c>
      <c r="H169" s="88">
        <v>3.8841989999999997</v>
      </c>
      <c r="I169" s="88">
        <v>4.7161340000000003</v>
      </c>
      <c r="J169" s="88">
        <v>144.91434199999998</v>
      </c>
      <c r="K169" s="88">
        <v>72.88631100000002</v>
      </c>
      <c r="L169" s="88">
        <v>30.749557000000003</v>
      </c>
      <c r="M169" s="88">
        <v>1.259185</v>
      </c>
      <c r="N169" s="88">
        <v>0.27183000000000002</v>
      </c>
      <c r="O169" s="88">
        <v>0</v>
      </c>
      <c r="P169" s="83"/>
      <c r="Q169" s="84" t="s">
        <v>546</v>
      </c>
    </row>
    <row r="170" spans="1:17" x14ac:dyDescent="0.15">
      <c r="B170" s="84" t="s">
        <v>347</v>
      </c>
      <c r="C170" s="88">
        <v>934.40929000000017</v>
      </c>
      <c r="D170" s="88">
        <v>22.367556999999998</v>
      </c>
      <c r="E170" s="88">
        <v>2.2857699999999999</v>
      </c>
      <c r="F170" s="88">
        <v>168.41526400000001</v>
      </c>
      <c r="G170" s="88">
        <v>25.089145999999996</v>
      </c>
      <c r="H170" s="88">
        <v>4.3184149999999999</v>
      </c>
      <c r="I170" s="88">
        <v>4.2752409999999994</v>
      </c>
      <c r="J170" s="88">
        <v>139.22655500000002</v>
      </c>
      <c r="K170" s="88">
        <v>72.694618000000006</v>
      </c>
      <c r="L170" s="88">
        <v>29.551444</v>
      </c>
      <c r="M170" s="88">
        <v>1.5908820000000004</v>
      </c>
      <c r="N170" s="88">
        <v>0</v>
      </c>
      <c r="O170" s="88">
        <v>0</v>
      </c>
      <c r="P170" s="83"/>
      <c r="Q170" s="84" t="s">
        <v>547</v>
      </c>
    </row>
    <row r="171" spans="1:17" x14ac:dyDescent="0.15">
      <c r="B171" s="84" t="s">
        <v>348</v>
      </c>
      <c r="C171" s="88">
        <v>1009.1144560000001</v>
      </c>
      <c r="D171" s="88">
        <v>135.86746200000002</v>
      </c>
      <c r="E171" s="88">
        <v>1.9121950000000001</v>
      </c>
      <c r="F171" s="88">
        <v>186.48252500000001</v>
      </c>
      <c r="G171" s="88">
        <v>24.362593</v>
      </c>
      <c r="H171" s="88">
        <v>5.1985909999999995</v>
      </c>
      <c r="I171" s="88">
        <v>4.3965899999999998</v>
      </c>
      <c r="J171" s="88">
        <v>133.209675</v>
      </c>
      <c r="K171" s="88">
        <v>61.406845999999994</v>
      </c>
      <c r="L171" s="88">
        <v>33.265749</v>
      </c>
      <c r="M171" s="88">
        <v>2.0888620000000002</v>
      </c>
      <c r="N171" s="88">
        <v>0.05</v>
      </c>
      <c r="O171" s="88">
        <v>0</v>
      </c>
      <c r="P171" s="83"/>
      <c r="Q171" s="84" t="s">
        <v>548</v>
      </c>
    </row>
    <row r="172" spans="1:17" x14ac:dyDescent="0.15">
      <c r="B172" s="84" t="s">
        <v>349</v>
      </c>
      <c r="C172" s="88">
        <v>983.59482800000001</v>
      </c>
      <c r="D172" s="88">
        <v>134.75815299999999</v>
      </c>
      <c r="E172" s="88">
        <v>2.0433280000000003</v>
      </c>
      <c r="F172" s="88">
        <v>198.55789900000002</v>
      </c>
      <c r="G172" s="88">
        <v>23.951984000000003</v>
      </c>
      <c r="H172" s="88">
        <v>5.0367440000000006</v>
      </c>
      <c r="I172" s="88">
        <v>3.9580759999999997</v>
      </c>
      <c r="J172" s="88">
        <v>127.71904399999997</v>
      </c>
      <c r="K172" s="88">
        <v>45.487310000000001</v>
      </c>
      <c r="L172" s="88">
        <v>30.951257999999999</v>
      </c>
      <c r="M172" s="88">
        <v>1.864757</v>
      </c>
      <c r="N172" s="88">
        <v>3.0581960000000001</v>
      </c>
      <c r="O172" s="88">
        <v>0</v>
      </c>
      <c r="P172" s="83"/>
      <c r="Q172" s="84" t="s">
        <v>549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2023</v>
      </c>
      <c r="B174" s="84" t="s">
        <v>338</v>
      </c>
      <c r="C174" s="88">
        <v>949.93856500000015</v>
      </c>
      <c r="D174" s="88">
        <v>37.271792000000005</v>
      </c>
      <c r="E174" s="88">
        <v>3.126957</v>
      </c>
      <c r="F174" s="88">
        <v>172.52870600000003</v>
      </c>
      <c r="G174" s="88">
        <v>14.645036000000001</v>
      </c>
      <c r="H174" s="88">
        <v>2.8599860000000001</v>
      </c>
      <c r="I174" s="88">
        <v>3.0821019999999999</v>
      </c>
      <c r="J174" s="88">
        <v>125.82001700000001</v>
      </c>
      <c r="K174" s="88">
        <v>35.065624</v>
      </c>
      <c r="L174" s="88">
        <v>29.941229</v>
      </c>
      <c r="M174" s="88">
        <v>1.6283079999999999</v>
      </c>
      <c r="N174" s="88">
        <v>0</v>
      </c>
      <c r="O174" s="88">
        <v>0</v>
      </c>
      <c r="P174" s="87">
        <v>2023</v>
      </c>
      <c r="Q174" s="84" t="s">
        <v>538</v>
      </c>
    </row>
    <row r="175" spans="1:17" x14ac:dyDescent="0.15">
      <c r="B175" s="84" t="s">
        <v>339</v>
      </c>
      <c r="C175" s="88">
        <v>1024.773426</v>
      </c>
      <c r="D175" s="88">
        <v>140.28306700000002</v>
      </c>
      <c r="E175" s="88">
        <v>10.335661</v>
      </c>
      <c r="F175" s="88">
        <v>170.87640599999995</v>
      </c>
      <c r="G175" s="88">
        <v>17.060386000000001</v>
      </c>
      <c r="H175" s="88">
        <v>2.427721</v>
      </c>
      <c r="I175" s="88">
        <v>3.6024850000000002</v>
      </c>
      <c r="J175" s="88">
        <v>125.50110800000002</v>
      </c>
      <c r="K175" s="88">
        <v>37.950992999999997</v>
      </c>
      <c r="L175" s="88">
        <v>28.406424000000005</v>
      </c>
      <c r="M175" s="88">
        <v>2.1740520000000001</v>
      </c>
      <c r="N175" s="88">
        <v>0</v>
      </c>
      <c r="O175" s="88">
        <v>0</v>
      </c>
      <c r="P175" s="83"/>
      <c r="Q175" s="84" t="s">
        <v>539</v>
      </c>
    </row>
    <row r="176" spans="1:17" x14ac:dyDescent="0.15">
      <c r="B176" s="84" t="s">
        <v>340</v>
      </c>
      <c r="C176" s="88">
        <v>1189.0993529999998</v>
      </c>
      <c r="D176" s="88">
        <v>15.727013999999999</v>
      </c>
      <c r="E176" s="88">
        <v>5.0924100000000001</v>
      </c>
      <c r="F176" s="88">
        <v>202.47784200000001</v>
      </c>
      <c r="G176" s="88">
        <v>16.963673</v>
      </c>
      <c r="H176" s="88">
        <v>3.2067519999999998</v>
      </c>
      <c r="I176" s="88">
        <v>5.2783689999999996</v>
      </c>
      <c r="J176" s="88">
        <v>136.609105</v>
      </c>
      <c r="K176" s="88">
        <v>46.082422999999999</v>
      </c>
      <c r="L176" s="88">
        <v>33.174233000000001</v>
      </c>
      <c r="M176" s="88">
        <v>3.2936149999999995</v>
      </c>
      <c r="N176" s="88">
        <v>5.0000000000000001E-3</v>
      </c>
      <c r="O176" s="88">
        <v>0</v>
      </c>
      <c r="P176" s="83"/>
      <c r="Q176" s="84" t="s">
        <v>540</v>
      </c>
    </row>
    <row r="177" spans="2:19" x14ac:dyDescent="0.15">
      <c r="B177" s="84" t="s">
        <v>341</v>
      </c>
      <c r="C177" s="88">
        <v>1017.7758570000001</v>
      </c>
      <c r="D177" s="88">
        <v>19.974166999999994</v>
      </c>
      <c r="E177" s="88">
        <v>4.1868300000000005</v>
      </c>
      <c r="F177" s="88">
        <v>162.72440199999997</v>
      </c>
      <c r="G177" s="88">
        <v>16.157181999999999</v>
      </c>
      <c r="H177" s="88">
        <v>2.7739050000000001</v>
      </c>
      <c r="I177" s="88">
        <v>4.7190589999999997</v>
      </c>
      <c r="J177" s="88">
        <v>117.19356400000001</v>
      </c>
      <c r="K177" s="88">
        <v>41.552586999999995</v>
      </c>
      <c r="L177" s="88">
        <v>28.695171999999999</v>
      </c>
      <c r="M177" s="88">
        <v>2.9355560000000009</v>
      </c>
      <c r="N177" s="88">
        <v>0</v>
      </c>
      <c r="O177" s="88">
        <v>0</v>
      </c>
      <c r="P177" s="83"/>
      <c r="Q177" s="84" t="s">
        <v>541</v>
      </c>
    </row>
    <row r="178" spans="2:19" x14ac:dyDescent="0.15">
      <c r="B178" s="84" t="s">
        <v>342</v>
      </c>
      <c r="C178" s="88">
        <v>1151.5235789999999</v>
      </c>
      <c r="D178" s="88">
        <v>39.559311000000008</v>
      </c>
      <c r="E178" s="88">
        <v>1.7654319999999999</v>
      </c>
      <c r="F178" s="88">
        <v>208.92858300000003</v>
      </c>
      <c r="G178" s="88">
        <v>21.533218000000002</v>
      </c>
      <c r="H178" s="88">
        <v>2.8862180000000004</v>
      </c>
      <c r="I178" s="88">
        <v>3.823312</v>
      </c>
      <c r="J178" s="88">
        <v>142.089575</v>
      </c>
      <c r="K178" s="88">
        <v>48.529906000000004</v>
      </c>
      <c r="L178" s="88">
        <v>35.502685</v>
      </c>
      <c r="M178" s="88">
        <v>3.1119219999999985</v>
      </c>
      <c r="N178" s="88">
        <v>3.2000000000000001E-2</v>
      </c>
      <c r="O178" s="88">
        <v>0</v>
      </c>
      <c r="P178" s="83"/>
      <c r="Q178" s="84" t="s">
        <v>542</v>
      </c>
    </row>
    <row r="179" spans="2:19" x14ac:dyDescent="0.15">
      <c r="B179" s="84" t="s">
        <v>343</v>
      </c>
      <c r="C179" s="88">
        <v>1096.352079</v>
      </c>
      <c r="D179" s="88">
        <v>22.847940999999999</v>
      </c>
      <c r="E179" s="88">
        <v>4.1842220000000001</v>
      </c>
      <c r="F179" s="88">
        <v>191.85985700000001</v>
      </c>
      <c r="G179" s="88">
        <v>17.842036</v>
      </c>
      <c r="H179" s="88">
        <v>2.8518580000000004</v>
      </c>
      <c r="I179" s="88">
        <v>4.9653070000000001</v>
      </c>
      <c r="J179" s="88">
        <v>136.31870700000002</v>
      </c>
      <c r="K179" s="88">
        <v>37.276308999999998</v>
      </c>
      <c r="L179" s="88">
        <v>32.387803000000005</v>
      </c>
      <c r="M179" s="88">
        <v>2.2209499999999998</v>
      </c>
      <c r="N179" s="88">
        <v>0</v>
      </c>
      <c r="O179" s="88">
        <v>0</v>
      </c>
      <c r="P179" s="83"/>
      <c r="Q179" s="84" t="s">
        <v>543</v>
      </c>
      <c r="R179" s="89"/>
      <c r="S179" s="89"/>
    </row>
    <row r="180" spans="2:19" x14ac:dyDescent="0.15">
      <c r="B180" s="84" t="s">
        <v>344</v>
      </c>
      <c r="C180" s="88">
        <v>1064.7905169999999</v>
      </c>
      <c r="D180" s="88">
        <v>42.079234000000007</v>
      </c>
      <c r="E180" s="88">
        <v>8.4258989999999994</v>
      </c>
      <c r="F180" s="88">
        <v>184.62950999999998</v>
      </c>
      <c r="G180" s="88">
        <v>18.215941000000001</v>
      </c>
      <c r="H180" s="88">
        <v>2.8006570000000002</v>
      </c>
      <c r="I180" s="88">
        <v>4.4596459999999993</v>
      </c>
      <c r="J180" s="88">
        <v>136.842467</v>
      </c>
      <c r="K180" s="88">
        <v>40.992437999999993</v>
      </c>
      <c r="L180" s="88">
        <v>33.399769000000006</v>
      </c>
      <c r="M180" s="88">
        <v>1.5339729999999994</v>
      </c>
      <c r="N180" s="88">
        <v>0</v>
      </c>
      <c r="O180" s="88">
        <v>0</v>
      </c>
      <c r="P180" s="83"/>
      <c r="Q180" s="84" t="s">
        <v>544</v>
      </c>
      <c r="R180" s="89"/>
      <c r="S180" s="89"/>
    </row>
    <row r="181" spans="2:19" x14ac:dyDescent="0.15">
      <c r="B181" s="84" t="s">
        <v>345</v>
      </c>
      <c r="C181" s="88">
        <v>814.624236</v>
      </c>
      <c r="D181" s="88">
        <v>111.50287499999999</v>
      </c>
      <c r="E181" s="88">
        <v>4.1521400000000002</v>
      </c>
      <c r="F181" s="88">
        <v>154.63460700000002</v>
      </c>
      <c r="G181" s="88">
        <v>16.121949999999998</v>
      </c>
      <c r="H181" s="88">
        <v>2.7754210000000001</v>
      </c>
      <c r="I181" s="88">
        <v>2.2407029999999999</v>
      </c>
      <c r="J181" s="88">
        <v>103.084148</v>
      </c>
      <c r="K181" s="88">
        <v>42.607754999999997</v>
      </c>
      <c r="L181" s="88">
        <v>31.718032000000001</v>
      </c>
      <c r="M181" s="88">
        <v>5.3608770000000003</v>
      </c>
      <c r="N181" s="88">
        <v>2E-3</v>
      </c>
      <c r="O181" s="88">
        <v>0</v>
      </c>
      <c r="P181" s="83"/>
      <c r="Q181" s="84" t="s">
        <v>545</v>
      </c>
      <c r="R181" s="89"/>
      <c r="S181" s="89"/>
    </row>
    <row r="182" spans="2:19" x14ac:dyDescent="0.15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546</v>
      </c>
      <c r="R182" s="89"/>
      <c r="S182" s="89"/>
    </row>
    <row r="183" spans="2:19" x14ac:dyDescent="0.15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547</v>
      </c>
      <c r="R183" s="89"/>
      <c r="S183" s="89"/>
    </row>
    <row r="184" spans="2:19" x14ac:dyDescent="0.15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15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9:A160"/>
    <mergeCell ref="B159:B160"/>
    <mergeCell ref="C159:O159"/>
    <mergeCell ref="P159:P160"/>
    <mergeCell ref="Q159:Q160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T128:T129"/>
    <mergeCell ref="U128:U129"/>
    <mergeCell ref="T4:T5"/>
    <mergeCell ref="U4:U5"/>
    <mergeCell ref="T35:T36"/>
    <mergeCell ref="U35:U36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25">
      <c r="A3" s="205" t="s">
        <v>681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25">
      <c r="A4" s="199" t="s">
        <v>162</v>
      </c>
      <c r="B4" s="199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535</v>
      </c>
      <c r="U4" s="199" t="s">
        <v>522</v>
      </c>
    </row>
    <row r="5" spans="1:21" ht="20.25" customHeight="1" thickBot="1" x14ac:dyDescent="0.2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15">
      <c r="A6" s="87">
        <v>2022</v>
      </c>
      <c r="B6" s="84" t="s">
        <v>338</v>
      </c>
      <c r="C6" s="88">
        <v>26.288181999999992</v>
      </c>
      <c r="D6" s="88">
        <v>16.160688</v>
      </c>
      <c r="E6" s="88">
        <v>60.193193999999991</v>
      </c>
      <c r="F6" s="88">
        <v>35.132294000000002</v>
      </c>
      <c r="G6" s="88">
        <v>7.5196460000000007</v>
      </c>
      <c r="H6" s="88">
        <v>11.844279</v>
      </c>
      <c r="I6" s="88">
        <v>26.057116999999998</v>
      </c>
      <c r="J6" s="88">
        <v>51.503344000000006</v>
      </c>
      <c r="K6" s="88">
        <v>10.873480000000001</v>
      </c>
      <c r="L6" s="88">
        <v>10.530653000000004</v>
      </c>
      <c r="M6" s="88">
        <v>6.9380959999999998</v>
      </c>
      <c r="N6" s="88">
        <v>17.556305999999999</v>
      </c>
      <c r="O6" s="88">
        <v>0.19990200000000002</v>
      </c>
      <c r="P6" s="88">
        <v>0.276281</v>
      </c>
      <c r="Q6" s="88">
        <v>120.18623800000002</v>
      </c>
      <c r="R6" s="88">
        <v>25.294675000000005</v>
      </c>
      <c r="S6" s="88">
        <v>12.329146999999995</v>
      </c>
      <c r="T6" s="87">
        <v>2022</v>
      </c>
      <c r="U6" s="84" t="s">
        <v>538</v>
      </c>
    </row>
    <row r="7" spans="1:21" x14ac:dyDescent="0.15">
      <c r="B7" s="84" t="s">
        <v>339</v>
      </c>
      <c r="C7" s="88">
        <v>24.598420999999998</v>
      </c>
      <c r="D7" s="88">
        <v>18.921133000000001</v>
      </c>
      <c r="E7" s="88">
        <v>69.807175999999998</v>
      </c>
      <c r="F7" s="88">
        <v>37.868912999999999</v>
      </c>
      <c r="G7" s="88">
        <v>7.4358810000000002</v>
      </c>
      <c r="H7" s="88">
        <v>15.098466</v>
      </c>
      <c r="I7" s="88">
        <v>26.805132</v>
      </c>
      <c r="J7" s="88">
        <v>55.878727000000005</v>
      </c>
      <c r="K7" s="88">
        <v>10.317966000000002</v>
      </c>
      <c r="L7" s="88">
        <v>10.454146</v>
      </c>
      <c r="M7" s="88">
        <v>6.9418810000000004</v>
      </c>
      <c r="N7" s="88">
        <v>22.402073999999999</v>
      </c>
      <c r="O7" s="88">
        <v>0.27573099999999995</v>
      </c>
      <c r="P7" s="88">
        <v>0.30994700000000003</v>
      </c>
      <c r="Q7" s="88">
        <v>122.905283</v>
      </c>
      <c r="R7" s="88">
        <v>30.133129</v>
      </c>
      <c r="S7" s="88">
        <v>8.7629169999999998</v>
      </c>
      <c r="U7" s="84" t="s">
        <v>539</v>
      </c>
    </row>
    <row r="8" spans="1:21" x14ac:dyDescent="0.15">
      <c r="B8" s="84" t="s">
        <v>340</v>
      </c>
      <c r="C8" s="88">
        <v>33.010091000000003</v>
      </c>
      <c r="D8" s="88">
        <v>23.658608999999998</v>
      </c>
      <c r="E8" s="88">
        <v>74.349475000000012</v>
      </c>
      <c r="F8" s="88">
        <v>50.566828999999998</v>
      </c>
      <c r="G8" s="88">
        <v>7.8435980000000001</v>
      </c>
      <c r="H8" s="88">
        <v>17.136523999999998</v>
      </c>
      <c r="I8" s="88">
        <v>31.265075</v>
      </c>
      <c r="J8" s="88">
        <v>63.986104000000005</v>
      </c>
      <c r="K8" s="88">
        <v>10.806498000000001</v>
      </c>
      <c r="L8" s="88">
        <v>10.773662000000002</v>
      </c>
      <c r="M8" s="88">
        <v>6.0551399999999997</v>
      </c>
      <c r="N8" s="88">
        <v>12.151482000000001</v>
      </c>
      <c r="O8" s="88">
        <v>0.17222399999999999</v>
      </c>
      <c r="P8" s="88">
        <v>0.49943700000000002</v>
      </c>
      <c r="Q8" s="88">
        <v>109.33764500000001</v>
      </c>
      <c r="R8" s="88">
        <v>33.304145999999996</v>
      </c>
      <c r="S8" s="88">
        <v>11.480043999999999</v>
      </c>
      <c r="U8" s="84" t="s">
        <v>540</v>
      </c>
    </row>
    <row r="9" spans="1:21" x14ac:dyDescent="0.15">
      <c r="B9" s="84" t="s">
        <v>341</v>
      </c>
      <c r="C9" s="88">
        <v>32.419983000000002</v>
      </c>
      <c r="D9" s="88">
        <v>19.716851000000002</v>
      </c>
      <c r="E9" s="88">
        <v>72.589537000000007</v>
      </c>
      <c r="F9" s="88">
        <v>39.402960000000007</v>
      </c>
      <c r="G9" s="88">
        <v>7.8555719999999996</v>
      </c>
      <c r="H9" s="88">
        <v>19.941672000000001</v>
      </c>
      <c r="I9" s="88">
        <v>30.326474000000001</v>
      </c>
      <c r="J9" s="88">
        <v>68.893721999999997</v>
      </c>
      <c r="K9" s="88">
        <v>9.3722799999999999</v>
      </c>
      <c r="L9" s="88">
        <v>11.334111000000002</v>
      </c>
      <c r="M9" s="88">
        <v>5.1976389999999997</v>
      </c>
      <c r="N9" s="88">
        <v>16.621162000000002</v>
      </c>
      <c r="O9" s="88">
        <v>0.53650999999999993</v>
      </c>
      <c r="P9" s="88">
        <v>0.41841200000000001</v>
      </c>
      <c r="Q9" s="88">
        <v>119.703169</v>
      </c>
      <c r="R9" s="88">
        <v>30.837599000000008</v>
      </c>
      <c r="S9" s="88">
        <v>10.196051999999996</v>
      </c>
      <c r="U9" s="84" t="s">
        <v>541</v>
      </c>
    </row>
    <row r="10" spans="1:21" x14ac:dyDescent="0.15">
      <c r="B10" s="84" t="s">
        <v>342</v>
      </c>
      <c r="C10" s="88">
        <v>35.820053000000016</v>
      </c>
      <c r="D10" s="88">
        <v>26.269409999999997</v>
      </c>
      <c r="E10" s="88">
        <v>79.570836999999983</v>
      </c>
      <c r="F10" s="88">
        <v>35.993275999999994</v>
      </c>
      <c r="G10" s="88">
        <v>9.2797789999999996</v>
      </c>
      <c r="H10" s="88">
        <v>18.945357999999999</v>
      </c>
      <c r="I10" s="88">
        <v>30.986047999999997</v>
      </c>
      <c r="J10" s="88">
        <v>75.738699000000011</v>
      </c>
      <c r="K10" s="88">
        <v>11.662867999999998</v>
      </c>
      <c r="L10" s="88">
        <v>9.8809620000000002</v>
      </c>
      <c r="M10" s="88">
        <v>6.0327679999999999</v>
      </c>
      <c r="N10" s="88">
        <v>19.955160999999997</v>
      </c>
      <c r="O10" s="88">
        <v>0.99143199999999998</v>
      </c>
      <c r="P10" s="88">
        <v>0.401314</v>
      </c>
      <c r="Q10" s="88">
        <v>151.38365799999997</v>
      </c>
      <c r="R10" s="88">
        <v>32.70801800000001</v>
      </c>
      <c r="S10" s="88">
        <v>11.950554</v>
      </c>
      <c r="U10" s="84" t="s">
        <v>542</v>
      </c>
    </row>
    <row r="11" spans="1:21" x14ac:dyDescent="0.15">
      <c r="B11" s="84" t="s">
        <v>343</v>
      </c>
      <c r="C11" s="88">
        <v>26.458793</v>
      </c>
      <c r="D11" s="88">
        <v>27.737644000000003</v>
      </c>
      <c r="E11" s="88">
        <v>80.668465999999995</v>
      </c>
      <c r="F11" s="88">
        <v>38.251393</v>
      </c>
      <c r="G11" s="88">
        <v>8.3795000000000002</v>
      </c>
      <c r="H11" s="88">
        <v>8.0395859999999999</v>
      </c>
      <c r="I11" s="88">
        <v>32.652690999999997</v>
      </c>
      <c r="J11" s="88">
        <v>94.298073000000002</v>
      </c>
      <c r="K11" s="88">
        <v>10.246992000000001</v>
      </c>
      <c r="L11" s="88">
        <v>9.7236960000000021</v>
      </c>
      <c r="M11" s="88">
        <v>6.029922</v>
      </c>
      <c r="N11" s="88">
        <v>17.135061999999998</v>
      </c>
      <c r="O11" s="88">
        <v>0.719499</v>
      </c>
      <c r="P11" s="88">
        <v>0.31258899999999995</v>
      </c>
      <c r="Q11" s="88">
        <v>115.82577999999999</v>
      </c>
      <c r="R11" s="88">
        <v>32.618641000000004</v>
      </c>
      <c r="S11" s="88">
        <v>11.731505</v>
      </c>
      <c r="U11" s="84" t="s">
        <v>543</v>
      </c>
    </row>
    <row r="12" spans="1:21" x14ac:dyDescent="0.15">
      <c r="B12" s="84" t="s">
        <v>344</v>
      </c>
      <c r="C12" s="88">
        <v>33.150427000000001</v>
      </c>
      <c r="D12" s="88">
        <v>25.542656999999998</v>
      </c>
      <c r="E12" s="88">
        <v>84.360996000000014</v>
      </c>
      <c r="F12" s="88">
        <v>35.92944399999999</v>
      </c>
      <c r="G12" s="88">
        <v>8.5031719999999993</v>
      </c>
      <c r="H12" s="88">
        <v>7.0495609999999997</v>
      </c>
      <c r="I12" s="88">
        <v>31.032890000000002</v>
      </c>
      <c r="J12" s="88">
        <v>81.216528999999994</v>
      </c>
      <c r="K12" s="88">
        <v>11.414558000000001</v>
      </c>
      <c r="L12" s="88">
        <v>10.944661</v>
      </c>
      <c r="M12" s="88">
        <v>5.8729259999999988</v>
      </c>
      <c r="N12" s="88">
        <v>12.117497</v>
      </c>
      <c r="O12" s="88">
        <v>0.99067999999999978</v>
      </c>
      <c r="P12" s="88">
        <v>0.37106899999999998</v>
      </c>
      <c r="Q12" s="88">
        <v>117.887764</v>
      </c>
      <c r="R12" s="88">
        <v>34.410685000000001</v>
      </c>
      <c r="S12" s="88">
        <v>13.169727</v>
      </c>
      <c r="U12" s="84" t="s">
        <v>544</v>
      </c>
    </row>
    <row r="13" spans="1:21" x14ac:dyDescent="0.15">
      <c r="B13" s="84" t="s">
        <v>345</v>
      </c>
      <c r="C13" s="88">
        <v>27.566141999999996</v>
      </c>
      <c r="D13" s="88">
        <v>22.406240000000004</v>
      </c>
      <c r="E13" s="88">
        <v>98.967607999999984</v>
      </c>
      <c r="F13" s="88">
        <v>36.663347999999992</v>
      </c>
      <c r="G13" s="88">
        <v>4.4102819999999996</v>
      </c>
      <c r="H13" s="88">
        <v>6.2740939999999998</v>
      </c>
      <c r="I13" s="88">
        <v>36.697178000000001</v>
      </c>
      <c r="J13" s="88">
        <v>94.004044999999991</v>
      </c>
      <c r="K13" s="88">
        <v>9.8868019999999994</v>
      </c>
      <c r="L13" s="88">
        <v>12.139265999999999</v>
      </c>
      <c r="M13" s="88">
        <v>7.7569740000000005</v>
      </c>
      <c r="N13" s="88">
        <v>7.5699729999999992</v>
      </c>
      <c r="O13" s="88">
        <v>0.44556099999999998</v>
      </c>
      <c r="P13" s="88">
        <v>0.29369199999999995</v>
      </c>
      <c r="Q13" s="88">
        <v>123.75883</v>
      </c>
      <c r="R13" s="88">
        <v>28.170638000000004</v>
      </c>
      <c r="S13" s="88">
        <v>16.147531000000001</v>
      </c>
      <c r="U13" s="84" t="s">
        <v>545</v>
      </c>
    </row>
    <row r="14" spans="1:21" x14ac:dyDescent="0.15">
      <c r="B14" s="84" t="s">
        <v>346</v>
      </c>
      <c r="C14" s="88">
        <v>39.564644999999999</v>
      </c>
      <c r="D14" s="88">
        <v>24.286468000000003</v>
      </c>
      <c r="E14" s="88">
        <v>102.14637299999998</v>
      </c>
      <c r="F14" s="88">
        <v>45.978509999999993</v>
      </c>
      <c r="G14" s="88">
        <v>7.9022499999999996</v>
      </c>
      <c r="H14" s="88">
        <v>5.4189439999999998</v>
      </c>
      <c r="I14" s="88">
        <v>35.809457000000002</v>
      </c>
      <c r="J14" s="88">
        <v>100.879419</v>
      </c>
      <c r="K14" s="88">
        <v>11.620979999999996</v>
      </c>
      <c r="L14" s="88">
        <v>16.686177999999998</v>
      </c>
      <c r="M14" s="88">
        <v>7.7683449999999992</v>
      </c>
      <c r="N14" s="88">
        <v>11.147480999999999</v>
      </c>
      <c r="O14" s="88">
        <v>0.531995</v>
      </c>
      <c r="P14" s="88">
        <v>0.21989699999999998</v>
      </c>
      <c r="Q14" s="88">
        <v>114.01841000000005</v>
      </c>
      <c r="R14" s="88">
        <v>37.508310000000002</v>
      </c>
      <c r="S14" s="88">
        <v>16.594353000000002</v>
      </c>
      <c r="U14" s="84" t="s">
        <v>546</v>
      </c>
    </row>
    <row r="15" spans="1:21" x14ac:dyDescent="0.15">
      <c r="B15" s="84" t="s">
        <v>347</v>
      </c>
      <c r="C15" s="88">
        <v>23.065868999999999</v>
      </c>
      <c r="D15" s="88">
        <v>22.042497000000001</v>
      </c>
      <c r="E15" s="88">
        <v>89.782497000000006</v>
      </c>
      <c r="F15" s="88">
        <v>40.994636</v>
      </c>
      <c r="G15" s="88">
        <v>8.1120389999999993</v>
      </c>
      <c r="H15" s="88">
        <v>6.8139110000000001</v>
      </c>
      <c r="I15" s="88">
        <v>37.688651999999998</v>
      </c>
      <c r="J15" s="88">
        <v>93.106003000000001</v>
      </c>
      <c r="K15" s="88">
        <v>11.719578000000002</v>
      </c>
      <c r="L15" s="88">
        <v>22.116765999999998</v>
      </c>
      <c r="M15" s="88">
        <v>8.2197769999999988</v>
      </c>
      <c r="N15" s="88">
        <v>14.461190999999999</v>
      </c>
      <c r="O15" s="88">
        <v>0.82268899999999978</v>
      </c>
      <c r="P15" s="88">
        <v>0.23579</v>
      </c>
      <c r="Q15" s="88">
        <v>104.73859199999998</v>
      </c>
      <c r="R15" s="88">
        <v>31.574483999999998</v>
      </c>
      <c r="S15" s="88">
        <v>14.33606</v>
      </c>
      <c r="U15" s="84" t="s">
        <v>547</v>
      </c>
    </row>
    <row r="16" spans="1:21" x14ac:dyDescent="0.15">
      <c r="B16" s="84" t="s">
        <v>348</v>
      </c>
      <c r="C16" s="88">
        <v>36.942042999999998</v>
      </c>
      <c r="D16" s="88">
        <v>22.319601999999996</v>
      </c>
      <c r="E16" s="88">
        <v>76.249425000000002</v>
      </c>
      <c r="F16" s="88">
        <v>38.307448000000008</v>
      </c>
      <c r="G16" s="88">
        <v>8.1119140000000005</v>
      </c>
      <c r="H16" s="88">
        <v>7.138738</v>
      </c>
      <c r="I16" s="88">
        <v>39.385680000000001</v>
      </c>
      <c r="J16" s="88">
        <v>72.346951000000018</v>
      </c>
      <c r="K16" s="88">
        <v>10.141372000000004</v>
      </c>
      <c r="L16" s="88">
        <v>29.874076000000002</v>
      </c>
      <c r="M16" s="88">
        <v>8.8002949999999984</v>
      </c>
      <c r="N16" s="88">
        <v>11.054999</v>
      </c>
      <c r="O16" s="88">
        <v>1.516438</v>
      </c>
      <c r="P16" s="88">
        <v>0.30710799999999999</v>
      </c>
      <c r="Q16" s="88">
        <v>159.496239</v>
      </c>
      <c r="R16" s="88">
        <v>34.716229000000006</v>
      </c>
      <c r="S16" s="88">
        <v>17.804941999999997</v>
      </c>
      <c r="U16" s="84" t="s">
        <v>548</v>
      </c>
    </row>
    <row r="17" spans="1:21" x14ac:dyDescent="0.15">
      <c r="B17" s="84" t="s">
        <v>349</v>
      </c>
      <c r="C17" s="88">
        <v>25.058653999999997</v>
      </c>
      <c r="D17" s="88">
        <v>21.248956999999997</v>
      </c>
      <c r="E17" s="88">
        <v>66.207609000000005</v>
      </c>
      <c r="F17" s="88">
        <v>34.700658000000004</v>
      </c>
      <c r="G17" s="88">
        <v>7.0652939999999997</v>
      </c>
      <c r="H17" s="88">
        <v>7.5890690000000003</v>
      </c>
      <c r="I17" s="88">
        <v>30.248612999999999</v>
      </c>
      <c r="J17" s="88">
        <v>75.919111000000001</v>
      </c>
      <c r="K17" s="88">
        <v>9.6176080000000006</v>
      </c>
      <c r="L17" s="88">
        <v>22.952908000000001</v>
      </c>
      <c r="M17" s="88">
        <v>9.1242900000000002</v>
      </c>
      <c r="N17" s="88">
        <v>10.705993999999999</v>
      </c>
      <c r="O17" s="88">
        <v>1.7305709999999999</v>
      </c>
      <c r="P17" s="88">
        <v>0.134689</v>
      </c>
      <c r="Q17" s="88">
        <v>154.62977299999994</v>
      </c>
      <c r="R17" s="88">
        <v>29.929844999999997</v>
      </c>
      <c r="S17" s="88">
        <v>15.252779</v>
      </c>
      <c r="U17" s="84" t="s">
        <v>549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2023</v>
      </c>
      <c r="B19" s="84" t="s">
        <v>338</v>
      </c>
      <c r="C19" s="88">
        <v>42.463448999999997</v>
      </c>
      <c r="D19" s="88">
        <v>22.451799999999999</v>
      </c>
      <c r="E19" s="88">
        <v>72.995431000000025</v>
      </c>
      <c r="F19" s="88">
        <v>35.343350999999998</v>
      </c>
      <c r="G19" s="88">
        <v>8.4062509999999993</v>
      </c>
      <c r="H19" s="88">
        <v>11.111416</v>
      </c>
      <c r="I19" s="88">
        <v>28.216818</v>
      </c>
      <c r="J19" s="88">
        <v>54.828245000000003</v>
      </c>
      <c r="K19" s="88">
        <v>10.988831000000001</v>
      </c>
      <c r="L19" s="88">
        <v>18.620596999999993</v>
      </c>
      <c r="M19" s="88">
        <v>6.9114340000000007</v>
      </c>
      <c r="N19" s="88">
        <v>11.702177999999998</v>
      </c>
      <c r="O19" s="88">
        <v>0.90207199999999998</v>
      </c>
      <c r="P19" s="88">
        <v>0.566214</v>
      </c>
      <c r="Q19" s="88">
        <v>159.53853300000006</v>
      </c>
      <c r="R19" s="88">
        <v>33.426876</v>
      </c>
      <c r="S19" s="88">
        <v>21.860772999999998</v>
      </c>
      <c r="T19" s="87">
        <v>2023</v>
      </c>
      <c r="U19" s="84" t="s">
        <v>538</v>
      </c>
    </row>
    <row r="20" spans="1:21" x14ac:dyDescent="0.15">
      <c r="B20" s="84" t="s">
        <v>339</v>
      </c>
      <c r="C20" s="88">
        <v>33.109684999999999</v>
      </c>
      <c r="D20" s="88">
        <v>23.383385999999994</v>
      </c>
      <c r="E20" s="88">
        <v>72.435986999999969</v>
      </c>
      <c r="F20" s="88">
        <v>39.778156000000003</v>
      </c>
      <c r="G20" s="88">
        <v>7.9542149999999996</v>
      </c>
      <c r="H20" s="88">
        <v>13.110649</v>
      </c>
      <c r="I20" s="88">
        <v>27.351141000000002</v>
      </c>
      <c r="J20" s="88">
        <v>53.652974999999998</v>
      </c>
      <c r="K20" s="88">
        <v>10.171216999999999</v>
      </c>
      <c r="L20" s="88">
        <v>18.335984000000003</v>
      </c>
      <c r="M20" s="88">
        <v>8.7123999999999988</v>
      </c>
      <c r="N20" s="88">
        <v>12.341132999999999</v>
      </c>
      <c r="O20" s="88">
        <v>0.45345800000000003</v>
      </c>
      <c r="P20" s="88">
        <v>0.41134700000000002</v>
      </c>
      <c r="Q20" s="88">
        <v>128.41553199999998</v>
      </c>
      <c r="R20" s="88">
        <v>33.693513999999993</v>
      </c>
      <c r="S20" s="88">
        <v>19.622291999999998</v>
      </c>
      <c r="U20" s="84" t="s">
        <v>539</v>
      </c>
    </row>
    <row r="21" spans="1:21" x14ac:dyDescent="0.15">
      <c r="B21" s="84" t="s">
        <v>340</v>
      </c>
      <c r="C21" s="88">
        <v>32.921460000000003</v>
      </c>
      <c r="D21" s="88">
        <v>25.583777999999995</v>
      </c>
      <c r="E21" s="88">
        <v>92.977832000000006</v>
      </c>
      <c r="F21" s="88">
        <v>43.725368000000003</v>
      </c>
      <c r="G21" s="88">
        <v>9.1960949999999997</v>
      </c>
      <c r="H21" s="88">
        <v>17.879491000000002</v>
      </c>
      <c r="I21" s="88">
        <v>36.500962000000001</v>
      </c>
      <c r="J21" s="88">
        <v>62.378433999999999</v>
      </c>
      <c r="K21" s="88">
        <v>12.746837999999999</v>
      </c>
      <c r="L21" s="88">
        <v>12.893325000000001</v>
      </c>
      <c r="M21" s="88">
        <v>8.5638500000000004</v>
      </c>
      <c r="N21" s="88">
        <v>12.774558000000003</v>
      </c>
      <c r="O21" s="88">
        <v>0.31775100000000001</v>
      </c>
      <c r="P21" s="88">
        <v>0.46551399999999998</v>
      </c>
      <c r="Q21" s="88">
        <v>118.71586300000004</v>
      </c>
      <c r="R21" s="88">
        <v>40.338321000000008</v>
      </c>
      <c r="S21" s="88">
        <v>27.089659000000001</v>
      </c>
      <c r="U21" s="84" t="s">
        <v>540</v>
      </c>
    </row>
    <row r="22" spans="1:21" x14ac:dyDescent="0.15">
      <c r="B22" s="84" t="s">
        <v>341</v>
      </c>
      <c r="C22" s="88">
        <v>30.724866000000006</v>
      </c>
      <c r="D22" s="88">
        <v>20.592758</v>
      </c>
      <c r="E22" s="88">
        <v>64.045103000000012</v>
      </c>
      <c r="F22" s="88">
        <v>40.894412000000003</v>
      </c>
      <c r="G22" s="88">
        <v>5.6740620000000002</v>
      </c>
      <c r="H22" s="88">
        <v>19.241429</v>
      </c>
      <c r="I22" s="88">
        <v>33.514263</v>
      </c>
      <c r="J22" s="88">
        <v>62.251670999999995</v>
      </c>
      <c r="K22" s="88">
        <v>9.7694820000000036</v>
      </c>
      <c r="L22" s="88">
        <v>13.315238999999998</v>
      </c>
      <c r="M22" s="88">
        <v>7.7928120000000005</v>
      </c>
      <c r="N22" s="88">
        <v>14.825989000000002</v>
      </c>
      <c r="O22" s="88">
        <v>0.61156200000000005</v>
      </c>
      <c r="P22" s="88">
        <v>0.36838199999999999</v>
      </c>
      <c r="Q22" s="88">
        <v>88.949601000000001</v>
      </c>
      <c r="R22" s="88">
        <v>27.107230000000001</v>
      </c>
      <c r="S22" s="88">
        <v>15.753615999999999</v>
      </c>
      <c r="U22" s="84" t="s">
        <v>541</v>
      </c>
    </row>
    <row r="23" spans="1:21" x14ac:dyDescent="0.15">
      <c r="B23" s="84" t="s">
        <v>342</v>
      </c>
      <c r="C23" s="88">
        <v>35.881183</v>
      </c>
      <c r="D23" s="88">
        <v>27.545236000000003</v>
      </c>
      <c r="E23" s="88">
        <v>85.277946</v>
      </c>
      <c r="F23" s="88">
        <v>42.426706999999986</v>
      </c>
      <c r="G23" s="88">
        <v>8.4879880000000014</v>
      </c>
      <c r="H23" s="88">
        <v>18.735054999999999</v>
      </c>
      <c r="I23" s="88">
        <v>50.216356000000005</v>
      </c>
      <c r="J23" s="88">
        <v>73.206407999999996</v>
      </c>
      <c r="K23" s="88">
        <v>13.238453</v>
      </c>
      <c r="L23" s="88">
        <v>14.861566</v>
      </c>
      <c r="M23" s="88">
        <v>7.1579839999999981</v>
      </c>
      <c r="N23" s="88">
        <v>9.6524849999999986</v>
      </c>
      <c r="O23" s="88">
        <v>0.80610999999999988</v>
      </c>
      <c r="P23" s="88">
        <v>0.428087</v>
      </c>
      <c r="Q23" s="88">
        <v>104.80696</v>
      </c>
      <c r="R23" s="88">
        <v>37.735884999999996</v>
      </c>
      <c r="S23" s="88">
        <v>22.047557000000001</v>
      </c>
      <c r="U23" s="84" t="s">
        <v>542</v>
      </c>
    </row>
    <row r="24" spans="1:21" x14ac:dyDescent="0.15">
      <c r="B24" s="84" t="s">
        <v>343</v>
      </c>
      <c r="C24" s="88">
        <v>45.953108999999984</v>
      </c>
      <c r="D24" s="88">
        <v>25.138425000000002</v>
      </c>
      <c r="E24" s="88">
        <v>84.703735000000009</v>
      </c>
      <c r="F24" s="88">
        <v>44.749358999999998</v>
      </c>
      <c r="G24" s="88">
        <v>6.9373849999999999</v>
      </c>
      <c r="H24" s="88">
        <v>7.8646820000000002</v>
      </c>
      <c r="I24" s="88">
        <v>49.886391999999994</v>
      </c>
      <c r="J24" s="88">
        <v>98.506614999999996</v>
      </c>
      <c r="K24" s="88">
        <v>11.172229999999999</v>
      </c>
      <c r="L24" s="88">
        <v>19.037978000000003</v>
      </c>
      <c r="M24" s="88">
        <v>7.8468929999999997</v>
      </c>
      <c r="N24" s="88">
        <v>9.2817220000000002</v>
      </c>
      <c r="O24" s="88">
        <v>0.39449100000000004</v>
      </c>
      <c r="P24" s="88">
        <v>0.27704100000000004</v>
      </c>
      <c r="Q24" s="88">
        <v>105.32353000000001</v>
      </c>
      <c r="R24" s="88">
        <v>34.059849999999997</v>
      </c>
      <c r="S24" s="88">
        <v>25.192885</v>
      </c>
      <c r="U24" s="84" t="s">
        <v>543</v>
      </c>
    </row>
    <row r="25" spans="1:21" x14ac:dyDescent="0.15">
      <c r="B25" s="84" t="s">
        <v>344</v>
      </c>
      <c r="C25" s="88">
        <v>18.807349000000002</v>
      </c>
      <c r="D25" s="88">
        <v>24.257634999999997</v>
      </c>
      <c r="E25" s="88">
        <v>77.154930000000007</v>
      </c>
      <c r="F25" s="88">
        <v>38.088031999999998</v>
      </c>
      <c r="G25" s="88">
        <v>7.7666509999999995</v>
      </c>
      <c r="H25" s="88">
        <v>7.1506069999999999</v>
      </c>
      <c r="I25" s="88">
        <v>40.578094</v>
      </c>
      <c r="J25" s="88">
        <v>86.457153999999989</v>
      </c>
      <c r="K25" s="88">
        <v>10.726368000000001</v>
      </c>
      <c r="L25" s="88">
        <v>13.534103999999999</v>
      </c>
      <c r="M25" s="88">
        <v>6.1381950000000005</v>
      </c>
      <c r="N25" s="88">
        <v>7.2778739999999997</v>
      </c>
      <c r="O25" s="88">
        <v>0.25599500000000003</v>
      </c>
      <c r="P25" s="88">
        <v>0.26964499999999997</v>
      </c>
      <c r="Q25" s="88">
        <v>108.20211499999999</v>
      </c>
      <c r="R25" s="88">
        <v>40.476820000000004</v>
      </c>
      <c r="S25" s="88">
        <v>18.461157</v>
      </c>
      <c r="U25" s="84" t="s">
        <v>544</v>
      </c>
    </row>
    <row r="26" spans="1:21" x14ac:dyDescent="0.15">
      <c r="B26" s="84" t="s">
        <v>345</v>
      </c>
      <c r="C26" s="88">
        <v>22.896276999999998</v>
      </c>
      <c r="D26" s="88">
        <v>22.864378000000002</v>
      </c>
      <c r="E26" s="88">
        <v>82.886077999999998</v>
      </c>
      <c r="F26" s="88">
        <v>39.753873000000013</v>
      </c>
      <c r="G26" s="88">
        <v>4.0245930000000003</v>
      </c>
      <c r="H26" s="88">
        <v>5.682868</v>
      </c>
      <c r="I26" s="88">
        <v>52.045960000000001</v>
      </c>
      <c r="J26" s="88">
        <v>86.755031000000002</v>
      </c>
      <c r="K26" s="88">
        <v>9.4754450000000006</v>
      </c>
      <c r="L26" s="88">
        <v>13.958195999999999</v>
      </c>
      <c r="M26" s="88">
        <v>11.174168</v>
      </c>
      <c r="N26" s="88">
        <v>8.212771</v>
      </c>
      <c r="O26" s="88">
        <v>0.22915199999999999</v>
      </c>
      <c r="P26" s="88">
        <v>0.11589899999999999</v>
      </c>
      <c r="Q26" s="88">
        <v>93.408911999999987</v>
      </c>
      <c r="R26" s="88">
        <v>32.619833</v>
      </c>
      <c r="S26" s="88">
        <v>34.342008</v>
      </c>
      <c r="U26" s="84" t="s">
        <v>545</v>
      </c>
    </row>
    <row r="27" spans="1:21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546</v>
      </c>
    </row>
    <row r="28" spans="1:21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547</v>
      </c>
    </row>
    <row r="29" spans="1:21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1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205" t="s">
        <v>681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25">
      <c r="A35" s="199" t="s">
        <v>162</v>
      </c>
      <c r="B35" s="199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535</v>
      </c>
      <c r="U35" s="199" t="s">
        <v>522</v>
      </c>
    </row>
    <row r="36" spans="1:21" ht="20.25" customHeight="1" thickBot="1" x14ac:dyDescent="0.2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15">
      <c r="A37" s="87">
        <v>2022</v>
      </c>
      <c r="B37" s="84" t="s">
        <v>338</v>
      </c>
      <c r="C37" s="88">
        <v>3.2936309999999995</v>
      </c>
      <c r="D37" s="88">
        <v>30.094156000000002</v>
      </c>
      <c r="E37" s="88">
        <v>46.713831999998888</v>
      </c>
      <c r="F37" s="88">
        <v>24.009733000000242</v>
      </c>
      <c r="G37" s="88">
        <v>91.88273199999999</v>
      </c>
      <c r="H37" s="88">
        <v>23.064505999999998</v>
      </c>
      <c r="I37" s="88">
        <v>53.270916</v>
      </c>
      <c r="J37" s="88">
        <v>29.173189000000001</v>
      </c>
      <c r="K37" s="88">
        <v>42.176401999999996</v>
      </c>
      <c r="L37" s="88">
        <v>430.456052</v>
      </c>
      <c r="M37" s="88">
        <v>8.5932810000000011</v>
      </c>
      <c r="N37" s="88">
        <v>105.789979</v>
      </c>
      <c r="O37" s="88">
        <v>104.21524600000001</v>
      </c>
      <c r="P37" s="88">
        <v>25.897065000000001</v>
      </c>
      <c r="Q37" s="88">
        <v>19.015102000000002</v>
      </c>
      <c r="R37" s="88">
        <v>14.776071000000005</v>
      </c>
      <c r="S37" s="88">
        <v>13.188184999999997</v>
      </c>
      <c r="T37" s="87">
        <v>2022</v>
      </c>
      <c r="U37" s="84" t="s">
        <v>538</v>
      </c>
    </row>
    <row r="38" spans="1:21" x14ac:dyDescent="0.15">
      <c r="B38" s="84" t="s">
        <v>339</v>
      </c>
      <c r="C38" s="88">
        <v>3.4477510000000011</v>
      </c>
      <c r="D38" s="88">
        <v>33.660130000000002</v>
      </c>
      <c r="E38" s="88">
        <v>46.962996999999689</v>
      </c>
      <c r="F38" s="88">
        <v>22.469176000000161</v>
      </c>
      <c r="G38" s="88">
        <v>98.464060000000046</v>
      </c>
      <c r="H38" s="88">
        <v>18.831604000000002</v>
      </c>
      <c r="I38" s="88">
        <v>60.324486</v>
      </c>
      <c r="J38" s="88">
        <v>24.757424</v>
      </c>
      <c r="K38" s="88">
        <v>39.904173</v>
      </c>
      <c r="L38" s="88">
        <v>534.29175699999985</v>
      </c>
      <c r="M38" s="88">
        <v>9.3173870000000001</v>
      </c>
      <c r="N38" s="88">
        <v>102.10772899999999</v>
      </c>
      <c r="O38" s="88">
        <v>91.435199999999995</v>
      </c>
      <c r="P38" s="88">
        <v>17.019701000000001</v>
      </c>
      <c r="Q38" s="88">
        <v>23.283270999999999</v>
      </c>
      <c r="R38" s="88">
        <v>18.724348999999986</v>
      </c>
      <c r="S38" s="88">
        <v>17.320975000000001</v>
      </c>
      <c r="U38" s="84" t="s">
        <v>539</v>
      </c>
    </row>
    <row r="39" spans="1:21" x14ac:dyDescent="0.15">
      <c r="B39" s="84" t="s">
        <v>340</v>
      </c>
      <c r="C39" s="88">
        <v>4.3646029999999989</v>
      </c>
      <c r="D39" s="88">
        <v>38.358181999999999</v>
      </c>
      <c r="E39" s="88">
        <v>48.821768000000418</v>
      </c>
      <c r="F39" s="88">
        <v>28.112564000000116</v>
      </c>
      <c r="G39" s="88">
        <v>113.51751199999994</v>
      </c>
      <c r="H39" s="88">
        <v>31.222615000000005</v>
      </c>
      <c r="I39" s="88">
        <v>63.136519</v>
      </c>
      <c r="J39" s="88">
        <v>35.204596000000002</v>
      </c>
      <c r="K39" s="88">
        <v>105.82763299999999</v>
      </c>
      <c r="L39" s="88">
        <v>457.14746400000001</v>
      </c>
      <c r="M39" s="88">
        <v>24.375078999999996</v>
      </c>
      <c r="N39" s="88">
        <v>110.662289</v>
      </c>
      <c r="O39" s="88">
        <v>113.98037400000001</v>
      </c>
      <c r="P39" s="88">
        <v>16.972258</v>
      </c>
      <c r="Q39" s="88">
        <v>25.315062999999999</v>
      </c>
      <c r="R39" s="88">
        <v>21.955960999999995</v>
      </c>
      <c r="S39" s="88">
        <v>18.797065000000003</v>
      </c>
      <c r="U39" s="84" t="s">
        <v>540</v>
      </c>
    </row>
    <row r="40" spans="1:21" x14ac:dyDescent="0.15">
      <c r="B40" s="84" t="s">
        <v>341</v>
      </c>
      <c r="C40" s="88">
        <v>3.5417630000000009</v>
      </c>
      <c r="D40" s="88">
        <v>36.721442000000003</v>
      </c>
      <c r="E40" s="88">
        <v>40.924267</v>
      </c>
      <c r="F40" s="88">
        <v>24.994307999999982</v>
      </c>
      <c r="G40" s="88">
        <v>107.38608999999997</v>
      </c>
      <c r="H40" s="88">
        <v>19.052106999999999</v>
      </c>
      <c r="I40" s="88">
        <v>59.740286999999995</v>
      </c>
      <c r="J40" s="88">
        <v>30.129795000000009</v>
      </c>
      <c r="K40" s="88">
        <v>48.857444999999998</v>
      </c>
      <c r="L40" s="88">
        <v>552.40697699999998</v>
      </c>
      <c r="M40" s="88">
        <v>9.4885090000000005</v>
      </c>
      <c r="N40" s="88">
        <v>163.57037600000001</v>
      </c>
      <c r="O40" s="88">
        <v>108.07425799999999</v>
      </c>
      <c r="P40" s="88">
        <v>30.529251000000002</v>
      </c>
      <c r="Q40" s="88">
        <v>23.871568000000003</v>
      </c>
      <c r="R40" s="88">
        <v>20.800730999999992</v>
      </c>
      <c r="S40" s="88">
        <v>16.045499999999997</v>
      </c>
      <c r="U40" s="84" t="s">
        <v>541</v>
      </c>
    </row>
    <row r="41" spans="1:21" x14ac:dyDescent="0.15">
      <c r="B41" s="84" t="s">
        <v>342</v>
      </c>
      <c r="C41" s="88">
        <v>3.958032999999999</v>
      </c>
      <c r="D41" s="88">
        <v>39.774935000000013</v>
      </c>
      <c r="E41" s="88">
        <v>50.470113000000005</v>
      </c>
      <c r="F41" s="88">
        <v>28.239465000000003</v>
      </c>
      <c r="G41" s="88">
        <v>118.09450499999997</v>
      </c>
      <c r="H41" s="88">
        <v>23.145737000000004</v>
      </c>
      <c r="I41" s="88">
        <v>70.785411000000011</v>
      </c>
      <c r="J41" s="88">
        <v>42.772055999999992</v>
      </c>
      <c r="K41" s="88">
        <v>74.684400999999994</v>
      </c>
      <c r="L41" s="88">
        <v>679.42568299999994</v>
      </c>
      <c r="M41" s="88">
        <v>14.147347</v>
      </c>
      <c r="N41" s="88">
        <v>175.72059900000002</v>
      </c>
      <c r="O41" s="88">
        <v>470.51434500000011</v>
      </c>
      <c r="P41" s="88">
        <v>15.713535</v>
      </c>
      <c r="Q41" s="88">
        <v>25.233729999999998</v>
      </c>
      <c r="R41" s="88">
        <v>24.203632000000006</v>
      </c>
      <c r="S41" s="88">
        <v>18.482345999999996</v>
      </c>
      <c r="U41" s="84" t="s">
        <v>542</v>
      </c>
    </row>
    <row r="42" spans="1:21" x14ac:dyDescent="0.15">
      <c r="B42" s="84" t="s">
        <v>343</v>
      </c>
      <c r="C42" s="88">
        <v>4.8194840000000001</v>
      </c>
      <c r="D42" s="88">
        <v>40.809917000000013</v>
      </c>
      <c r="E42" s="88">
        <v>43.548811000000001</v>
      </c>
      <c r="F42" s="88">
        <v>27.139210000000006</v>
      </c>
      <c r="G42" s="88">
        <v>108.74693999999991</v>
      </c>
      <c r="H42" s="88">
        <v>22.325887000000002</v>
      </c>
      <c r="I42" s="88">
        <v>77.280721</v>
      </c>
      <c r="J42" s="88">
        <v>36.081622999999993</v>
      </c>
      <c r="K42" s="88">
        <v>57.000032000000004</v>
      </c>
      <c r="L42" s="88">
        <v>752.568397</v>
      </c>
      <c r="M42" s="88">
        <v>13.566183000000002</v>
      </c>
      <c r="N42" s="88">
        <v>140.59835700000002</v>
      </c>
      <c r="O42" s="88">
        <v>126.85500900000001</v>
      </c>
      <c r="P42" s="88">
        <v>18.977922</v>
      </c>
      <c r="Q42" s="88">
        <v>23.258192999999999</v>
      </c>
      <c r="R42" s="88">
        <v>24.521141000000004</v>
      </c>
      <c r="S42" s="88">
        <v>16.736518999999998</v>
      </c>
      <c r="U42" s="84" t="s">
        <v>543</v>
      </c>
    </row>
    <row r="43" spans="1:21" x14ac:dyDescent="0.15">
      <c r="B43" s="84" t="s">
        <v>344</v>
      </c>
      <c r="C43" s="88">
        <v>3.033109999999998</v>
      </c>
      <c r="D43" s="88">
        <v>40.666703999999996</v>
      </c>
      <c r="E43" s="88">
        <v>41.558834000000004</v>
      </c>
      <c r="F43" s="88">
        <v>29.478847999999999</v>
      </c>
      <c r="G43" s="88">
        <v>118.92872599999995</v>
      </c>
      <c r="H43" s="88">
        <v>23.900714000000001</v>
      </c>
      <c r="I43" s="88">
        <v>71.319721000000001</v>
      </c>
      <c r="J43" s="88">
        <v>37.878776999999992</v>
      </c>
      <c r="K43" s="88">
        <v>37.773581</v>
      </c>
      <c r="L43" s="88">
        <v>644.46718899999996</v>
      </c>
      <c r="M43" s="88">
        <v>12.416872000000001</v>
      </c>
      <c r="N43" s="88">
        <v>171.50954899999999</v>
      </c>
      <c r="O43" s="88">
        <v>150.437386</v>
      </c>
      <c r="P43" s="88">
        <v>28.134708</v>
      </c>
      <c r="Q43" s="88">
        <v>22.851080999999997</v>
      </c>
      <c r="R43" s="88">
        <v>23.824450000000006</v>
      </c>
      <c r="S43" s="88">
        <v>18.237870000000001</v>
      </c>
      <c r="U43" s="84" t="s">
        <v>544</v>
      </c>
    </row>
    <row r="44" spans="1:21" x14ac:dyDescent="0.15">
      <c r="B44" s="84" t="s">
        <v>345</v>
      </c>
      <c r="C44" s="88">
        <v>3.5746209999999987</v>
      </c>
      <c r="D44" s="88">
        <v>44.14761399999999</v>
      </c>
      <c r="E44" s="88">
        <v>47.363275000000023</v>
      </c>
      <c r="F44" s="88">
        <v>32.156125000000003</v>
      </c>
      <c r="G44" s="88">
        <v>104.21399900000003</v>
      </c>
      <c r="H44" s="88">
        <v>22.438615000000002</v>
      </c>
      <c r="I44" s="88">
        <v>70.232326999999998</v>
      </c>
      <c r="J44" s="88">
        <v>28.633457</v>
      </c>
      <c r="K44" s="88">
        <v>50.838320999999993</v>
      </c>
      <c r="L44" s="88">
        <v>663.17219899999998</v>
      </c>
      <c r="M44" s="88">
        <v>19.255196999999999</v>
      </c>
      <c r="N44" s="88">
        <v>116.150806</v>
      </c>
      <c r="O44" s="88">
        <v>97.744524999999982</v>
      </c>
      <c r="P44" s="88">
        <v>32.116365999999999</v>
      </c>
      <c r="Q44" s="88">
        <v>19.025706000000003</v>
      </c>
      <c r="R44" s="88">
        <v>25.716154000000003</v>
      </c>
      <c r="S44" s="88">
        <v>19.328894000000012</v>
      </c>
      <c r="U44" s="84" t="s">
        <v>545</v>
      </c>
    </row>
    <row r="45" spans="1:21" x14ac:dyDescent="0.15">
      <c r="B45" s="84" t="s">
        <v>346</v>
      </c>
      <c r="C45" s="88">
        <v>4.9487260000000006</v>
      </c>
      <c r="D45" s="88">
        <v>43.426738999999998</v>
      </c>
      <c r="E45" s="88">
        <v>57.885207999999992</v>
      </c>
      <c r="F45" s="88">
        <v>31.10382700000001</v>
      </c>
      <c r="G45" s="88">
        <v>129.75339500000007</v>
      </c>
      <c r="H45" s="88">
        <v>24.623899000000002</v>
      </c>
      <c r="I45" s="88">
        <v>61.119590000000002</v>
      </c>
      <c r="J45" s="88">
        <v>27.687141</v>
      </c>
      <c r="K45" s="88">
        <v>80.052466999999993</v>
      </c>
      <c r="L45" s="88">
        <v>456.63524099999995</v>
      </c>
      <c r="M45" s="88">
        <v>28.014598000000003</v>
      </c>
      <c r="N45" s="88">
        <v>96.110027999999986</v>
      </c>
      <c r="O45" s="88">
        <v>101.20826199999999</v>
      </c>
      <c r="P45" s="88">
        <v>26.056446999999999</v>
      </c>
      <c r="Q45" s="88">
        <v>24.671611999999996</v>
      </c>
      <c r="R45" s="88">
        <v>31.672623000000002</v>
      </c>
      <c r="S45" s="88">
        <v>20.903722999999999</v>
      </c>
      <c r="U45" s="84" t="s">
        <v>546</v>
      </c>
    </row>
    <row r="46" spans="1:21" x14ac:dyDescent="0.15">
      <c r="B46" s="84" t="s">
        <v>347</v>
      </c>
      <c r="C46" s="88">
        <v>5.0677809999999992</v>
      </c>
      <c r="D46" s="88">
        <v>39.429950999999988</v>
      </c>
      <c r="E46" s="88">
        <v>62.349407000000006</v>
      </c>
      <c r="F46" s="88">
        <v>31.430368000000009</v>
      </c>
      <c r="G46" s="88">
        <v>130.71229099999996</v>
      </c>
      <c r="H46" s="88">
        <v>18.519430999999997</v>
      </c>
      <c r="I46" s="88">
        <v>57.979223999999995</v>
      </c>
      <c r="J46" s="88">
        <v>34.097462000000007</v>
      </c>
      <c r="K46" s="88">
        <v>26.264605</v>
      </c>
      <c r="L46" s="88">
        <v>451.91635200000007</v>
      </c>
      <c r="M46" s="88">
        <v>35.283847999999999</v>
      </c>
      <c r="N46" s="88">
        <v>85.436004000000011</v>
      </c>
      <c r="O46" s="88">
        <v>141.44911300000004</v>
      </c>
      <c r="P46" s="88">
        <v>27.049937</v>
      </c>
      <c r="Q46" s="88">
        <v>27.782135</v>
      </c>
      <c r="R46" s="88">
        <v>26.960410999999997</v>
      </c>
      <c r="S46" s="88">
        <v>23.010407000000001</v>
      </c>
      <c r="U46" s="84" t="s">
        <v>547</v>
      </c>
    </row>
    <row r="47" spans="1:21" x14ac:dyDescent="0.15">
      <c r="B47" s="84" t="s">
        <v>348</v>
      </c>
      <c r="C47" s="88">
        <v>5.2128279999999982</v>
      </c>
      <c r="D47" s="88">
        <v>44.383292000000004</v>
      </c>
      <c r="E47" s="88">
        <v>76.133251000000271</v>
      </c>
      <c r="F47" s="88">
        <v>33.156157000000007</v>
      </c>
      <c r="G47" s="88">
        <v>140.6357909999999</v>
      </c>
      <c r="H47" s="88">
        <v>26.559316000000003</v>
      </c>
      <c r="I47" s="88">
        <v>54.070389999999996</v>
      </c>
      <c r="J47" s="88">
        <v>29.735291000000004</v>
      </c>
      <c r="K47" s="88">
        <v>48.897438999999999</v>
      </c>
      <c r="L47" s="88">
        <v>484.67487099999994</v>
      </c>
      <c r="M47" s="88">
        <v>29.180813999999998</v>
      </c>
      <c r="N47" s="88">
        <v>76.076058000000003</v>
      </c>
      <c r="O47" s="88">
        <v>137.20281900000001</v>
      </c>
      <c r="P47" s="88">
        <v>26.643312000000002</v>
      </c>
      <c r="Q47" s="88">
        <v>24.166393000000006</v>
      </c>
      <c r="R47" s="88">
        <v>26.708090999999989</v>
      </c>
      <c r="S47" s="88">
        <v>21.413422000000004</v>
      </c>
      <c r="U47" s="84" t="s">
        <v>548</v>
      </c>
    </row>
    <row r="48" spans="1:21" x14ac:dyDescent="0.15">
      <c r="B48" s="84" t="s">
        <v>349</v>
      </c>
      <c r="C48" s="88">
        <v>4.1606000000000005</v>
      </c>
      <c r="D48" s="88">
        <v>38.109723000000002</v>
      </c>
      <c r="E48" s="88">
        <v>57.403678000000028</v>
      </c>
      <c r="F48" s="88">
        <v>25.076122000000005</v>
      </c>
      <c r="G48" s="88">
        <v>99.139890000000065</v>
      </c>
      <c r="H48" s="88">
        <v>24.373368000000003</v>
      </c>
      <c r="I48" s="88">
        <v>42.887972000000005</v>
      </c>
      <c r="J48" s="88">
        <v>25.81481999999999</v>
      </c>
      <c r="K48" s="88">
        <v>74.265309999999999</v>
      </c>
      <c r="L48" s="88">
        <v>497.77113200000008</v>
      </c>
      <c r="M48" s="88">
        <v>10.318539000000001</v>
      </c>
      <c r="N48" s="88">
        <v>71.410851000000008</v>
      </c>
      <c r="O48" s="88">
        <v>134.056442</v>
      </c>
      <c r="P48" s="88">
        <v>22.376978000000001</v>
      </c>
      <c r="Q48" s="88">
        <v>19.318307000000004</v>
      </c>
      <c r="R48" s="88">
        <v>21.878860999999993</v>
      </c>
      <c r="S48" s="88">
        <v>15.915990999999998</v>
      </c>
      <c r="U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2023</v>
      </c>
      <c r="B50" s="84" t="s">
        <v>338</v>
      </c>
      <c r="C50" s="88">
        <v>4.6538990000000009</v>
      </c>
      <c r="D50" s="88">
        <v>39.333320999999991</v>
      </c>
      <c r="E50" s="88">
        <v>58.952310000000026</v>
      </c>
      <c r="F50" s="88">
        <v>28.52039700000001</v>
      </c>
      <c r="G50" s="88">
        <v>100.62287400000004</v>
      </c>
      <c r="H50" s="88">
        <v>22.449640000000002</v>
      </c>
      <c r="I50" s="88">
        <v>58.196061</v>
      </c>
      <c r="J50" s="88">
        <v>31.499873000000008</v>
      </c>
      <c r="K50" s="88">
        <v>34.317222999999998</v>
      </c>
      <c r="L50" s="88">
        <v>500.54422600000004</v>
      </c>
      <c r="M50" s="88">
        <v>21.043230000000001</v>
      </c>
      <c r="N50" s="88">
        <v>71.28439400000002</v>
      </c>
      <c r="O50" s="88">
        <v>136.09840500000001</v>
      </c>
      <c r="P50" s="88">
        <v>19.533672000000003</v>
      </c>
      <c r="Q50" s="88">
        <v>28.691816000000006</v>
      </c>
      <c r="R50" s="88">
        <v>20.477361999999985</v>
      </c>
      <c r="S50" s="88">
        <v>19.065971000000001</v>
      </c>
      <c r="T50" s="87">
        <v>2023</v>
      </c>
      <c r="U50" s="84" t="s">
        <v>538</v>
      </c>
    </row>
    <row r="51" spans="1:21" x14ac:dyDescent="0.15">
      <c r="B51" s="84" t="s">
        <v>339</v>
      </c>
      <c r="C51" s="88">
        <v>4.9199580000000003</v>
      </c>
      <c r="D51" s="88">
        <v>40.805844000000008</v>
      </c>
      <c r="E51" s="88">
        <v>49.461747000000003</v>
      </c>
      <c r="F51" s="88">
        <v>32.217241000000001</v>
      </c>
      <c r="G51" s="88">
        <v>103.10115300000002</v>
      </c>
      <c r="H51" s="88">
        <v>24.080513000000003</v>
      </c>
      <c r="I51" s="88">
        <v>59.577067</v>
      </c>
      <c r="J51" s="88">
        <v>29.959163999999998</v>
      </c>
      <c r="K51" s="88">
        <v>56.051805999999999</v>
      </c>
      <c r="L51" s="88">
        <v>419.707313</v>
      </c>
      <c r="M51" s="88">
        <v>16.798310000000001</v>
      </c>
      <c r="N51" s="88">
        <v>99.517885000000007</v>
      </c>
      <c r="O51" s="88">
        <v>133.12163899999999</v>
      </c>
      <c r="P51" s="88">
        <v>16.731328999999999</v>
      </c>
      <c r="Q51" s="88">
        <v>27.843011999999995</v>
      </c>
      <c r="R51" s="88">
        <v>23.052485000000004</v>
      </c>
      <c r="S51" s="88">
        <v>16.761877000000002</v>
      </c>
      <c r="U51" s="84" t="s">
        <v>539</v>
      </c>
    </row>
    <row r="52" spans="1:21" x14ac:dyDescent="0.15">
      <c r="B52" s="84" t="s">
        <v>340</v>
      </c>
      <c r="C52" s="88">
        <v>5.9115549999999999</v>
      </c>
      <c r="D52" s="88">
        <v>44.694494000000013</v>
      </c>
      <c r="E52" s="88">
        <v>63.103564999999996</v>
      </c>
      <c r="F52" s="88">
        <v>39.240431999999998</v>
      </c>
      <c r="G52" s="88">
        <v>126.40978599999994</v>
      </c>
      <c r="H52" s="88">
        <v>26.181953</v>
      </c>
      <c r="I52" s="88">
        <v>64.774046999999996</v>
      </c>
      <c r="J52" s="88">
        <v>40.102314</v>
      </c>
      <c r="K52" s="88">
        <v>84.876047</v>
      </c>
      <c r="L52" s="88">
        <v>423.26082900000006</v>
      </c>
      <c r="M52" s="88">
        <v>13.075462000000002</v>
      </c>
      <c r="N52" s="88">
        <v>73.285978000000028</v>
      </c>
      <c r="O52" s="88">
        <v>529.13518099999999</v>
      </c>
      <c r="P52" s="88">
        <v>17.881754000000001</v>
      </c>
      <c r="Q52" s="88">
        <v>32.558699000000011</v>
      </c>
      <c r="R52" s="88">
        <v>26.426968999999996</v>
      </c>
      <c r="S52" s="88">
        <v>22.168671000000003</v>
      </c>
      <c r="U52" s="84" t="s">
        <v>540</v>
      </c>
    </row>
    <row r="53" spans="1:21" x14ac:dyDescent="0.15">
      <c r="B53" s="84" t="s">
        <v>341</v>
      </c>
      <c r="C53" s="88">
        <v>4.3532469999999996</v>
      </c>
      <c r="D53" s="88">
        <v>35.967176000000009</v>
      </c>
      <c r="E53" s="88">
        <v>46.812840000000008</v>
      </c>
      <c r="F53" s="88">
        <v>33.121042000000003</v>
      </c>
      <c r="G53" s="88">
        <v>103.48040899999998</v>
      </c>
      <c r="H53" s="88">
        <v>23.962365999999996</v>
      </c>
      <c r="I53" s="88">
        <v>68.657761000000008</v>
      </c>
      <c r="J53" s="88">
        <v>29.788699000000001</v>
      </c>
      <c r="K53" s="88">
        <v>26.381312999999999</v>
      </c>
      <c r="L53" s="88">
        <v>421.80832200000009</v>
      </c>
      <c r="M53" s="88">
        <v>11.554311</v>
      </c>
      <c r="N53" s="88">
        <v>91.720305999999994</v>
      </c>
      <c r="O53" s="88">
        <v>183.96858000000003</v>
      </c>
      <c r="P53" s="88">
        <v>11.851108999999999</v>
      </c>
      <c r="Q53" s="88">
        <v>23.440051999999994</v>
      </c>
      <c r="R53" s="88">
        <v>22.394217999999999</v>
      </c>
      <c r="S53" s="88">
        <v>15.70626100000001</v>
      </c>
      <c r="U53" s="84" t="s">
        <v>541</v>
      </c>
    </row>
    <row r="54" spans="1:21" x14ac:dyDescent="0.15">
      <c r="B54" s="84" t="s">
        <v>342</v>
      </c>
      <c r="C54" s="88">
        <v>6.7465489999999999</v>
      </c>
      <c r="D54" s="88">
        <v>45.010991999999995</v>
      </c>
      <c r="E54" s="88">
        <v>54.946505000000009</v>
      </c>
      <c r="F54" s="88">
        <v>38.890307000000007</v>
      </c>
      <c r="G54" s="88">
        <v>125.42448300000009</v>
      </c>
      <c r="H54" s="88">
        <v>23.374305</v>
      </c>
      <c r="I54" s="88">
        <v>66.737799999999993</v>
      </c>
      <c r="J54" s="88">
        <v>36.616034999999989</v>
      </c>
      <c r="K54" s="88">
        <v>55.790645000000005</v>
      </c>
      <c r="L54" s="88">
        <v>450.1280660000001</v>
      </c>
      <c r="M54" s="88">
        <v>14.589698000000002</v>
      </c>
      <c r="N54" s="88">
        <v>61.171082999999996</v>
      </c>
      <c r="O54" s="88">
        <v>137.99166299999999</v>
      </c>
      <c r="P54" s="88">
        <v>10.563529000000001</v>
      </c>
      <c r="Q54" s="88">
        <v>30.679034000000001</v>
      </c>
      <c r="R54" s="88">
        <v>28.700699999999998</v>
      </c>
      <c r="S54" s="88">
        <v>18.356778999999992</v>
      </c>
      <c r="U54" s="84" t="s">
        <v>542</v>
      </c>
    </row>
    <row r="55" spans="1:21" x14ac:dyDescent="0.15">
      <c r="B55" s="84" t="s">
        <v>343</v>
      </c>
      <c r="C55" s="88">
        <v>5.1378640000000004</v>
      </c>
      <c r="D55" s="88">
        <v>42.758154999999995</v>
      </c>
      <c r="E55" s="88">
        <v>57.139129999999994</v>
      </c>
      <c r="F55" s="88">
        <v>34.097352000000001</v>
      </c>
      <c r="G55" s="88">
        <v>123.83062000000001</v>
      </c>
      <c r="H55" s="88">
        <v>24.806794999999997</v>
      </c>
      <c r="I55" s="88">
        <v>80.099447999999995</v>
      </c>
      <c r="J55" s="88">
        <v>36.910387000000014</v>
      </c>
      <c r="K55" s="88">
        <v>48.333506</v>
      </c>
      <c r="L55" s="88">
        <v>443.35634000000005</v>
      </c>
      <c r="M55" s="88">
        <v>9.3823299999999996</v>
      </c>
      <c r="N55" s="88">
        <v>92.645187000000007</v>
      </c>
      <c r="O55" s="88">
        <v>152.19795500000001</v>
      </c>
      <c r="P55" s="88">
        <v>11.146148</v>
      </c>
      <c r="Q55" s="88">
        <v>23.309596999999997</v>
      </c>
      <c r="R55" s="88">
        <v>27.887188999999996</v>
      </c>
      <c r="S55" s="88">
        <v>18.024117000000004</v>
      </c>
      <c r="U55" s="84" t="s">
        <v>543</v>
      </c>
    </row>
    <row r="56" spans="1:21" x14ac:dyDescent="0.15">
      <c r="B56" s="84" t="s">
        <v>344</v>
      </c>
      <c r="C56" s="88">
        <v>5.1207339999999997</v>
      </c>
      <c r="D56" s="88">
        <v>44.826442999999998</v>
      </c>
      <c r="E56" s="88">
        <v>45.460663999999994</v>
      </c>
      <c r="F56" s="88">
        <v>33.039565000000003</v>
      </c>
      <c r="G56" s="88">
        <v>125.50377799999994</v>
      </c>
      <c r="H56" s="88">
        <v>19.039527</v>
      </c>
      <c r="I56" s="88">
        <v>71.699384999999992</v>
      </c>
      <c r="J56" s="88">
        <v>31.961603000000004</v>
      </c>
      <c r="K56" s="88">
        <v>40.032653000000003</v>
      </c>
      <c r="L56" s="88">
        <v>367.68902899999995</v>
      </c>
      <c r="M56" s="88">
        <v>12.104289999999999</v>
      </c>
      <c r="N56" s="88">
        <v>41.862853000000008</v>
      </c>
      <c r="O56" s="88">
        <v>149.16300699999999</v>
      </c>
      <c r="P56" s="88">
        <v>13.794796999999999</v>
      </c>
      <c r="Q56" s="88">
        <v>22.585711999999994</v>
      </c>
      <c r="R56" s="88">
        <v>26.769249000000002</v>
      </c>
      <c r="S56" s="88">
        <v>18.153658000000004</v>
      </c>
      <c r="U56" s="84" t="s">
        <v>544</v>
      </c>
    </row>
    <row r="57" spans="1:21" x14ac:dyDescent="0.15">
      <c r="B57" s="84" t="s">
        <v>345</v>
      </c>
      <c r="C57" s="88">
        <v>5.1407929999999995</v>
      </c>
      <c r="D57" s="88">
        <v>46.463752000000014</v>
      </c>
      <c r="E57" s="88">
        <v>46.857389999999988</v>
      </c>
      <c r="F57" s="88">
        <v>33.980031000000011</v>
      </c>
      <c r="G57" s="88">
        <v>103.71779499999998</v>
      </c>
      <c r="H57" s="88">
        <v>19.313718000000001</v>
      </c>
      <c r="I57" s="88">
        <v>68.263007999999999</v>
      </c>
      <c r="J57" s="88">
        <v>28.623052000000008</v>
      </c>
      <c r="K57" s="88">
        <v>44.540452000000002</v>
      </c>
      <c r="L57" s="88">
        <v>508.15872999999988</v>
      </c>
      <c r="M57" s="88">
        <v>8.8917469999999987</v>
      </c>
      <c r="N57" s="88">
        <v>53.565718000000011</v>
      </c>
      <c r="O57" s="88">
        <v>139.11802600000001</v>
      </c>
      <c r="P57" s="88">
        <v>13.450742</v>
      </c>
      <c r="Q57" s="88">
        <v>20.610989999999994</v>
      </c>
      <c r="R57" s="88">
        <v>23.190426999999993</v>
      </c>
      <c r="S57" s="88">
        <v>17.414305000000002</v>
      </c>
      <c r="U57" s="84" t="s">
        <v>545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546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547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1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205" t="s">
        <v>681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25">
      <c r="A66" s="199" t="s">
        <v>162</v>
      </c>
      <c r="B66" s="199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535</v>
      </c>
      <c r="U66" s="199" t="s">
        <v>522</v>
      </c>
    </row>
    <row r="67" spans="1:21" ht="20.25" customHeight="1" thickBot="1" x14ac:dyDescent="0.2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15">
      <c r="A68" s="87">
        <v>2022</v>
      </c>
      <c r="B68" s="84" t="s">
        <v>338</v>
      </c>
      <c r="C68" s="88">
        <v>11.708732000000001</v>
      </c>
      <c r="D68" s="88">
        <v>0.40013200000000004</v>
      </c>
      <c r="E68" s="88">
        <v>0.22247000000000006</v>
      </c>
      <c r="F68" s="88">
        <v>50.733972000000001</v>
      </c>
      <c r="G68" s="88">
        <v>319.96504899999968</v>
      </c>
      <c r="H68" s="88">
        <v>117.05912699999999</v>
      </c>
      <c r="I68" s="88">
        <v>9.692653</v>
      </c>
      <c r="J68" s="88">
        <v>19.322513000000004</v>
      </c>
      <c r="K68" s="88">
        <v>0.404308</v>
      </c>
      <c r="L68" s="88">
        <v>75.269028999999989</v>
      </c>
      <c r="M68" s="88">
        <v>91.210727999999989</v>
      </c>
      <c r="N68" s="88">
        <v>2.2148999999999999E-2</v>
      </c>
      <c r="O68" s="88">
        <v>71.543468000000004</v>
      </c>
      <c r="P68" s="88">
        <v>186.04067100000003</v>
      </c>
      <c r="Q68" s="88">
        <v>5.2113010000000006</v>
      </c>
      <c r="R68" s="88">
        <v>3.6549999999999999E-2</v>
      </c>
      <c r="S68" s="88">
        <v>4.9001030000000005</v>
      </c>
      <c r="T68" s="87">
        <v>2022</v>
      </c>
      <c r="U68" s="84" t="s">
        <v>538</v>
      </c>
    </row>
    <row r="69" spans="1:21" x14ac:dyDescent="0.15">
      <c r="B69" s="84" t="s">
        <v>339</v>
      </c>
      <c r="C69" s="88">
        <v>10.805406999999999</v>
      </c>
      <c r="D69" s="88">
        <v>0.49253099999999994</v>
      </c>
      <c r="E69" s="88">
        <v>0.46377000000000002</v>
      </c>
      <c r="F69" s="88">
        <v>51.397518999999996</v>
      </c>
      <c r="G69" s="88">
        <v>326.37547900000004</v>
      </c>
      <c r="H69" s="88">
        <v>118.30619699999997</v>
      </c>
      <c r="I69" s="88">
        <v>9.4344370000000009</v>
      </c>
      <c r="J69" s="88">
        <v>21.166409000000002</v>
      </c>
      <c r="K69" s="88">
        <v>0.51908599999999994</v>
      </c>
      <c r="L69" s="88">
        <v>80.778160999999997</v>
      </c>
      <c r="M69" s="88">
        <v>98.726138000000006</v>
      </c>
      <c r="N69" s="88">
        <v>4.8235E-2</v>
      </c>
      <c r="O69" s="88">
        <v>60.583575000000003</v>
      </c>
      <c r="P69" s="88">
        <v>202.95643000000004</v>
      </c>
      <c r="Q69" s="88">
        <v>4.6412790000000008</v>
      </c>
      <c r="R69" s="88">
        <v>8.8783000000000001E-2</v>
      </c>
      <c r="S69" s="88">
        <v>5.6032790000000006</v>
      </c>
      <c r="U69" s="84" t="s">
        <v>539</v>
      </c>
    </row>
    <row r="70" spans="1:21" x14ac:dyDescent="0.15">
      <c r="B70" s="84" t="s">
        <v>340</v>
      </c>
      <c r="C70" s="88">
        <v>10.839296000000003</v>
      </c>
      <c r="D70" s="88">
        <v>0.86609399999999992</v>
      </c>
      <c r="E70" s="88">
        <v>0.43633999999999989</v>
      </c>
      <c r="F70" s="88">
        <v>53.447187</v>
      </c>
      <c r="G70" s="88">
        <v>359.4004740000002</v>
      </c>
      <c r="H70" s="88">
        <v>128.30883500000002</v>
      </c>
      <c r="I70" s="88">
        <v>11.716386</v>
      </c>
      <c r="J70" s="88">
        <v>21.576024999999998</v>
      </c>
      <c r="K70" s="88">
        <v>0.75820300000000007</v>
      </c>
      <c r="L70" s="88">
        <v>88.207007999999988</v>
      </c>
      <c r="M70" s="88">
        <v>116.27475699999997</v>
      </c>
      <c r="N70" s="88">
        <v>5.7095E-2</v>
      </c>
      <c r="O70" s="88">
        <v>84.697483000000005</v>
      </c>
      <c r="P70" s="88">
        <v>229.33487300000002</v>
      </c>
      <c r="Q70" s="88">
        <v>5.6049030000000002</v>
      </c>
      <c r="R70" s="88">
        <v>8.6639999999999995E-2</v>
      </c>
      <c r="S70" s="88">
        <v>5.4966360000000005</v>
      </c>
      <c r="U70" s="84" t="s">
        <v>540</v>
      </c>
    </row>
    <row r="71" spans="1:21" x14ac:dyDescent="0.15">
      <c r="B71" s="84" t="s">
        <v>341</v>
      </c>
      <c r="C71" s="88">
        <v>11.027096</v>
      </c>
      <c r="D71" s="88">
        <v>0.70687999999999995</v>
      </c>
      <c r="E71" s="88">
        <v>0.38295900000000005</v>
      </c>
      <c r="F71" s="88">
        <v>41.617514</v>
      </c>
      <c r="G71" s="88">
        <v>326.46143699999988</v>
      </c>
      <c r="H71" s="88">
        <v>118.11386299999998</v>
      </c>
      <c r="I71" s="88">
        <v>11.381930000000001</v>
      </c>
      <c r="J71" s="88">
        <v>18.858597</v>
      </c>
      <c r="K71" s="88">
        <v>1.302289</v>
      </c>
      <c r="L71" s="88">
        <v>84.004207000000008</v>
      </c>
      <c r="M71" s="88">
        <v>106.45350600000003</v>
      </c>
      <c r="N71" s="88">
        <v>3.9934999999999998E-2</v>
      </c>
      <c r="O71" s="88">
        <v>71.111405999999988</v>
      </c>
      <c r="P71" s="88">
        <v>224.76187599999994</v>
      </c>
      <c r="Q71" s="88">
        <v>5.9665909999999984</v>
      </c>
      <c r="R71" s="88">
        <v>0.17655499999999999</v>
      </c>
      <c r="S71" s="88">
        <v>7.9228500000000004</v>
      </c>
      <c r="U71" s="84" t="s">
        <v>541</v>
      </c>
    </row>
    <row r="72" spans="1:21" x14ac:dyDescent="0.15">
      <c r="B72" s="84" t="s">
        <v>342</v>
      </c>
      <c r="C72" s="88">
        <v>14.032176000000003</v>
      </c>
      <c r="D72" s="88">
        <v>0.945245</v>
      </c>
      <c r="E72" s="88">
        <v>0.33859300000000003</v>
      </c>
      <c r="F72" s="88">
        <v>45.332060999999996</v>
      </c>
      <c r="G72" s="88">
        <v>378.67833899999999</v>
      </c>
      <c r="H72" s="88">
        <v>152.574028</v>
      </c>
      <c r="I72" s="88">
        <v>14.393248</v>
      </c>
      <c r="J72" s="88">
        <v>23.561076999999997</v>
      </c>
      <c r="K72" s="88">
        <v>1.077909</v>
      </c>
      <c r="L72" s="88">
        <v>98.886099000000002</v>
      </c>
      <c r="M72" s="88">
        <v>119.76462699999999</v>
      </c>
      <c r="N72" s="88">
        <v>4.5624999999999999E-2</v>
      </c>
      <c r="O72" s="88">
        <v>74.852716999999998</v>
      </c>
      <c r="P72" s="88">
        <v>267.25957099999999</v>
      </c>
      <c r="Q72" s="88">
        <v>9.3749159999999989</v>
      </c>
      <c r="R72" s="88">
        <v>3.7229999999999999E-2</v>
      </c>
      <c r="S72" s="88">
        <v>7.210858</v>
      </c>
      <c r="U72" s="84" t="s">
        <v>542</v>
      </c>
    </row>
    <row r="73" spans="1:21" x14ac:dyDescent="0.15">
      <c r="B73" s="84" t="s">
        <v>343</v>
      </c>
      <c r="C73" s="88">
        <v>13.080143999999999</v>
      </c>
      <c r="D73" s="88">
        <v>0.68754999999999999</v>
      </c>
      <c r="E73" s="88">
        <v>0.51760700000000004</v>
      </c>
      <c r="F73" s="88">
        <v>55.942796000000008</v>
      </c>
      <c r="G73" s="88">
        <v>369.24595500000009</v>
      </c>
      <c r="H73" s="88">
        <v>141.23365899999999</v>
      </c>
      <c r="I73" s="88">
        <v>11.280549000000001</v>
      </c>
      <c r="J73" s="88">
        <v>22.836649999999995</v>
      </c>
      <c r="K73" s="88">
        <v>1.026114</v>
      </c>
      <c r="L73" s="88">
        <v>93.244726999999997</v>
      </c>
      <c r="M73" s="88">
        <v>110.94387900000001</v>
      </c>
      <c r="N73" s="88">
        <v>4.4020000000000004E-2</v>
      </c>
      <c r="O73" s="88">
        <v>87.641068000000004</v>
      </c>
      <c r="P73" s="88">
        <v>266.01894799999997</v>
      </c>
      <c r="Q73" s="88">
        <v>5.6284989999999997</v>
      </c>
      <c r="R73" s="88">
        <v>5.5440999999999997E-2</v>
      </c>
      <c r="S73" s="88">
        <v>5.4384080000000008</v>
      </c>
      <c r="U73" s="84" t="s">
        <v>543</v>
      </c>
    </row>
    <row r="74" spans="1:21" x14ac:dyDescent="0.15">
      <c r="B74" s="84" t="s">
        <v>344</v>
      </c>
      <c r="C74" s="88">
        <v>10.838976000000001</v>
      </c>
      <c r="D74" s="88">
        <v>0.69849899999999998</v>
      </c>
      <c r="E74" s="88">
        <v>0.36892499999999995</v>
      </c>
      <c r="F74" s="88">
        <v>56.414793000000003</v>
      </c>
      <c r="G74" s="88">
        <v>378.84074800000008</v>
      </c>
      <c r="H74" s="88">
        <v>154.82030700000004</v>
      </c>
      <c r="I74" s="88">
        <v>12.277660000000001</v>
      </c>
      <c r="J74" s="88">
        <v>24.966065999999998</v>
      </c>
      <c r="K74" s="88">
        <v>1.3328500000000001</v>
      </c>
      <c r="L74" s="88">
        <v>95.690060999999986</v>
      </c>
      <c r="M74" s="88">
        <v>116.725066</v>
      </c>
      <c r="N74" s="88">
        <v>2.9075E-2</v>
      </c>
      <c r="O74" s="88">
        <v>87.309002000000007</v>
      </c>
      <c r="P74" s="88">
        <v>260.99653000000018</v>
      </c>
      <c r="Q74" s="88">
        <v>4.6986120000000016</v>
      </c>
      <c r="R74" s="88">
        <v>1.0673E-2</v>
      </c>
      <c r="S74" s="88">
        <v>6.5318079999999998</v>
      </c>
      <c r="U74" s="84" t="s">
        <v>544</v>
      </c>
    </row>
    <row r="75" spans="1:21" x14ac:dyDescent="0.15">
      <c r="B75" s="84" t="s">
        <v>345</v>
      </c>
      <c r="C75" s="88">
        <v>9.0207760000000015</v>
      </c>
      <c r="D75" s="88">
        <v>0.98523700000000003</v>
      </c>
      <c r="E75" s="88">
        <v>0.38608100000000001</v>
      </c>
      <c r="F75" s="88">
        <v>32.340519000000008</v>
      </c>
      <c r="G75" s="88">
        <v>288.83299</v>
      </c>
      <c r="H75" s="88">
        <v>113.232833</v>
      </c>
      <c r="I75" s="88">
        <v>6.9913629999999998</v>
      </c>
      <c r="J75" s="88">
        <v>21.646343999999996</v>
      </c>
      <c r="K75" s="88">
        <v>0.37754199999999999</v>
      </c>
      <c r="L75" s="88">
        <v>57.787841999999983</v>
      </c>
      <c r="M75" s="88">
        <v>61.443601999999998</v>
      </c>
      <c r="N75" s="88">
        <v>5.0021000000000003E-2</v>
      </c>
      <c r="O75" s="88">
        <v>76.786309000000003</v>
      </c>
      <c r="P75" s="88">
        <v>265.87576799999999</v>
      </c>
      <c r="Q75" s="88">
        <v>4.7061790000000006</v>
      </c>
      <c r="R75" s="88">
        <v>7.5076999999999991E-2</v>
      </c>
      <c r="S75" s="88">
        <v>3.1828139999999996</v>
      </c>
      <c r="U75" s="84" t="s">
        <v>545</v>
      </c>
    </row>
    <row r="76" spans="1:21" x14ac:dyDescent="0.15">
      <c r="B76" s="84" t="s">
        <v>346</v>
      </c>
      <c r="C76" s="88">
        <v>9.7292629999999996</v>
      </c>
      <c r="D76" s="88">
        <v>0.88330799999999998</v>
      </c>
      <c r="E76" s="88">
        <v>0.49976799999999999</v>
      </c>
      <c r="F76" s="88">
        <v>49.67196899999999</v>
      </c>
      <c r="G76" s="88">
        <v>366.64811500000008</v>
      </c>
      <c r="H76" s="88">
        <v>149.55487299999993</v>
      </c>
      <c r="I76" s="88">
        <v>10.523339999999999</v>
      </c>
      <c r="J76" s="88">
        <v>25.480801999999997</v>
      </c>
      <c r="K76" s="88">
        <v>0.68998999999999999</v>
      </c>
      <c r="L76" s="88">
        <v>86.368618999999995</v>
      </c>
      <c r="M76" s="88">
        <v>97.955804999999984</v>
      </c>
      <c r="N76" s="88">
        <v>0.11635400000000001</v>
      </c>
      <c r="O76" s="88">
        <v>88.586889000000014</v>
      </c>
      <c r="P76" s="88">
        <v>275.64803399999994</v>
      </c>
      <c r="Q76" s="88">
        <v>5.5945699999999992</v>
      </c>
      <c r="R76" s="88">
        <v>0.12581199999999998</v>
      </c>
      <c r="S76" s="88">
        <v>6.5448209999999998</v>
      </c>
      <c r="U76" s="84" t="s">
        <v>546</v>
      </c>
    </row>
    <row r="77" spans="1:21" x14ac:dyDescent="0.15">
      <c r="B77" s="84" t="s">
        <v>347</v>
      </c>
      <c r="C77" s="88">
        <v>9.7554729999999985</v>
      </c>
      <c r="D77" s="88">
        <v>0.84054099999999998</v>
      </c>
      <c r="E77" s="88">
        <v>0.36569999999999991</v>
      </c>
      <c r="F77" s="88">
        <v>35.625749999999989</v>
      </c>
      <c r="G77" s="88">
        <v>341.69406499999997</v>
      </c>
      <c r="H77" s="88">
        <v>149.65499599999998</v>
      </c>
      <c r="I77" s="88">
        <v>10.097709999999999</v>
      </c>
      <c r="J77" s="88">
        <v>23.706407000000002</v>
      </c>
      <c r="K77" s="88">
        <v>0.50547699999999995</v>
      </c>
      <c r="L77" s="88">
        <v>80.979635000000002</v>
      </c>
      <c r="M77" s="88">
        <v>101.32189199999998</v>
      </c>
      <c r="N77" s="88">
        <v>6.1107000000000002E-2</v>
      </c>
      <c r="O77" s="88">
        <v>79.580244999999991</v>
      </c>
      <c r="P77" s="88">
        <v>248.72656000000012</v>
      </c>
      <c r="Q77" s="88">
        <v>7.0028919999999992</v>
      </c>
      <c r="R77" s="88">
        <v>6.9623000000000004E-2</v>
      </c>
      <c r="S77" s="88">
        <v>5.9834540000000001</v>
      </c>
      <c r="U77" s="84" t="s">
        <v>547</v>
      </c>
    </row>
    <row r="78" spans="1:21" x14ac:dyDescent="0.15">
      <c r="B78" s="84" t="s">
        <v>348</v>
      </c>
      <c r="C78" s="88">
        <v>10.237695</v>
      </c>
      <c r="D78" s="88">
        <v>0.816716</v>
      </c>
      <c r="E78" s="88">
        <v>0.40786</v>
      </c>
      <c r="F78" s="88">
        <v>42.222968999999992</v>
      </c>
      <c r="G78" s="88">
        <v>334.71839699999992</v>
      </c>
      <c r="H78" s="88">
        <v>148.44862899999998</v>
      </c>
      <c r="I78" s="88">
        <v>10.610205000000001</v>
      </c>
      <c r="J78" s="88">
        <v>26.968325999999998</v>
      </c>
      <c r="K78" s="88">
        <v>0.36174899999999999</v>
      </c>
      <c r="L78" s="88">
        <v>80.063428000000002</v>
      </c>
      <c r="M78" s="88">
        <v>100.51066300000001</v>
      </c>
      <c r="N78" s="88">
        <v>6.0330000000000002E-2</v>
      </c>
      <c r="O78" s="88">
        <v>54.671627000000001</v>
      </c>
      <c r="P78" s="88">
        <v>256.65222000000006</v>
      </c>
      <c r="Q78" s="88">
        <v>6.598542000000001</v>
      </c>
      <c r="R78" s="88">
        <v>0.25468599999999997</v>
      </c>
      <c r="S78" s="88">
        <v>5.5334580000000004</v>
      </c>
      <c r="U78" s="84" t="s">
        <v>548</v>
      </c>
    </row>
    <row r="79" spans="1:21" x14ac:dyDescent="0.15">
      <c r="B79" s="84" t="s">
        <v>349</v>
      </c>
      <c r="C79" s="88">
        <v>6.9421649999999975</v>
      </c>
      <c r="D79" s="88">
        <v>1.045223</v>
      </c>
      <c r="E79" s="88">
        <v>0.56226700000000007</v>
      </c>
      <c r="F79" s="88">
        <v>46.919072</v>
      </c>
      <c r="G79" s="88">
        <v>260.92395600000003</v>
      </c>
      <c r="H79" s="88">
        <v>103.82540800000007</v>
      </c>
      <c r="I79" s="88">
        <v>10.408415999999999</v>
      </c>
      <c r="J79" s="88">
        <v>23.594320000000007</v>
      </c>
      <c r="K79" s="88">
        <v>0.49032900000000001</v>
      </c>
      <c r="L79" s="88">
        <v>66.289813999999993</v>
      </c>
      <c r="M79" s="88">
        <v>87.677278000000015</v>
      </c>
      <c r="N79" s="88">
        <v>5.0176999999999999E-2</v>
      </c>
      <c r="O79" s="88">
        <v>71.681104000000005</v>
      </c>
      <c r="P79" s="88">
        <v>240.64052999999996</v>
      </c>
      <c r="Q79" s="88">
        <v>4.1476429999999995</v>
      </c>
      <c r="R79" s="88">
        <v>3.6319999999999998E-2</v>
      </c>
      <c r="S79" s="88">
        <v>4.9487939999999995</v>
      </c>
      <c r="U79" s="84" t="s">
        <v>549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2023</v>
      </c>
      <c r="B81" s="84" t="s">
        <v>338</v>
      </c>
      <c r="C81" s="88">
        <v>11.071950000000001</v>
      </c>
      <c r="D81" s="88">
        <v>0.75733399999999995</v>
      </c>
      <c r="E81" s="88">
        <v>0.38811700000000005</v>
      </c>
      <c r="F81" s="88">
        <v>46.425153999999999</v>
      </c>
      <c r="G81" s="88">
        <v>312.19604200000003</v>
      </c>
      <c r="H81" s="88">
        <v>142.01894399999998</v>
      </c>
      <c r="I81" s="88">
        <v>10.185576000000001</v>
      </c>
      <c r="J81" s="88">
        <v>26.873821000000003</v>
      </c>
      <c r="K81" s="88">
        <v>0.58371899999999999</v>
      </c>
      <c r="L81" s="88">
        <v>85.85662499999998</v>
      </c>
      <c r="M81" s="88">
        <v>97.105318000000011</v>
      </c>
      <c r="N81" s="88">
        <v>2.4638E-2</v>
      </c>
      <c r="O81" s="88">
        <v>78.137191000000001</v>
      </c>
      <c r="P81" s="88">
        <v>215.50072</v>
      </c>
      <c r="Q81" s="88">
        <v>5.3730249999999993</v>
      </c>
      <c r="R81" s="88">
        <v>4.2501000000000004E-2</v>
      </c>
      <c r="S81" s="88">
        <v>4.5877590000000001</v>
      </c>
      <c r="T81" s="87">
        <v>2023</v>
      </c>
      <c r="U81" s="84" t="s">
        <v>538</v>
      </c>
    </row>
    <row r="82" spans="1:21" x14ac:dyDescent="0.15">
      <c r="B82" s="84" t="s">
        <v>339</v>
      </c>
      <c r="C82" s="88">
        <v>9.0624269999999996</v>
      </c>
      <c r="D82" s="88">
        <v>1.048495</v>
      </c>
      <c r="E82" s="88">
        <v>0.33418899999999996</v>
      </c>
      <c r="F82" s="88">
        <v>38.502046000000007</v>
      </c>
      <c r="G82" s="88">
        <v>318.69236200000006</v>
      </c>
      <c r="H82" s="88">
        <v>137.04201799999998</v>
      </c>
      <c r="I82" s="88">
        <v>9.6893529999999988</v>
      </c>
      <c r="J82" s="88">
        <v>22.147815999999999</v>
      </c>
      <c r="K82" s="88">
        <v>0.47933499999999996</v>
      </c>
      <c r="L82" s="88">
        <v>80.800338999999994</v>
      </c>
      <c r="M82" s="88">
        <v>105.10213600000002</v>
      </c>
      <c r="N82" s="88">
        <v>0.133136</v>
      </c>
      <c r="O82" s="88">
        <v>75.50882900000002</v>
      </c>
      <c r="P82" s="88">
        <v>201.340844</v>
      </c>
      <c r="Q82" s="88">
        <v>5.246980999999999</v>
      </c>
      <c r="R82" s="88">
        <v>5.4685999999999998E-2</v>
      </c>
      <c r="S82" s="88">
        <v>5.687412000000001</v>
      </c>
      <c r="U82" s="84" t="s">
        <v>539</v>
      </c>
    </row>
    <row r="83" spans="1:21" x14ac:dyDescent="0.15">
      <c r="B83" s="84" t="s">
        <v>340</v>
      </c>
      <c r="C83" s="88">
        <v>10.25957</v>
      </c>
      <c r="D83" s="88">
        <v>0.93323400000000001</v>
      </c>
      <c r="E83" s="88">
        <v>0.472856</v>
      </c>
      <c r="F83" s="88">
        <v>53.067971999999997</v>
      </c>
      <c r="G83" s="88">
        <v>374.8546980000001</v>
      </c>
      <c r="H83" s="88">
        <v>167.26242400000007</v>
      </c>
      <c r="I83" s="88">
        <v>11.854062999999998</v>
      </c>
      <c r="J83" s="88">
        <v>26.662291</v>
      </c>
      <c r="K83" s="88">
        <v>1.0103610000000001</v>
      </c>
      <c r="L83" s="88">
        <v>94.388078999999991</v>
      </c>
      <c r="M83" s="88">
        <v>130.00831100000002</v>
      </c>
      <c r="N83" s="88">
        <v>6.4128999999999992E-2</v>
      </c>
      <c r="O83" s="88">
        <v>47.796965</v>
      </c>
      <c r="P83" s="88">
        <v>218.04885899999999</v>
      </c>
      <c r="Q83" s="88">
        <v>4.3650440000000001</v>
      </c>
      <c r="R83" s="88">
        <v>0.11954000000000001</v>
      </c>
      <c r="S83" s="88">
        <v>8.0938489999999987</v>
      </c>
      <c r="U83" s="84" t="s">
        <v>540</v>
      </c>
    </row>
    <row r="84" spans="1:21" x14ac:dyDescent="0.15">
      <c r="B84" s="84" t="s">
        <v>341</v>
      </c>
      <c r="C84" s="88">
        <v>9.3844429999999974</v>
      </c>
      <c r="D84" s="88">
        <v>1.1188119999999999</v>
      </c>
      <c r="E84" s="88">
        <v>0.350184</v>
      </c>
      <c r="F84" s="88">
        <v>39.426779000000003</v>
      </c>
      <c r="G84" s="88">
        <v>307.29946000000001</v>
      </c>
      <c r="H84" s="88">
        <v>137.24878399999992</v>
      </c>
      <c r="I84" s="88">
        <v>9.9125300000000003</v>
      </c>
      <c r="J84" s="88">
        <v>23.181294000000001</v>
      </c>
      <c r="K84" s="88">
        <v>1.0807129999999998</v>
      </c>
      <c r="L84" s="88">
        <v>72.302644000000001</v>
      </c>
      <c r="M84" s="88">
        <v>100.983621</v>
      </c>
      <c r="N84" s="88">
        <v>0.185195</v>
      </c>
      <c r="O84" s="88">
        <v>69.634671999999995</v>
      </c>
      <c r="P84" s="88">
        <v>178.501543</v>
      </c>
      <c r="Q84" s="88">
        <v>6.4238500000000007</v>
      </c>
      <c r="R84" s="88">
        <v>0.117326</v>
      </c>
      <c r="S84" s="88">
        <v>7.1357520000000001</v>
      </c>
      <c r="U84" s="84" t="s">
        <v>541</v>
      </c>
    </row>
    <row r="85" spans="1:21" x14ac:dyDescent="0.15">
      <c r="B85" s="84" t="s">
        <v>342</v>
      </c>
      <c r="C85" s="88">
        <v>10.677510999999999</v>
      </c>
      <c r="D85" s="88">
        <v>0.90198299999999998</v>
      </c>
      <c r="E85" s="88">
        <v>0.40908900000000004</v>
      </c>
      <c r="F85" s="88">
        <v>40.672137000000006</v>
      </c>
      <c r="G85" s="88">
        <v>354.90390100000002</v>
      </c>
      <c r="H85" s="88">
        <v>156.95871899999995</v>
      </c>
      <c r="I85" s="88">
        <v>11.391525000000001</v>
      </c>
      <c r="J85" s="88">
        <v>24.972200999999998</v>
      </c>
      <c r="K85" s="88">
        <v>1.3443670000000001</v>
      </c>
      <c r="L85" s="88">
        <v>83.859763999999998</v>
      </c>
      <c r="M85" s="88">
        <v>122.995983</v>
      </c>
      <c r="N85" s="88">
        <v>3.5089000000000002E-2</v>
      </c>
      <c r="O85" s="88">
        <v>72.205733000000009</v>
      </c>
      <c r="P85" s="88">
        <v>188.03203499999998</v>
      </c>
      <c r="Q85" s="88">
        <v>5.1517970000000002</v>
      </c>
      <c r="R85" s="88">
        <v>9.4985E-2</v>
      </c>
      <c r="S85" s="88">
        <v>7.066141</v>
      </c>
      <c r="U85" s="84" t="s">
        <v>542</v>
      </c>
    </row>
    <row r="86" spans="1:21" x14ac:dyDescent="0.15">
      <c r="B86" s="84" t="s">
        <v>343</v>
      </c>
      <c r="C86" s="88">
        <v>9.6754899999999999</v>
      </c>
      <c r="D86" s="88">
        <v>0.95181700000000002</v>
      </c>
      <c r="E86" s="88">
        <v>0.38303599999999993</v>
      </c>
      <c r="F86" s="88">
        <v>44.502629000000006</v>
      </c>
      <c r="G86" s="88">
        <v>307.606313</v>
      </c>
      <c r="H86" s="88">
        <v>156.96909099999999</v>
      </c>
      <c r="I86" s="88">
        <v>11.469642</v>
      </c>
      <c r="J86" s="88">
        <v>25.918908999999996</v>
      </c>
      <c r="K86" s="88">
        <v>1.203344</v>
      </c>
      <c r="L86" s="88">
        <v>76.298556000000005</v>
      </c>
      <c r="M86" s="88">
        <v>114.64675699999999</v>
      </c>
      <c r="N86" s="88">
        <v>5.0391999999999999E-2</v>
      </c>
      <c r="O86" s="88">
        <v>67.147012999999987</v>
      </c>
      <c r="P86" s="88">
        <v>189.60165799999999</v>
      </c>
      <c r="Q86" s="88">
        <v>7.3072059999999981</v>
      </c>
      <c r="R86" s="88">
        <v>0.115219</v>
      </c>
      <c r="S86" s="88">
        <v>8.353389</v>
      </c>
      <c r="U86" s="84" t="s">
        <v>543</v>
      </c>
    </row>
    <row r="87" spans="1:21" x14ac:dyDescent="0.15">
      <c r="B87" s="84" t="s">
        <v>344</v>
      </c>
      <c r="C87" s="88">
        <v>10.985839</v>
      </c>
      <c r="D87" s="88">
        <v>0.80469899999999994</v>
      </c>
      <c r="E87" s="88">
        <v>0.33695599999999998</v>
      </c>
      <c r="F87" s="88">
        <v>35.662436</v>
      </c>
      <c r="G87" s="88">
        <v>298.47066900000004</v>
      </c>
      <c r="H87" s="88">
        <v>148.38124400000004</v>
      </c>
      <c r="I87" s="88">
        <v>14.625888</v>
      </c>
      <c r="J87" s="88">
        <v>25.999090999999996</v>
      </c>
      <c r="K87" s="88">
        <v>1.065939</v>
      </c>
      <c r="L87" s="88">
        <v>77.260209999999987</v>
      </c>
      <c r="M87" s="88">
        <v>116.15415599999999</v>
      </c>
      <c r="N87" s="88">
        <v>5.7492999999999995E-2</v>
      </c>
      <c r="O87" s="88">
        <v>67.592364000000003</v>
      </c>
      <c r="P87" s="88">
        <v>170.64869299999998</v>
      </c>
      <c r="Q87" s="88">
        <v>6.3370679999999977</v>
      </c>
      <c r="R87" s="88">
        <v>5.9194000000000004E-2</v>
      </c>
      <c r="S87" s="88">
        <v>8.4208730000000021</v>
      </c>
      <c r="U87" s="84" t="s">
        <v>544</v>
      </c>
    </row>
    <row r="88" spans="1:21" x14ac:dyDescent="0.15">
      <c r="B88" s="84" t="s">
        <v>345</v>
      </c>
      <c r="C88" s="88">
        <v>7.518476999999999</v>
      </c>
      <c r="D88" s="88">
        <v>0.87001300000000004</v>
      </c>
      <c r="E88" s="88">
        <v>0.23509800000000003</v>
      </c>
      <c r="F88" s="88">
        <v>32.291863999999997</v>
      </c>
      <c r="G88" s="88">
        <v>234.65457600000013</v>
      </c>
      <c r="H88" s="88">
        <v>123.47989000000001</v>
      </c>
      <c r="I88" s="88">
        <v>6.8904709999999998</v>
      </c>
      <c r="J88" s="88">
        <v>22.333786</v>
      </c>
      <c r="K88" s="88">
        <v>0.495</v>
      </c>
      <c r="L88" s="88">
        <v>51.846583000000003</v>
      </c>
      <c r="M88" s="88">
        <v>58.776618999999997</v>
      </c>
      <c r="N88" s="88">
        <v>2.2954000000000002E-2</v>
      </c>
      <c r="O88" s="88">
        <v>67.829905000000011</v>
      </c>
      <c r="P88" s="88">
        <v>176.77963299999999</v>
      </c>
      <c r="Q88" s="88">
        <v>7.094811</v>
      </c>
      <c r="R88" s="88">
        <v>8.3736000000000005E-2</v>
      </c>
      <c r="S88" s="88">
        <v>4.1520739999999998</v>
      </c>
      <c r="U88" s="84" t="s">
        <v>545</v>
      </c>
    </row>
    <row r="89" spans="1:21" x14ac:dyDescent="0.15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546</v>
      </c>
    </row>
    <row r="90" spans="1:21" x14ac:dyDescent="0.15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547</v>
      </c>
    </row>
    <row r="91" spans="1:21" x14ac:dyDescent="0.15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15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205" t="s">
        <v>681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25">
      <c r="A97" s="199" t="s">
        <v>162</v>
      </c>
      <c r="B97" s="199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535</v>
      </c>
      <c r="U97" s="199" t="s">
        <v>522</v>
      </c>
    </row>
    <row r="98" spans="1:21" ht="20.25" customHeight="1" thickBot="1" x14ac:dyDescent="0.2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15">
      <c r="A99" s="87">
        <v>2022</v>
      </c>
      <c r="B99" s="84" t="s">
        <v>338</v>
      </c>
      <c r="C99" s="88">
        <v>19.388496</v>
      </c>
      <c r="D99" s="88">
        <v>1.439208</v>
      </c>
      <c r="E99" s="88">
        <v>8.4462150000000005</v>
      </c>
      <c r="F99" s="88">
        <v>22.947874000000002</v>
      </c>
      <c r="G99" s="88">
        <v>37.276267000000004</v>
      </c>
      <c r="H99" s="88">
        <v>5.6435890000000004</v>
      </c>
      <c r="I99" s="88">
        <v>6.9259599999999999</v>
      </c>
      <c r="J99" s="88">
        <v>26.913843999999997</v>
      </c>
      <c r="K99" s="88">
        <v>14.742443</v>
      </c>
      <c r="L99" s="88">
        <v>209.12015099999996</v>
      </c>
      <c r="M99" s="88">
        <v>73.548779999999994</v>
      </c>
      <c r="N99" s="88">
        <v>67.322078000000005</v>
      </c>
      <c r="O99" s="88">
        <v>154.99160000000001</v>
      </c>
      <c r="P99" s="88">
        <v>6.1206779999999998</v>
      </c>
      <c r="Q99" s="88">
        <v>0.55905199999999999</v>
      </c>
      <c r="R99" s="88">
        <v>0.229902</v>
      </c>
      <c r="S99" s="88">
        <v>44.446446999999999</v>
      </c>
      <c r="T99" s="87">
        <v>2022</v>
      </c>
      <c r="U99" s="84" t="s">
        <v>538</v>
      </c>
    </row>
    <row r="100" spans="1:21" x14ac:dyDescent="0.15">
      <c r="B100" s="84" t="s">
        <v>339</v>
      </c>
      <c r="C100" s="88">
        <v>18.095768999999997</v>
      </c>
      <c r="D100" s="88">
        <v>1.6665829999999999</v>
      </c>
      <c r="E100" s="88">
        <v>10.206087</v>
      </c>
      <c r="F100" s="88">
        <v>25.419507000000003</v>
      </c>
      <c r="G100" s="88">
        <v>32.135294000000009</v>
      </c>
      <c r="H100" s="88">
        <v>5.7682970000000005</v>
      </c>
      <c r="I100" s="88">
        <v>9.5213580000000011</v>
      </c>
      <c r="J100" s="88">
        <v>26.817536000000004</v>
      </c>
      <c r="K100" s="88">
        <v>15.693519999999999</v>
      </c>
      <c r="L100" s="88">
        <v>207.62127000000001</v>
      </c>
      <c r="M100" s="88">
        <v>87.67142299999999</v>
      </c>
      <c r="N100" s="88">
        <v>72.828790999999995</v>
      </c>
      <c r="O100" s="88">
        <v>170.57337799999999</v>
      </c>
      <c r="P100" s="88">
        <v>7.1988430000000001</v>
      </c>
      <c r="Q100" s="88">
        <v>0.70953999999999995</v>
      </c>
      <c r="R100" s="88">
        <v>0.27646999999999999</v>
      </c>
      <c r="S100" s="88">
        <v>53.155637999999996</v>
      </c>
      <c r="U100" s="84" t="s">
        <v>539</v>
      </c>
    </row>
    <row r="101" spans="1:21" x14ac:dyDescent="0.15">
      <c r="B101" s="84" t="s">
        <v>340</v>
      </c>
      <c r="C101" s="88">
        <v>20.148367000000004</v>
      </c>
      <c r="D101" s="88">
        <v>1.6837500000000001</v>
      </c>
      <c r="E101" s="88">
        <v>10.803611000000002</v>
      </c>
      <c r="F101" s="88">
        <v>30.287049999999997</v>
      </c>
      <c r="G101" s="88">
        <v>36.658773000000004</v>
      </c>
      <c r="H101" s="88">
        <v>7.0488120000000007</v>
      </c>
      <c r="I101" s="88">
        <v>7.1887179999999988</v>
      </c>
      <c r="J101" s="88">
        <v>28.758856000000002</v>
      </c>
      <c r="K101" s="88">
        <v>19.666023999999997</v>
      </c>
      <c r="L101" s="88">
        <v>226.47866000000002</v>
      </c>
      <c r="M101" s="88">
        <v>91.128959999999978</v>
      </c>
      <c r="N101" s="88">
        <v>72.009782999999999</v>
      </c>
      <c r="O101" s="88">
        <v>181.57148899999999</v>
      </c>
      <c r="P101" s="88">
        <v>8.0570249999999994</v>
      </c>
      <c r="Q101" s="88">
        <v>1.253161</v>
      </c>
      <c r="R101" s="88">
        <v>0.33990999999999999</v>
      </c>
      <c r="S101" s="88">
        <v>58.116334000000009</v>
      </c>
      <c r="U101" s="84" t="s">
        <v>540</v>
      </c>
    </row>
    <row r="102" spans="1:21" x14ac:dyDescent="0.15">
      <c r="B102" s="84" t="s">
        <v>341</v>
      </c>
      <c r="C102" s="88">
        <v>19.939791999999997</v>
      </c>
      <c r="D102" s="88">
        <v>0.76534800000000003</v>
      </c>
      <c r="E102" s="88">
        <v>10.037096000000002</v>
      </c>
      <c r="F102" s="88">
        <v>28.595748999999998</v>
      </c>
      <c r="G102" s="88">
        <v>33.880338999999999</v>
      </c>
      <c r="H102" s="88">
        <v>5.8109599999999997</v>
      </c>
      <c r="I102" s="88">
        <v>7.5508519999999999</v>
      </c>
      <c r="J102" s="88">
        <v>27.049716000000004</v>
      </c>
      <c r="K102" s="88">
        <v>17.928840000000001</v>
      </c>
      <c r="L102" s="88">
        <v>215.32004000000001</v>
      </c>
      <c r="M102" s="88">
        <v>77.030275000000032</v>
      </c>
      <c r="N102" s="88">
        <v>62.044881999999994</v>
      </c>
      <c r="O102" s="88">
        <v>150.989317</v>
      </c>
      <c r="P102" s="88">
        <v>7.0524440000000004</v>
      </c>
      <c r="Q102" s="88">
        <v>0.95381299999999991</v>
      </c>
      <c r="R102" s="88">
        <v>0.31523800000000002</v>
      </c>
      <c r="S102" s="88">
        <v>53.09508799999999</v>
      </c>
      <c r="U102" s="84" t="s">
        <v>541</v>
      </c>
    </row>
    <row r="103" spans="1:21" x14ac:dyDescent="0.15">
      <c r="B103" s="84" t="s">
        <v>342</v>
      </c>
      <c r="C103" s="88">
        <v>20.157359</v>
      </c>
      <c r="D103" s="88">
        <v>1.0223409999999999</v>
      </c>
      <c r="E103" s="88">
        <v>10.311695</v>
      </c>
      <c r="F103" s="88">
        <v>31.522292</v>
      </c>
      <c r="G103" s="88">
        <v>32.866497000000003</v>
      </c>
      <c r="H103" s="88">
        <v>6.5441919999999989</v>
      </c>
      <c r="I103" s="88">
        <v>7.2621229999999999</v>
      </c>
      <c r="J103" s="88">
        <v>30.881239999999998</v>
      </c>
      <c r="K103" s="88">
        <v>17.48882</v>
      </c>
      <c r="L103" s="88">
        <v>212.55788699999999</v>
      </c>
      <c r="M103" s="88">
        <v>80.882543999999996</v>
      </c>
      <c r="N103" s="88">
        <v>77.499856999999992</v>
      </c>
      <c r="O103" s="88">
        <v>160.25600100000003</v>
      </c>
      <c r="P103" s="88">
        <v>8.1028149999999997</v>
      </c>
      <c r="Q103" s="88">
        <v>1.3797919999999999</v>
      </c>
      <c r="R103" s="88">
        <v>0.43424999999999997</v>
      </c>
      <c r="S103" s="88">
        <v>59.797707000000003</v>
      </c>
      <c r="U103" s="84" t="s">
        <v>542</v>
      </c>
    </row>
    <row r="104" spans="1:21" x14ac:dyDescent="0.15">
      <c r="B104" s="84" t="s">
        <v>343</v>
      </c>
      <c r="C104" s="88">
        <v>19.270427999999995</v>
      </c>
      <c r="D104" s="88">
        <v>0.61241100000000004</v>
      </c>
      <c r="E104" s="88">
        <v>10.256484</v>
      </c>
      <c r="F104" s="88">
        <v>26.263348000000001</v>
      </c>
      <c r="G104" s="88">
        <v>28.231352999999999</v>
      </c>
      <c r="H104" s="88">
        <v>6.1096810000000001</v>
      </c>
      <c r="I104" s="88">
        <v>6.1523260000000004</v>
      </c>
      <c r="J104" s="88">
        <v>29.456095000000012</v>
      </c>
      <c r="K104" s="88">
        <v>15.64622</v>
      </c>
      <c r="L104" s="88">
        <v>212.58801200000002</v>
      </c>
      <c r="M104" s="88">
        <v>76.944035999999997</v>
      </c>
      <c r="N104" s="88">
        <v>80.575754000000003</v>
      </c>
      <c r="O104" s="88">
        <v>168.70477000000002</v>
      </c>
      <c r="P104" s="88">
        <v>7.6630549999999999</v>
      </c>
      <c r="Q104" s="88">
        <v>1.2797479999999999</v>
      </c>
      <c r="R104" s="88">
        <v>0.42192200000000002</v>
      </c>
      <c r="S104" s="88">
        <v>55.69387600000001</v>
      </c>
      <c r="U104" s="84" t="s">
        <v>543</v>
      </c>
    </row>
    <row r="105" spans="1:21" x14ac:dyDescent="0.15">
      <c r="B105" s="84" t="s">
        <v>344</v>
      </c>
      <c r="C105" s="88">
        <v>18.019793999999997</v>
      </c>
      <c r="D105" s="88">
        <v>0.56710199999999999</v>
      </c>
      <c r="E105" s="88">
        <v>10.206627999999998</v>
      </c>
      <c r="F105" s="88">
        <v>30.585815000000011</v>
      </c>
      <c r="G105" s="88">
        <v>30.566488</v>
      </c>
      <c r="H105" s="88">
        <v>6.4382980000000005</v>
      </c>
      <c r="I105" s="88">
        <v>6.598179</v>
      </c>
      <c r="J105" s="88">
        <v>32.490822000000009</v>
      </c>
      <c r="K105" s="88">
        <v>16.011129000000004</v>
      </c>
      <c r="L105" s="88">
        <v>268.30757399999999</v>
      </c>
      <c r="M105" s="88">
        <v>98.394224999999992</v>
      </c>
      <c r="N105" s="88">
        <v>88.581510000000009</v>
      </c>
      <c r="O105" s="88">
        <v>234.81278899999998</v>
      </c>
      <c r="P105" s="88">
        <v>7.8124140000000004</v>
      </c>
      <c r="Q105" s="88">
        <v>0.96100399999999997</v>
      </c>
      <c r="R105" s="88">
        <v>0.55968799999999996</v>
      </c>
      <c r="S105" s="88">
        <v>59.631189000000006</v>
      </c>
      <c r="U105" s="84" t="s">
        <v>544</v>
      </c>
    </row>
    <row r="106" spans="1:21" x14ac:dyDescent="0.15">
      <c r="B106" s="84" t="s">
        <v>345</v>
      </c>
      <c r="C106" s="88">
        <v>10.917128999999999</v>
      </c>
      <c r="D106" s="88">
        <v>0.26651599999999998</v>
      </c>
      <c r="E106" s="88">
        <v>5.9093160000000005</v>
      </c>
      <c r="F106" s="88">
        <v>20.572596000000001</v>
      </c>
      <c r="G106" s="88">
        <v>15.218146999999998</v>
      </c>
      <c r="H106" s="88">
        <v>4.2668239999999997</v>
      </c>
      <c r="I106" s="88">
        <v>3.8934430000000004</v>
      </c>
      <c r="J106" s="88">
        <v>21.419394000000004</v>
      </c>
      <c r="K106" s="88">
        <v>10.227943</v>
      </c>
      <c r="L106" s="88">
        <v>189.217387</v>
      </c>
      <c r="M106" s="88">
        <v>80.904976999999988</v>
      </c>
      <c r="N106" s="88">
        <v>63.130774999999979</v>
      </c>
      <c r="O106" s="88">
        <v>180.89128700000003</v>
      </c>
      <c r="P106" s="88">
        <v>5.9827120000000011</v>
      </c>
      <c r="Q106" s="88">
        <v>0.49958999999999998</v>
      </c>
      <c r="R106" s="88">
        <v>0.73259799999999997</v>
      </c>
      <c r="S106" s="88">
        <v>42.959389000000002</v>
      </c>
      <c r="U106" s="84" t="s">
        <v>545</v>
      </c>
    </row>
    <row r="107" spans="1:21" x14ac:dyDescent="0.15">
      <c r="B107" s="84" t="s">
        <v>346</v>
      </c>
      <c r="C107" s="88">
        <v>17.994474</v>
      </c>
      <c r="D107" s="88">
        <v>1.3348640000000001</v>
      </c>
      <c r="E107" s="88">
        <v>9.764622000000001</v>
      </c>
      <c r="F107" s="88">
        <v>29.387650000000001</v>
      </c>
      <c r="G107" s="88">
        <v>18.392323999999995</v>
      </c>
      <c r="H107" s="88">
        <v>6.170774999999999</v>
      </c>
      <c r="I107" s="88">
        <v>6.2030409999999998</v>
      </c>
      <c r="J107" s="88">
        <v>33.045394999999999</v>
      </c>
      <c r="K107" s="88">
        <v>14.356697</v>
      </c>
      <c r="L107" s="88">
        <v>184.08173000000002</v>
      </c>
      <c r="M107" s="88">
        <v>87.441838999999987</v>
      </c>
      <c r="N107" s="88">
        <v>69.086641</v>
      </c>
      <c r="O107" s="88">
        <v>183.00344999999999</v>
      </c>
      <c r="P107" s="88">
        <v>6.6928540000000005</v>
      </c>
      <c r="Q107" s="88">
        <v>0.62253700000000001</v>
      </c>
      <c r="R107" s="88">
        <v>1.1082419999999999</v>
      </c>
      <c r="S107" s="88">
        <v>52.180278999999999</v>
      </c>
      <c r="U107" s="84" t="s">
        <v>546</v>
      </c>
    </row>
    <row r="108" spans="1:21" x14ac:dyDescent="0.15">
      <c r="B108" s="84" t="s">
        <v>347</v>
      </c>
      <c r="C108" s="88">
        <v>17.459049999999994</v>
      </c>
      <c r="D108" s="88">
        <v>1.8833500000000001</v>
      </c>
      <c r="E108" s="88">
        <v>9.4812919999999998</v>
      </c>
      <c r="F108" s="88">
        <v>25.804718000000001</v>
      </c>
      <c r="G108" s="88">
        <v>19.486018000000001</v>
      </c>
      <c r="H108" s="88">
        <v>5.9840879999999999</v>
      </c>
      <c r="I108" s="88">
        <v>5.1901969999999995</v>
      </c>
      <c r="J108" s="88">
        <v>28.805227000000002</v>
      </c>
      <c r="K108" s="88">
        <v>12.688226</v>
      </c>
      <c r="L108" s="88">
        <v>209.21566999999999</v>
      </c>
      <c r="M108" s="88">
        <v>85.286956000000004</v>
      </c>
      <c r="N108" s="88">
        <v>64.593163999999973</v>
      </c>
      <c r="O108" s="88">
        <v>175.440247</v>
      </c>
      <c r="P108" s="88">
        <v>6.587377</v>
      </c>
      <c r="Q108" s="88">
        <v>0.59797999999999996</v>
      </c>
      <c r="R108" s="88">
        <v>0.55133900000000002</v>
      </c>
      <c r="S108" s="88">
        <v>59.333199999999991</v>
      </c>
      <c r="U108" s="84" t="s">
        <v>547</v>
      </c>
    </row>
    <row r="109" spans="1:21" x14ac:dyDescent="0.15">
      <c r="B109" s="84" t="s">
        <v>348</v>
      </c>
      <c r="C109" s="88">
        <v>17.573543000000001</v>
      </c>
      <c r="D109" s="88">
        <v>2.0728089999999999</v>
      </c>
      <c r="E109" s="88">
        <v>8.9361319999999989</v>
      </c>
      <c r="F109" s="88">
        <v>26.395944</v>
      </c>
      <c r="G109" s="88">
        <v>29.327236999999997</v>
      </c>
      <c r="H109" s="88">
        <v>6.4248469999999998</v>
      </c>
      <c r="I109" s="88">
        <v>5.3717930000000003</v>
      </c>
      <c r="J109" s="88">
        <v>31.243249000000006</v>
      </c>
      <c r="K109" s="88">
        <v>16.608336999999999</v>
      </c>
      <c r="L109" s="88">
        <v>210.19162200000002</v>
      </c>
      <c r="M109" s="88">
        <v>85.043041000000017</v>
      </c>
      <c r="N109" s="88">
        <v>62.73736599999998</v>
      </c>
      <c r="O109" s="88">
        <v>164.341002</v>
      </c>
      <c r="P109" s="88">
        <v>7.7720090000000006</v>
      </c>
      <c r="Q109" s="88">
        <v>0.844557</v>
      </c>
      <c r="R109" s="88">
        <v>0.266237</v>
      </c>
      <c r="S109" s="88">
        <v>56.110923000000007</v>
      </c>
      <c r="U109" s="84" t="s">
        <v>548</v>
      </c>
    </row>
    <row r="110" spans="1:21" x14ac:dyDescent="0.15">
      <c r="B110" s="84" t="s">
        <v>349</v>
      </c>
      <c r="C110" s="88">
        <v>11.488394999999999</v>
      </c>
      <c r="D110" s="88">
        <v>1.8640970000000001</v>
      </c>
      <c r="E110" s="88">
        <v>6.3947609999999999</v>
      </c>
      <c r="F110" s="88">
        <v>17.614446000000001</v>
      </c>
      <c r="G110" s="88">
        <v>18.047666</v>
      </c>
      <c r="H110" s="88">
        <v>6.0782280000000011</v>
      </c>
      <c r="I110" s="88">
        <v>3.9951339999999997</v>
      </c>
      <c r="J110" s="88">
        <v>25.301230000000004</v>
      </c>
      <c r="K110" s="88">
        <v>11.489079</v>
      </c>
      <c r="L110" s="88">
        <v>182.33390900000001</v>
      </c>
      <c r="M110" s="88">
        <v>79.362899000000013</v>
      </c>
      <c r="N110" s="88">
        <v>53.70464800000002</v>
      </c>
      <c r="O110" s="88">
        <v>143.06113799999997</v>
      </c>
      <c r="P110" s="88">
        <v>7.9289079999999998</v>
      </c>
      <c r="Q110" s="88">
        <v>0.71486399999999994</v>
      </c>
      <c r="R110" s="88">
        <v>0.24243899999999999</v>
      </c>
      <c r="S110" s="88">
        <v>41.396469999999994</v>
      </c>
      <c r="U110" s="84" t="s">
        <v>549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2023</v>
      </c>
      <c r="B112" s="84" t="s">
        <v>338</v>
      </c>
      <c r="C112" s="88">
        <v>20.052351999999999</v>
      </c>
      <c r="D112" s="88">
        <v>2.3890229999999999</v>
      </c>
      <c r="E112" s="88">
        <v>8.9462580000000003</v>
      </c>
      <c r="F112" s="88">
        <v>24.004792000000002</v>
      </c>
      <c r="G112" s="88">
        <v>29.930016000000002</v>
      </c>
      <c r="H112" s="88">
        <v>5.6901949999999992</v>
      </c>
      <c r="I112" s="88">
        <v>5.798979000000001</v>
      </c>
      <c r="J112" s="88">
        <v>31.796641000000005</v>
      </c>
      <c r="K112" s="88">
        <v>15.833671000000002</v>
      </c>
      <c r="L112" s="88">
        <v>211.07643400000003</v>
      </c>
      <c r="M112" s="88">
        <v>94.550418000000008</v>
      </c>
      <c r="N112" s="88">
        <v>62.128338999999983</v>
      </c>
      <c r="O112" s="88">
        <v>179.82772199999999</v>
      </c>
      <c r="P112" s="88">
        <v>7.6525400000000001</v>
      </c>
      <c r="Q112" s="88">
        <v>1.129559</v>
      </c>
      <c r="R112" s="88">
        <v>0.28372999999999998</v>
      </c>
      <c r="S112" s="88">
        <v>50.045544000000007</v>
      </c>
      <c r="T112" s="87">
        <v>2023</v>
      </c>
      <c r="U112" s="84" t="s">
        <v>538</v>
      </c>
    </row>
    <row r="113" spans="1:21" x14ac:dyDescent="0.15">
      <c r="B113" s="84" t="s">
        <v>339</v>
      </c>
      <c r="C113" s="88">
        <v>15.063597999999999</v>
      </c>
      <c r="D113" s="88">
        <v>1.4694199999999999</v>
      </c>
      <c r="E113" s="88">
        <v>9.6229359999999993</v>
      </c>
      <c r="F113" s="88">
        <v>22.458753000000002</v>
      </c>
      <c r="G113" s="88">
        <v>31.396336999999995</v>
      </c>
      <c r="H113" s="88">
        <v>5.4363089999999996</v>
      </c>
      <c r="I113" s="88">
        <v>6.4229630000000002</v>
      </c>
      <c r="J113" s="88">
        <v>29.631909999999991</v>
      </c>
      <c r="K113" s="88">
        <v>17.969222000000002</v>
      </c>
      <c r="L113" s="88">
        <v>199.03087099999996</v>
      </c>
      <c r="M113" s="88">
        <v>95.392333999999977</v>
      </c>
      <c r="N113" s="88">
        <v>53.561353999999994</v>
      </c>
      <c r="O113" s="88">
        <v>175.12530100000004</v>
      </c>
      <c r="P113" s="88">
        <v>7.0234070000000006</v>
      </c>
      <c r="Q113" s="88">
        <v>0.98095600000000005</v>
      </c>
      <c r="R113" s="88">
        <v>0.29455900000000002</v>
      </c>
      <c r="S113" s="88">
        <v>51.798219000000017</v>
      </c>
      <c r="U113" s="84" t="s">
        <v>539</v>
      </c>
    </row>
    <row r="114" spans="1:21" x14ac:dyDescent="0.15">
      <c r="B114" s="84" t="s">
        <v>340</v>
      </c>
      <c r="C114" s="88">
        <v>19.014722000000006</v>
      </c>
      <c r="D114" s="88">
        <v>1.9654450000000001</v>
      </c>
      <c r="E114" s="88">
        <v>11.765018000000001</v>
      </c>
      <c r="F114" s="88">
        <v>28.834589000000001</v>
      </c>
      <c r="G114" s="88">
        <v>41.456000999999993</v>
      </c>
      <c r="H114" s="88">
        <v>7.5565809999999995</v>
      </c>
      <c r="I114" s="88">
        <v>7.4827340000000007</v>
      </c>
      <c r="J114" s="88">
        <v>34.697112000000004</v>
      </c>
      <c r="K114" s="88">
        <v>23.01793</v>
      </c>
      <c r="L114" s="88">
        <v>223.97432499999999</v>
      </c>
      <c r="M114" s="88">
        <v>114.97743599999998</v>
      </c>
      <c r="N114" s="88">
        <v>63.24816899999999</v>
      </c>
      <c r="O114" s="88">
        <v>186.05584399999998</v>
      </c>
      <c r="P114" s="88">
        <v>8.6954440000000002</v>
      </c>
      <c r="Q114" s="88">
        <v>1.2893060000000001</v>
      </c>
      <c r="R114" s="88">
        <v>0.467335</v>
      </c>
      <c r="S114" s="88">
        <v>67.101731000000001</v>
      </c>
      <c r="U114" s="84" t="s">
        <v>540</v>
      </c>
    </row>
    <row r="115" spans="1:21" x14ac:dyDescent="0.15">
      <c r="B115" s="84" t="s">
        <v>341</v>
      </c>
      <c r="C115" s="88">
        <v>14.163475000000002</v>
      </c>
      <c r="D115" s="88">
        <v>2.1582619999999997</v>
      </c>
      <c r="E115" s="88">
        <v>7.0800330000000002</v>
      </c>
      <c r="F115" s="88">
        <v>24.476901999999999</v>
      </c>
      <c r="G115" s="88">
        <v>26.704910999999996</v>
      </c>
      <c r="H115" s="88">
        <v>5.9517590000000009</v>
      </c>
      <c r="I115" s="88">
        <v>6.4019339999999998</v>
      </c>
      <c r="J115" s="88">
        <v>27.19069300000001</v>
      </c>
      <c r="K115" s="88">
        <v>17.428019999999997</v>
      </c>
      <c r="L115" s="88">
        <v>165.49201500000004</v>
      </c>
      <c r="M115" s="88">
        <v>74.178336999999985</v>
      </c>
      <c r="N115" s="88">
        <v>47.572974000000009</v>
      </c>
      <c r="O115" s="88">
        <v>117.46337299999999</v>
      </c>
      <c r="P115" s="88">
        <v>6.8023420000000003</v>
      </c>
      <c r="Q115" s="88">
        <v>1.6362340000000002</v>
      </c>
      <c r="R115" s="88">
        <v>0.20944199999999999</v>
      </c>
      <c r="S115" s="88">
        <v>50.740259999999992</v>
      </c>
      <c r="U115" s="84" t="s">
        <v>541</v>
      </c>
    </row>
    <row r="116" spans="1:21" x14ac:dyDescent="0.15">
      <c r="B116" s="84" t="s">
        <v>342</v>
      </c>
      <c r="C116" s="88">
        <v>16.591576</v>
      </c>
      <c r="D116" s="88">
        <v>3.0016059999999984</v>
      </c>
      <c r="E116" s="88">
        <v>8.9239870000000003</v>
      </c>
      <c r="F116" s="88">
        <v>26.479061000000005</v>
      </c>
      <c r="G116" s="88">
        <v>30.752394000000002</v>
      </c>
      <c r="H116" s="88">
        <v>6.5778649999999992</v>
      </c>
      <c r="I116" s="88">
        <v>6.9421119999999998</v>
      </c>
      <c r="J116" s="88">
        <v>31.992592999999999</v>
      </c>
      <c r="K116" s="88">
        <v>18.278684999999999</v>
      </c>
      <c r="L116" s="88">
        <v>191.34833299999997</v>
      </c>
      <c r="M116" s="88">
        <v>88.662669000000022</v>
      </c>
      <c r="N116" s="88">
        <v>64.539878999999999</v>
      </c>
      <c r="O116" s="88">
        <v>155.860276</v>
      </c>
      <c r="P116" s="88">
        <v>8.6776809999999998</v>
      </c>
      <c r="Q116" s="88">
        <v>1.668258</v>
      </c>
      <c r="R116" s="88">
        <v>0.34356300000000001</v>
      </c>
      <c r="S116" s="88">
        <v>59.938507000000001</v>
      </c>
      <c r="U116" s="84" t="s">
        <v>542</v>
      </c>
    </row>
    <row r="117" spans="1:21" x14ac:dyDescent="0.15">
      <c r="B117" s="84" t="s">
        <v>343</v>
      </c>
      <c r="C117" s="88">
        <v>15.349740000000001</v>
      </c>
      <c r="D117" s="88">
        <v>1.918785</v>
      </c>
      <c r="E117" s="88">
        <v>9.1693329999999982</v>
      </c>
      <c r="F117" s="88">
        <v>23.227705999999998</v>
      </c>
      <c r="G117" s="88">
        <v>27.832594</v>
      </c>
      <c r="H117" s="88">
        <v>6.1332520000000006</v>
      </c>
      <c r="I117" s="88">
        <v>6.4396659999999999</v>
      </c>
      <c r="J117" s="88">
        <v>30.621116999999998</v>
      </c>
      <c r="K117" s="88">
        <v>18.021605000000001</v>
      </c>
      <c r="L117" s="88">
        <v>216.08652999999998</v>
      </c>
      <c r="M117" s="88">
        <v>95.651981000000006</v>
      </c>
      <c r="N117" s="88">
        <v>64.62861199999999</v>
      </c>
      <c r="O117" s="88">
        <v>190.32221200000004</v>
      </c>
      <c r="P117" s="88">
        <v>8.2820360000000015</v>
      </c>
      <c r="Q117" s="88">
        <v>1.3392109999999999</v>
      </c>
      <c r="R117" s="88">
        <v>0.40694199999999997</v>
      </c>
      <c r="S117" s="88">
        <v>57.265126000000002</v>
      </c>
      <c r="U117" s="84" t="s">
        <v>543</v>
      </c>
    </row>
    <row r="118" spans="1:21" x14ac:dyDescent="0.15">
      <c r="B118" s="84" t="s">
        <v>344</v>
      </c>
      <c r="C118" s="88">
        <v>13.938447</v>
      </c>
      <c r="D118" s="88">
        <v>0.86846500000000004</v>
      </c>
      <c r="E118" s="88">
        <v>8.4190819999999995</v>
      </c>
      <c r="F118" s="88">
        <v>22.744161000000005</v>
      </c>
      <c r="G118" s="88">
        <v>26.413304000000004</v>
      </c>
      <c r="H118" s="88">
        <v>6.5313249999999989</v>
      </c>
      <c r="I118" s="88">
        <v>6.269082</v>
      </c>
      <c r="J118" s="88">
        <v>28.596485000000001</v>
      </c>
      <c r="K118" s="88">
        <v>14.338602</v>
      </c>
      <c r="L118" s="88">
        <v>212.25080099999997</v>
      </c>
      <c r="M118" s="88">
        <v>95.997426000000004</v>
      </c>
      <c r="N118" s="88">
        <v>66.739911000000006</v>
      </c>
      <c r="O118" s="88">
        <v>217.97737299999997</v>
      </c>
      <c r="P118" s="88">
        <v>8.158989</v>
      </c>
      <c r="Q118" s="88">
        <v>1.32324</v>
      </c>
      <c r="R118" s="88">
        <v>0.34870800000000002</v>
      </c>
      <c r="S118" s="88">
        <v>56.329086000000004</v>
      </c>
      <c r="U118" s="84" t="s">
        <v>544</v>
      </c>
    </row>
    <row r="119" spans="1:21" x14ac:dyDescent="0.15">
      <c r="B119" s="84" t="s">
        <v>345</v>
      </c>
      <c r="C119" s="88">
        <v>9.0442919999999987</v>
      </c>
      <c r="D119" s="88">
        <v>0.46373900000000001</v>
      </c>
      <c r="E119" s="88">
        <v>5.5611619999999995</v>
      </c>
      <c r="F119" s="88">
        <v>15.362165000000003</v>
      </c>
      <c r="G119" s="88">
        <v>11.932321000000002</v>
      </c>
      <c r="H119" s="88">
        <v>4.8596679999999992</v>
      </c>
      <c r="I119" s="88">
        <v>4.6911659999999999</v>
      </c>
      <c r="J119" s="88">
        <v>22.455451</v>
      </c>
      <c r="K119" s="88">
        <v>8.5075059999999993</v>
      </c>
      <c r="L119" s="88">
        <v>164.10996000000003</v>
      </c>
      <c r="M119" s="88">
        <v>84.751607000000021</v>
      </c>
      <c r="N119" s="88">
        <v>58.494693999999996</v>
      </c>
      <c r="O119" s="88">
        <v>154.66248499999998</v>
      </c>
      <c r="P119" s="88">
        <v>6.6125150000000001</v>
      </c>
      <c r="Q119" s="88">
        <v>0.64464999999999995</v>
      </c>
      <c r="R119" s="88">
        <v>0.32016699999999998</v>
      </c>
      <c r="S119" s="88">
        <v>38.648585999999995</v>
      </c>
      <c r="U119" s="84" t="s">
        <v>545</v>
      </c>
    </row>
    <row r="120" spans="1:21" x14ac:dyDescent="0.15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546</v>
      </c>
    </row>
    <row r="121" spans="1:21" x14ac:dyDescent="0.15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547</v>
      </c>
    </row>
    <row r="122" spans="1:21" x14ac:dyDescent="0.15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15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205" t="s">
        <v>681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25">
      <c r="A128" s="199" t="s">
        <v>162</v>
      </c>
      <c r="B128" s="199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535</v>
      </c>
      <c r="U128" s="199" t="s">
        <v>522</v>
      </c>
    </row>
    <row r="129" spans="1:21" ht="20.25" customHeight="1" thickBot="1" x14ac:dyDescent="0.2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15">
      <c r="A130" s="87">
        <v>2022</v>
      </c>
      <c r="B130" s="84" t="s">
        <v>338</v>
      </c>
      <c r="C130" s="88">
        <v>73.873967000000007</v>
      </c>
      <c r="D130" s="88">
        <v>49.843696000000001</v>
      </c>
      <c r="E130" s="88">
        <v>16.580255000000001</v>
      </c>
      <c r="F130" s="88">
        <v>158.15524499999998</v>
      </c>
      <c r="G130" s="88">
        <v>186.11528999999999</v>
      </c>
      <c r="H130" s="88">
        <v>32.893100000000004</v>
      </c>
      <c r="I130" s="88">
        <v>6.9291999999999992E-2</v>
      </c>
      <c r="J130" s="88">
        <v>72.908103999999994</v>
      </c>
      <c r="K130" s="88">
        <v>1.7556959999999999</v>
      </c>
      <c r="L130" s="88">
        <v>1.5420199999999999</v>
      </c>
      <c r="M130" s="88">
        <v>3.5237970000000001</v>
      </c>
      <c r="N130" s="88">
        <v>0.46620300000000003</v>
      </c>
      <c r="O130" s="88">
        <v>17.657405000000004</v>
      </c>
      <c r="P130" s="88">
        <v>37.928243000000002</v>
      </c>
      <c r="Q130" s="88">
        <v>307.32068100000009</v>
      </c>
      <c r="R130" s="88">
        <v>455.51265899999999</v>
      </c>
      <c r="S130" s="88">
        <v>0.315776</v>
      </c>
      <c r="T130" s="87">
        <v>2022</v>
      </c>
      <c r="U130" s="84" t="s">
        <v>538</v>
      </c>
    </row>
    <row r="131" spans="1:21" x14ac:dyDescent="0.15">
      <c r="B131" s="84" t="s">
        <v>339</v>
      </c>
      <c r="C131" s="88">
        <v>77.274241000000018</v>
      </c>
      <c r="D131" s="88">
        <v>49.622038999999994</v>
      </c>
      <c r="E131" s="88">
        <v>25.056159000000001</v>
      </c>
      <c r="F131" s="88">
        <v>169.23833200000001</v>
      </c>
      <c r="G131" s="88">
        <v>190.57244399999993</v>
      </c>
      <c r="H131" s="88">
        <v>41.608113000000003</v>
      </c>
      <c r="I131" s="88">
        <v>0.199183</v>
      </c>
      <c r="J131" s="88">
        <v>92.793295000000001</v>
      </c>
      <c r="K131" s="88">
        <v>3.075933</v>
      </c>
      <c r="L131" s="88">
        <v>2.2228870000000001</v>
      </c>
      <c r="M131" s="88">
        <v>3.2928389999999998</v>
      </c>
      <c r="N131" s="88">
        <v>0.26027400000000001</v>
      </c>
      <c r="O131" s="88">
        <v>19.481292</v>
      </c>
      <c r="P131" s="88">
        <v>39.315158000000004</v>
      </c>
      <c r="Q131" s="88">
        <v>313.65799500000008</v>
      </c>
      <c r="R131" s="88">
        <v>467.25058800000005</v>
      </c>
      <c r="S131" s="88">
        <v>0.76628199999999991</v>
      </c>
      <c r="U131" s="84" t="s">
        <v>539</v>
      </c>
    </row>
    <row r="132" spans="1:21" x14ac:dyDescent="0.15">
      <c r="B132" s="84" t="s">
        <v>340</v>
      </c>
      <c r="C132" s="88">
        <v>86.034755000000004</v>
      </c>
      <c r="D132" s="88">
        <v>48.954668000000005</v>
      </c>
      <c r="E132" s="88">
        <v>40.768062999999998</v>
      </c>
      <c r="F132" s="88">
        <v>170.13429699999998</v>
      </c>
      <c r="G132" s="88">
        <v>233.15625099999991</v>
      </c>
      <c r="H132" s="88">
        <v>40.297671000000008</v>
      </c>
      <c r="I132" s="88">
        <v>2.6607000000000002E-2</v>
      </c>
      <c r="J132" s="88">
        <v>100.932697</v>
      </c>
      <c r="K132" s="88">
        <v>2.7837150000000004</v>
      </c>
      <c r="L132" s="88">
        <v>2.6021640000000001</v>
      </c>
      <c r="M132" s="88">
        <v>2.3271989999999998</v>
      </c>
      <c r="N132" s="88">
        <v>0.57352400000000003</v>
      </c>
      <c r="O132" s="88">
        <v>21.360205999999998</v>
      </c>
      <c r="P132" s="88">
        <v>42.127295000000004</v>
      </c>
      <c r="Q132" s="88">
        <v>387.83011900000008</v>
      </c>
      <c r="R132" s="88">
        <v>543.44674000000009</v>
      </c>
      <c r="S132" s="88">
        <v>0.187612</v>
      </c>
      <c r="U132" s="84" t="s">
        <v>540</v>
      </c>
    </row>
    <row r="133" spans="1:21" x14ac:dyDescent="0.15">
      <c r="B133" s="84" t="s">
        <v>341</v>
      </c>
      <c r="C133" s="88">
        <v>86.504201000000009</v>
      </c>
      <c r="D133" s="88">
        <v>58.617028999999995</v>
      </c>
      <c r="E133" s="88">
        <v>25.958679</v>
      </c>
      <c r="F133" s="88">
        <v>194.36181999999997</v>
      </c>
      <c r="G133" s="88">
        <v>218.90019600000005</v>
      </c>
      <c r="H133" s="88">
        <v>38.158288000000006</v>
      </c>
      <c r="I133" s="88">
        <v>0.56173200000000001</v>
      </c>
      <c r="J133" s="88">
        <v>99.486828000000003</v>
      </c>
      <c r="K133" s="88">
        <v>2.5192679999999998</v>
      </c>
      <c r="L133" s="88">
        <v>2.272961</v>
      </c>
      <c r="M133" s="88">
        <v>3.7048380000000001</v>
      </c>
      <c r="N133" s="88">
        <v>0.33534200000000003</v>
      </c>
      <c r="O133" s="88">
        <v>18.547891</v>
      </c>
      <c r="P133" s="88">
        <v>38.812676000000003</v>
      </c>
      <c r="Q133" s="88">
        <v>353.58803899999975</v>
      </c>
      <c r="R133" s="88">
        <v>447.48341400000021</v>
      </c>
      <c r="S133" s="88">
        <v>0.23885400000000001</v>
      </c>
      <c r="U133" s="84" t="s">
        <v>541</v>
      </c>
    </row>
    <row r="134" spans="1:21" x14ac:dyDescent="0.15">
      <c r="B134" s="84" t="s">
        <v>342</v>
      </c>
      <c r="C134" s="88">
        <v>93.868521000000001</v>
      </c>
      <c r="D134" s="88">
        <v>66.120963000000003</v>
      </c>
      <c r="E134" s="88">
        <v>31.902961999999999</v>
      </c>
      <c r="F134" s="88">
        <v>235.88849699999997</v>
      </c>
      <c r="G134" s="88">
        <v>249.79791099999991</v>
      </c>
      <c r="H134" s="88">
        <v>44.950302000000008</v>
      </c>
      <c r="I134" s="88">
        <v>0.24871300000000002</v>
      </c>
      <c r="J134" s="88">
        <v>107.35637800000001</v>
      </c>
      <c r="K134" s="88">
        <v>3.525652</v>
      </c>
      <c r="L134" s="88">
        <v>2.2812289999999997</v>
      </c>
      <c r="M134" s="88">
        <v>2.4205210000000004</v>
      </c>
      <c r="N134" s="88">
        <v>0.342198</v>
      </c>
      <c r="O134" s="88">
        <v>23.33678900000001</v>
      </c>
      <c r="P134" s="88">
        <v>43.679210999999995</v>
      </c>
      <c r="Q134" s="88">
        <v>419.36495000000031</v>
      </c>
      <c r="R134" s="88">
        <v>505.95928800000002</v>
      </c>
      <c r="S134" s="88">
        <v>0.77318199999999992</v>
      </c>
      <c r="U134" s="84" t="s">
        <v>542</v>
      </c>
    </row>
    <row r="135" spans="1:21" x14ac:dyDescent="0.15">
      <c r="B135" s="84" t="s">
        <v>343</v>
      </c>
      <c r="C135" s="88">
        <v>88.909626000000003</v>
      </c>
      <c r="D135" s="88">
        <v>63.090211999999994</v>
      </c>
      <c r="E135" s="88">
        <v>21.670074</v>
      </c>
      <c r="F135" s="88">
        <v>161.92655000000002</v>
      </c>
      <c r="G135" s="88">
        <v>233.997274</v>
      </c>
      <c r="H135" s="88">
        <v>32.932898000000002</v>
      </c>
      <c r="I135" s="88">
        <v>0.122514</v>
      </c>
      <c r="J135" s="88">
        <v>97.573961999999995</v>
      </c>
      <c r="K135" s="88">
        <v>2.923108</v>
      </c>
      <c r="L135" s="88">
        <v>1.9247129999999999</v>
      </c>
      <c r="M135" s="88">
        <v>5.0478770000000006</v>
      </c>
      <c r="N135" s="88">
        <v>0.34992999999999996</v>
      </c>
      <c r="O135" s="88">
        <v>21.516952000000003</v>
      </c>
      <c r="P135" s="88">
        <v>46.42248</v>
      </c>
      <c r="Q135" s="88">
        <v>420.69442100000009</v>
      </c>
      <c r="R135" s="88">
        <v>506.31656100000004</v>
      </c>
      <c r="S135" s="88">
        <v>0.28680000000000005</v>
      </c>
      <c r="U135" s="84" t="s">
        <v>543</v>
      </c>
    </row>
    <row r="136" spans="1:21" x14ac:dyDescent="0.15">
      <c r="B136" s="84" t="s">
        <v>344</v>
      </c>
      <c r="C136" s="88">
        <v>88.929186999999999</v>
      </c>
      <c r="D136" s="88">
        <v>65.862548000000004</v>
      </c>
      <c r="E136" s="88">
        <v>26.601773999999999</v>
      </c>
      <c r="F136" s="88">
        <v>175.05183599999998</v>
      </c>
      <c r="G136" s="88">
        <v>219.23571499999997</v>
      </c>
      <c r="H136" s="88">
        <v>35.285436000000004</v>
      </c>
      <c r="I136" s="88">
        <v>0.43096099999999998</v>
      </c>
      <c r="J136" s="88">
        <v>100.618752</v>
      </c>
      <c r="K136" s="88">
        <v>2.239554</v>
      </c>
      <c r="L136" s="88">
        <v>1.8934389999999999</v>
      </c>
      <c r="M136" s="88">
        <v>5.6035469999999998</v>
      </c>
      <c r="N136" s="88">
        <v>0.25677099999999997</v>
      </c>
      <c r="O136" s="88">
        <v>23.036394000000001</v>
      </c>
      <c r="P136" s="88">
        <v>42.407108999999998</v>
      </c>
      <c r="Q136" s="88">
        <v>392.81716100000034</v>
      </c>
      <c r="R136" s="88">
        <v>572.40505999999993</v>
      </c>
      <c r="S136" s="88">
        <v>0.59233199999999997</v>
      </c>
      <c r="U136" s="84" t="s">
        <v>544</v>
      </c>
    </row>
    <row r="137" spans="1:21" x14ac:dyDescent="0.15">
      <c r="B137" s="84" t="s">
        <v>345</v>
      </c>
      <c r="C137" s="88">
        <v>59.813435000000013</v>
      </c>
      <c r="D137" s="88">
        <v>66.09872</v>
      </c>
      <c r="E137" s="88">
        <v>21.129075999999998</v>
      </c>
      <c r="F137" s="88">
        <v>134.34639200000001</v>
      </c>
      <c r="G137" s="88">
        <v>163.26614600000008</v>
      </c>
      <c r="H137" s="88">
        <v>23.308658000000001</v>
      </c>
      <c r="I137" s="88">
        <v>6.9263999999999992E-2</v>
      </c>
      <c r="J137" s="88">
        <v>57.233918000000003</v>
      </c>
      <c r="K137" s="88">
        <v>1.2843830000000001</v>
      </c>
      <c r="L137" s="88">
        <v>0.78199599999999991</v>
      </c>
      <c r="M137" s="88">
        <v>1.78779</v>
      </c>
      <c r="N137" s="88">
        <v>9.9418000000000006E-2</v>
      </c>
      <c r="O137" s="88">
        <v>17.092382000000001</v>
      </c>
      <c r="P137" s="88">
        <v>29.756152000000007</v>
      </c>
      <c r="Q137" s="88">
        <v>288.74558899999988</v>
      </c>
      <c r="R137" s="88">
        <v>520.841857</v>
      </c>
      <c r="S137" s="88">
        <v>0.17279800000000001</v>
      </c>
      <c r="U137" s="84" t="s">
        <v>545</v>
      </c>
    </row>
    <row r="138" spans="1:21" x14ac:dyDescent="0.15">
      <c r="B138" s="84" t="s">
        <v>346</v>
      </c>
      <c r="C138" s="88">
        <v>78.551526999999979</v>
      </c>
      <c r="D138" s="88">
        <v>60.955735000000004</v>
      </c>
      <c r="E138" s="88">
        <v>22.802629999999997</v>
      </c>
      <c r="F138" s="88">
        <v>170.799395</v>
      </c>
      <c r="G138" s="88">
        <v>221.11104799999998</v>
      </c>
      <c r="H138" s="88">
        <v>34.344804000000003</v>
      </c>
      <c r="I138" s="88">
        <v>0.182065</v>
      </c>
      <c r="J138" s="88">
        <v>92.206691000000006</v>
      </c>
      <c r="K138" s="88">
        <v>1.986267</v>
      </c>
      <c r="L138" s="88">
        <v>1.395086</v>
      </c>
      <c r="M138" s="88">
        <v>3.5509059999999999</v>
      </c>
      <c r="N138" s="88">
        <v>0.30770900000000001</v>
      </c>
      <c r="O138" s="88">
        <v>20.721578000000001</v>
      </c>
      <c r="P138" s="88">
        <v>43.352384000000001</v>
      </c>
      <c r="Q138" s="88">
        <v>442.64688399999994</v>
      </c>
      <c r="R138" s="88">
        <v>707.41336799999976</v>
      </c>
      <c r="S138" s="88">
        <v>0.37670500000000001</v>
      </c>
      <c r="U138" s="84" t="s">
        <v>546</v>
      </c>
    </row>
    <row r="139" spans="1:21" x14ac:dyDescent="0.15">
      <c r="B139" s="84" t="s">
        <v>347</v>
      </c>
      <c r="C139" s="88">
        <v>82.380927999999997</v>
      </c>
      <c r="D139" s="88">
        <v>57.059126000000006</v>
      </c>
      <c r="E139" s="88">
        <v>22.856166000000002</v>
      </c>
      <c r="F139" s="88">
        <v>164.63969100000003</v>
      </c>
      <c r="G139" s="88">
        <v>209.13383999999999</v>
      </c>
      <c r="H139" s="88">
        <v>37.205972000000003</v>
      </c>
      <c r="I139" s="88">
        <v>7.8183000000000002E-2</v>
      </c>
      <c r="J139" s="88">
        <v>83.429459000000008</v>
      </c>
      <c r="K139" s="88">
        <v>1.7124079999999999</v>
      </c>
      <c r="L139" s="88">
        <v>1.3964209999999999</v>
      </c>
      <c r="M139" s="88">
        <v>2.2209460000000001</v>
      </c>
      <c r="N139" s="88">
        <v>0.16372799999999998</v>
      </c>
      <c r="O139" s="88">
        <v>22.894996000000003</v>
      </c>
      <c r="P139" s="88">
        <v>40.100884000000001</v>
      </c>
      <c r="Q139" s="88">
        <v>428.09126999999984</v>
      </c>
      <c r="R139" s="88">
        <v>643.61907199999973</v>
      </c>
      <c r="S139" s="88">
        <v>0.32768799999999998</v>
      </c>
      <c r="U139" s="84" t="s">
        <v>547</v>
      </c>
    </row>
    <row r="140" spans="1:21" x14ac:dyDescent="0.15">
      <c r="B140" s="84" t="s">
        <v>348</v>
      </c>
      <c r="C140" s="88">
        <v>84.311470999999983</v>
      </c>
      <c r="D140" s="88">
        <v>64.888717</v>
      </c>
      <c r="E140" s="88">
        <v>32.530538</v>
      </c>
      <c r="F140" s="88">
        <v>166.563322</v>
      </c>
      <c r="G140" s="88">
        <v>216.75874499999992</v>
      </c>
      <c r="H140" s="88">
        <v>38.403528999999999</v>
      </c>
      <c r="I140" s="88">
        <v>6.2532000000000004E-2</v>
      </c>
      <c r="J140" s="88">
        <v>81.708110000000005</v>
      </c>
      <c r="K140" s="88">
        <v>3.1838880000000001</v>
      </c>
      <c r="L140" s="88">
        <v>1.410339</v>
      </c>
      <c r="M140" s="88">
        <v>3.3717290000000002</v>
      </c>
      <c r="N140" s="88">
        <v>0.336007</v>
      </c>
      <c r="O140" s="88">
        <v>23.876346000000002</v>
      </c>
      <c r="P140" s="88">
        <v>41.431619999999995</v>
      </c>
      <c r="Q140" s="88">
        <v>471.85024899999991</v>
      </c>
      <c r="R140" s="88">
        <v>664.62547500000005</v>
      </c>
      <c r="S140" s="88">
        <v>1.396798</v>
      </c>
      <c r="U140" s="84" t="s">
        <v>548</v>
      </c>
    </row>
    <row r="141" spans="1:21" x14ac:dyDescent="0.15">
      <c r="B141" s="84" t="s">
        <v>349</v>
      </c>
      <c r="C141" s="88">
        <v>63.671359000000017</v>
      </c>
      <c r="D141" s="88">
        <v>47.448339000000004</v>
      </c>
      <c r="E141" s="88">
        <v>25.119121</v>
      </c>
      <c r="F141" s="88">
        <v>107.76998400000001</v>
      </c>
      <c r="G141" s="88">
        <v>158.51693399999999</v>
      </c>
      <c r="H141" s="88">
        <v>22.287296999999999</v>
      </c>
      <c r="I141" s="88">
        <v>1.3790999999999999E-2</v>
      </c>
      <c r="J141" s="88">
        <v>61.105050000000006</v>
      </c>
      <c r="K141" s="88">
        <v>1.4147620000000001</v>
      </c>
      <c r="L141" s="88">
        <v>0.92223199999999994</v>
      </c>
      <c r="M141" s="88">
        <v>1.943306</v>
      </c>
      <c r="N141" s="88">
        <v>0.11493700000000001</v>
      </c>
      <c r="O141" s="88">
        <v>19.825946999999996</v>
      </c>
      <c r="P141" s="88">
        <v>25.513342999999999</v>
      </c>
      <c r="Q141" s="88">
        <v>388.1311980000001</v>
      </c>
      <c r="R141" s="88">
        <v>506.61316200000022</v>
      </c>
      <c r="S141" s="88">
        <v>0.525698</v>
      </c>
      <c r="U141" s="84" t="s">
        <v>549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2023</v>
      </c>
      <c r="B143" s="84" t="s">
        <v>338</v>
      </c>
      <c r="C143" s="88">
        <v>80.883677000000006</v>
      </c>
      <c r="D143" s="88">
        <v>63.855415999999998</v>
      </c>
      <c r="E143" s="88">
        <v>21.557244000000001</v>
      </c>
      <c r="F143" s="88">
        <v>159.01153299999999</v>
      </c>
      <c r="G143" s="88">
        <v>194.36612500000004</v>
      </c>
      <c r="H143" s="88">
        <v>44.81528800000001</v>
      </c>
      <c r="I143" s="88">
        <v>0.23009599999999999</v>
      </c>
      <c r="J143" s="88">
        <v>78.301672999999994</v>
      </c>
      <c r="K143" s="88">
        <v>4.8768270000000005</v>
      </c>
      <c r="L143" s="88">
        <v>1.7508239999999999</v>
      </c>
      <c r="M143" s="88">
        <v>7.3533139999999992</v>
      </c>
      <c r="N143" s="88">
        <v>1.097324</v>
      </c>
      <c r="O143" s="88">
        <v>22.317847000000004</v>
      </c>
      <c r="P143" s="88">
        <v>40.543566000000006</v>
      </c>
      <c r="Q143" s="88">
        <v>414.31745699999993</v>
      </c>
      <c r="R143" s="88">
        <v>541.13397799999984</v>
      </c>
      <c r="S143" s="88">
        <v>2.0373030000000001</v>
      </c>
      <c r="T143" s="87">
        <v>2023</v>
      </c>
      <c r="U143" s="84" t="s">
        <v>538</v>
      </c>
    </row>
    <row r="144" spans="1:21" x14ac:dyDescent="0.15">
      <c r="B144" s="84" t="s">
        <v>339</v>
      </c>
      <c r="C144" s="88">
        <v>76.117817000000016</v>
      </c>
      <c r="D144" s="88">
        <v>66.970202999999998</v>
      </c>
      <c r="E144" s="88">
        <v>18.018394000000001</v>
      </c>
      <c r="F144" s="88">
        <v>149.962029</v>
      </c>
      <c r="G144" s="88">
        <v>191.79489899999999</v>
      </c>
      <c r="H144" s="88">
        <v>38.038533999999999</v>
      </c>
      <c r="I144" s="88">
        <v>0.84246700000000008</v>
      </c>
      <c r="J144" s="88">
        <v>82.592805999999996</v>
      </c>
      <c r="K144" s="88">
        <v>3.4750900000000002</v>
      </c>
      <c r="L144" s="88">
        <v>1.5933900000000001</v>
      </c>
      <c r="M144" s="88">
        <v>3.6389420000000001</v>
      </c>
      <c r="N144" s="88">
        <v>1.0441310000000001</v>
      </c>
      <c r="O144" s="88">
        <v>19.780339000000009</v>
      </c>
      <c r="P144" s="88">
        <v>39.936621999999993</v>
      </c>
      <c r="Q144" s="88">
        <v>413.16999500000009</v>
      </c>
      <c r="R144" s="88">
        <v>501.50528900000006</v>
      </c>
      <c r="S144" s="88">
        <v>0.377525</v>
      </c>
      <c r="U144" s="84" t="s">
        <v>539</v>
      </c>
    </row>
    <row r="145" spans="1:21" x14ac:dyDescent="0.15">
      <c r="B145" s="84" t="s">
        <v>340</v>
      </c>
      <c r="C145" s="88">
        <v>90.581008999999995</v>
      </c>
      <c r="D145" s="88">
        <v>81.709584000000007</v>
      </c>
      <c r="E145" s="88">
        <v>26.678473999999998</v>
      </c>
      <c r="F145" s="88">
        <v>207.09835299999997</v>
      </c>
      <c r="G145" s="88">
        <v>231.051817</v>
      </c>
      <c r="H145" s="88">
        <v>43.011601999999996</v>
      </c>
      <c r="I145" s="88">
        <v>0.31217299999999998</v>
      </c>
      <c r="J145" s="88">
        <v>103.63402300000001</v>
      </c>
      <c r="K145" s="88">
        <v>3.8111199999999998</v>
      </c>
      <c r="L145" s="88">
        <v>2.4637410000000002</v>
      </c>
      <c r="M145" s="88">
        <v>3.038462</v>
      </c>
      <c r="N145" s="88">
        <v>1.06636</v>
      </c>
      <c r="O145" s="88">
        <v>24.756482999999999</v>
      </c>
      <c r="P145" s="88">
        <v>50.724545000000006</v>
      </c>
      <c r="Q145" s="88">
        <v>535.19881800000019</v>
      </c>
      <c r="R145" s="88">
        <v>633.57590099999993</v>
      </c>
      <c r="S145" s="88">
        <v>0.59460599999999997</v>
      </c>
      <c r="U145" s="84" t="s">
        <v>540</v>
      </c>
    </row>
    <row r="146" spans="1:21" x14ac:dyDescent="0.15">
      <c r="B146" s="84" t="s">
        <v>341</v>
      </c>
      <c r="C146" s="88">
        <v>69.429600000000008</v>
      </c>
      <c r="D146" s="88">
        <v>72.754915999999994</v>
      </c>
      <c r="E146" s="88">
        <v>24.45665</v>
      </c>
      <c r="F146" s="88">
        <v>168.88596699999999</v>
      </c>
      <c r="G146" s="88">
        <v>178.39226100000002</v>
      </c>
      <c r="H146" s="88">
        <v>34.862553000000005</v>
      </c>
      <c r="I146" s="88">
        <v>0.21133200000000002</v>
      </c>
      <c r="J146" s="88">
        <v>79.449453000000005</v>
      </c>
      <c r="K146" s="88">
        <v>3.8474249999999999</v>
      </c>
      <c r="L146" s="88">
        <v>1.27443</v>
      </c>
      <c r="M146" s="88">
        <v>2.9149949999999998</v>
      </c>
      <c r="N146" s="88">
        <v>0.98449300000000006</v>
      </c>
      <c r="O146" s="88">
        <v>18.185823999999997</v>
      </c>
      <c r="P146" s="88">
        <v>37.151161000000002</v>
      </c>
      <c r="Q146" s="88">
        <v>424.07028500000007</v>
      </c>
      <c r="R146" s="88">
        <v>492.68604100000005</v>
      </c>
      <c r="S146" s="88">
        <v>0.21678900000000001</v>
      </c>
      <c r="U146" s="84" t="s">
        <v>541</v>
      </c>
    </row>
    <row r="147" spans="1:21" x14ac:dyDescent="0.15">
      <c r="B147" s="84" t="s">
        <v>342</v>
      </c>
      <c r="C147" s="88">
        <v>82.553232999999992</v>
      </c>
      <c r="D147" s="88">
        <v>75.33993000000001</v>
      </c>
      <c r="E147" s="88">
        <v>34.577303000000001</v>
      </c>
      <c r="F147" s="88">
        <v>182.61180999999999</v>
      </c>
      <c r="G147" s="88">
        <v>223.86961699999992</v>
      </c>
      <c r="H147" s="88">
        <v>35.852691000000007</v>
      </c>
      <c r="I147" s="88">
        <v>0.34100600000000003</v>
      </c>
      <c r="J147" s="88">
        <v>95.934421</v>
      </c>
      <c r="K147" s="88">
        <v>4.4589059999999998</v>
      </c>
      <c r="L147" s="88">
        <v>2.091431</v>
      </c>
      <c r="M147" s="88">
        <v>2.5931510000000002</v>
      </c>
      <c r="N147" s="88">
        <v>1.3351270000000002</v>
      </c>
      <c r="O147" s="88">
        <v>26.054936999999995</v>
      </c>
      <c r="P147" s="88">
        <v>47.444803999999998</v>
      </c>
      <c r="Q147" s="88">
        <v>501.99482899999975</v>
      </c>
      <c r="R147" s="88">
        <v>551.66684399999997</v>
      </c>
      <c r="S147" s="88">
        <v>0.26269900000000002</v>
      </c>
      <c r="U147" s="84" t="s">
        <v>542</v>
      </c>
    </row>
    <row r="148" spans="1:21" x14ac:dyDescent="0.15">
      <c r="B148" s="84" t="s">
        <v>343</v>
      </c>
      <c r="C148" s="88">
        <v>80.120286000000007</v>
      </c>
      <c r="D148" s="88">
        <v>63.267073000000003</v>
      </c>
      <c r="E148" s="88">
        <v>19.862282</v>
      </c>
      <c r="F148" s="88">
        <v>162.316226</v>
      </c>
      <c r="G148" s="88">
        <v>217.76955800000002</v>
      </c>
      <c r="H148" s="88">
        <v>33.34822599999999</v>
      </c>
      <c r="I148" s="88">
        <v>0.11608400000000001</v>
      </c>
      <c r="J148" s="88">
        <v>93.524681000000001</v>
      </c>
      <c r="K148" s="88">
        <v>3.446793</v>
      </c>
      <c r="L148" s="88">
        <v>1.664145</v>
      </c>
      <c r="M148" s="88">
        <v>2.6556999999999999</v>
      </c>
      <c r="N148" s="88">
        <v>1.2932590000000002</v>
      </c>
      <c r="O148" s="88">
        <v>21.777303000000011</v>
      </c>
      <c r="P148" s="88">
        <v>45.085130000000007</v>
      </c>
      <c r="Q148" s="88">
        <v>469.68433900000002</v>
      </c>
      <c r="R148" s="88">
        <v>615.21125200000017</v>
      </c>
      <c r="S148" s="88">
        <v>0.28349000000000002</v>
      </c>
      <c r="U148" s="84" t="s">
        <v>543</v>
      </c>
    </row>
    <row r="149" spans="1:21" x14ac:dyDescent="0.15">
      <c r="B149" s="84" t="s">
        <v>344</v>
      </c>
      <c r="C149" s="88">
        <v>77.551899000000006</v>
      </c>
      <c r="D149" s="88">
        <v>78.556101999999996</v>
      </c>
      <c r="E149" s="88">
        <v>20.538608000000004</v>
      </c>
      <c r="F149" s="88">
        <v>133.36381399999999</v>
      </c>
      <c r="G149" s="88">
        <v>218.33680199999998</v>
      </c>
      <c r="H149" s="88">
        <v>32.380462999999999</v>
      </c>
      <c r="I149" s="88">
        <v>9.4456000000000012E-2</v>
      </c>
      <c r="J149" s="88">
        <v>86.80387300000001</v>
      </c>
      <c r="K149" s="88">
        <v>3.9497420000000001</v>
      </c>
      <c r="L149" s="88">
        <v>1.8945879999999999</v>
      </c>
      <c r="M149" s="88">
        <v>2.7688920000000001</v>
      </c>
      <c r="N149" s="88">
        <v>1.360147</v>
      </c>
      <c r="O149" s="88">
        <v>20.954010999999994</v>
      </c>
      <c r="P149" s="88">
        <v>44.458677000000002</v>
      </c>
      <c r="Q149" s="88">
        <v>459.91428599999983</v>
      </c>
      <c r="R149" s="88">
        <v>564.9462050000003</v>
      </c>
      <c r="S149" s="88">
        <v>0.22847500000000001</v>
      </c>
      <c r="U149" s="84" t="s">
        <v>544</v>
      </c>
    </row>
    <row r="150" spans="1:21" x14ac:dyDescent="0.15">
      <c r="B150" s="84" t="s">
        <v>345</v>
      </c>
      <c r="C150" s="88">
        <v>52.413240999999999</v>
      </c>
      <c r="D150" s="88">
        <v>59.585232000000005</v>
      </c>
      <c r="E150" s="88">
        <v>20.316876999999998</v>
      </c>
      <c r="F150" s="88">
        <v>111.94597300000001</v>
      </c>
      <c r="G150" s="88">
        <v>167.914512</v>
      </c>
      <c r="H150" s="88">
        <v>28.066146999999997</v>
      </c>
      <c r="I150" s="88">
        <v>0.109551</v>
      </c>
      <c r="J150" s="88">
        <v>51.885389999999994</v>
      </c>
      <c r="K150" s="88">
        <v>3.5448810000000002</v>
      </c>
      <c r="L150" s="88">
        <v>0.68869100000000005</v>
      </c>
      <c r="M150" s="88">
        <v>2.7215020000000001</v>
      </c>
      <c r="N150" s="88">
        <v>0.96435300000000002</v>
      </c>
      <c r="O150" s="88">
        <v>16.748349000000005</v>
      </c>
      <c r="P150" s="88">
        <v>31.370784000000004</v>
      </c>
      <c r="Q150" s="88">
        <v>329.04288899999983</v>
      </c>
      <c r="R150" s="88">
        <v>489.34608500000007</v>
      </c>
      <c r="S150" s="88">
        <v>0.28675099999999998</v>
      </c>
      <c r="U150" s="84" t="s">
        <v>545</v>
      </c>
    </row>
    <row r="151" spans="1:21" x14ac:dyDescent="0.15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546</v>
      </c>
    </row>
    <row r="152" spans="1:21" x14ac:dyDescent="0.15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547</v>
      </c>
    </row>
    <row r="153" spans="1:21" x14ac:dyDescent="0.15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15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205" t="s">
        <v>681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25">
      <c r="A159" s="199" t="s">
        <v>162</v>
      </c>
      <c r="B159" s="199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535</v>
      </c>
      <c r="Q159" s="199" t="s">
        <v>522</v>
      </c>
    </row>
    <row r="160" spans="1:21" ht="20.25" customHeight="1" thickBot="1" x14ac:dyDescent="0.2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15">
      <c r="A161" s="87">
        <v>2022</v>
      </c>
      <c r="B161" s="84" t="s">
        <v>338</v>
      </c>
      <c r="C161" s="88">
        <v>647.5513279999999</v>
      </c>
      <c r="D161" s="88">
        <v>25.648937999999998</v>
      </c>
      <c r="E161" s="88">
        <v>7.9158290000000004</v>
      </c>
      <c r="F161" s="88">
        <v>154.33673200000001</v>
      </c>
      <c r="G161" s="88">
        <v>10.023816999999998</v>
      </c>
      <c r="H161" s="88">
        <v>0.75813799999999998</v>
      </c>
      <c r="I161" s="88">
        <v>4.3635989999999998</v>
      </c>
      <c r="J161" s="88">
        <v>166.125663</v>
      </c>
      <c r="K161" s="88">
        <v>6.8048320000000011</v>
      </c>
      <c r="L161" s="88">
        <v>9.4638629999999999</v>
      </c>
      <c r="M161" s="88">
        <v>0.52621499999999999</v>
      </c>
      <c r="N161" s="88">
        <v>0</v>
      </c>
      <c r="O161" s="88">
        <v>6.57951</v>
      </c>
      <c r="P161" s="87">
        <v>2022</v>
      </c>
      <c r="Q161" s="84" t="s">
        <v>538</v>
      </c>
    </row>
    <row r="162" spans="1:17" x14ac:dyDescent="0.15">
      <c r="B162" s="84" t="s">
        <v>339</v>
      </c>
      <c r="C162" s="88">
        <v>718.95351699999992</v>
      </c>
      <c r="D162" s="88">
        <v>21.457983000000006</v>
      </c>
      <c r="E162" s="88">
        <v>8.439096000000001</v>
      </c>
      <c r="F162" s="88">
        <v>157.51976300000001</v>
      </c>
      <c r="G162" s="88">
        <v>11.776676999999994</v>
      </c>
      <c r="H162" s="88">
        <v>0.76448899999999997</v>
      </c>
      <c r="I162" s="88">
        <v>6.6171609999999994</v>
      </c>
      <c r="J162" s="88">
        <v>170.177955</v>
      </c>
      <c r="K162" s="88">
        <v>7.7171669999999981</v>
      </c>
      <c r="L162" s="88">
        <v>9.6757729999999977</v>
      </c>
      <c r="M162" s="88">
        <v>0.69962500000000005</v>
      </c>
      <c r="N162" s="88">
        <v>0</v>
      </c>
      <c r="O162" s="88">
        <v>6.6144470000000002</v>
      </c>
      <c r="P162" s="83"/>
      <c r="Q162" s="84" t="s">
        <v>539</v>
      </c>
    </row>
    <row r="163" spans="1:17" x14ac:dyDescent="0.15">
      <c r="B163" s="84" t="s">
        <v>340</v>
      </c>
      <c r="C163" s="88">
        <v>749.98909500000002</v>
      </c>
      <c r="D163" s="88">
        <v>43.973782</v>
      </c>
      <c r="E163" s="88">
        <v>12.653226999999998</v>
      </c>
      <c r="F163" s="88">
        <v>174.88916500000005</v>
      </c>
      <c r="G163" s="88">
        <v>15.362024000000002</v>
      </c>
      <c r="H163" s="88">
        <v>1.0757479999999999</v>
      </c>
      <c r="I163" s="88">
        <v>6.2338260000000005</v>
      </c>
      <c r="J163" s="88">
        <v>183.90724399999996</v>
      </c>
      <c r="K163" s="88">
        <v>9.2916650000000001</v>
      </c>
      <c r="L163" s="88">
        <v>11.197790999999999</v>
      </c>
      <c r="M163" s="88">
        <v>7.1710279999999997</v>
      </c>
      <c r="N163" s="88">
        <v>0</v>
      </c>
      <c r="O163" s="88">
        <v>9.541724999999996</v>
      </c>
      <c r="P163" s="83"/>
      <c r="Q163" s="84" t="s">
        <v>540</v>
      </c>
    </row>
    <row r="164" spans="1:17" x14ac:dyDescent="0.15">
      <c r="B164" s="84" t="s">
        <v>341</v>
      </c>
      <c r="C164" s="88">
        <v>660.53886200000011</v>
      </c>
      <c r="D164" s="88">
        <v>31.978920000000002</v>
      </c>
      <c r="E164" s="88">
        <v>8.8381489999999996</v>
      </c>
      <c r="F164" s="88">
        <v>150.139712</v>
      </c>
      <c r="G164" s="88">
        <v>12.300273999999996</v>
      </c>
      <c r="H164" s="88">
        <v>0.77113299999999996</v>
      </c>
      <c r="I164" s="88">
        <v>5.7859039999999986</v>
      </c>
      <c r="J164" s="88">
        <v>162.88970999999998</v>
      </c>
      <c r="K164" s="88">
        <v>9.8359380000000005</v>
      </c>
      <c r="L164" s="88">
        <v>10.640332000000001</v>
      </c>
      <c r="M164" s="88">
        <v>0.64319499999999996</v>
      </c>
      <c r="N164" s="88">
        <v>0</v>
      </c>
      <c r="O164" s="88">
        <v>17.645541999999999</v>
      </c>
      <c r="P164" s="83"/>
      <c r="Q164" s="84" t="s">
        <v>541</v>
      </c>
    </row>
    <row r="165" spans="1:17" x14ac:dyDescent="0.15">
      <c r="B165" s="84" t="s">
        <v>342</v>
      </c>
      <c r="C165" s="88">
        <v>772.70460900000012</v>
      </c>
      <c r="D165" s="88">
        <v>39.436576000000002</v>
      </c>
      <c r="E165" s="88">
        <v>10.889073</v>
      </c>
      <c r="F165" s="88">
        <v>161.76853200000002</v>
      </c>
      <c r="G165" s="88">
        <v>13.492362000000002</v>
      </c>
      <c r="H165" s="88">
        <v>0.80969700000000011</v>
      </c>
      <c r="I165" s="88">
        <v>7.3756620000000002</v>
      </c>
      <c r="J165" s="88">
        <v>195.38055100000003</v>
      </c>
      <c r="K165" s="88">
        <v>13.576595999999999</v>
      </c>
      <c r="L165" s="88">
        <v>11.332462999999999</v>
      </c>
      <c r="M165" s="88">
        <v>1.4750510000000001</v>
      </c>
      <c r="N165" s="88">
        <v>0</v>
      </c>
      <c r="O165" s="88">
        <v>12.595192999999998</v>
      </c>
      <c r="P165" s="83"/>
      <c r="Q165" s="84" t="s">
        <v>542</v>
      </c>
    </row>
    <row r="166" spans="1:17" x14ac:dyDescent="0.15">
      <c r="B166" s="84" t="s">
        <v>343</v>
      </c>
      <c r="C166" s="88">
        <v>921.78425799999991</v>
      </c>
      <c r="D166" s="88">
        <v>37.587105999999999</v>
      </c>
      <c r="E166" s="88">
        <v>12.777080999999999</v>
      </c>
      <c r="F166" s="88">
        <v>152.62774900000002</v>
      </c>
      <c r="G166" s="88">
        <v>12.943989999999999</v>
      </c>
      <c r="H166" s="88">
        <v>0.75631400000000004</v>
      </c>
      <c r="I166" s="88">
        <v>5.914561</v>
      </c>
      <c r="J166" s="88">
        <v>186.02118899999999</v>
      </c>
      <c r="K166" s="88">
        <v>9.901173</v>
      </c>
      <c r="L166" s="88">
        <v>10.776749999999998</v>
      </c>
      <c r="M166" s="88">
        <v>0.87879499999999999</v>
      </c>
      <c r="N166" s="88">
        <v>0</v>
      </c>
      <c r="O166" s="88">
        <v>14.260161999999998</v>
      </c>
      <c r="P166" s="83"/>
      <c r="Q166" s="84" t="s">
        <v>543</v>
      </c>
    </row>
    <row r="167" spans="1:17" x14ac:dyDescent="0.15">
      <c r="B167" s="84" t="s">
        <v>344</v>
      </c>
      <c r="C167" s="88">
        <v>848.19037900000012</v>
      </c>
      <c r="D167" s="88">
        <v>20.416367000000005</v>
      </c>
      <c r="E167" s="88">
        <v>14.881443999999998</v>
      </c>
      <c r="F167" s="88">
        <v>165.56826000000001</v>
      </c>
      <c r="G167" s="88">
        <v>10.136707999999999</v>
      </c>
      <c r="H167" s="88">
        <v>0.77062799999999998</v>
      </c>
      <c r="I167" s="88">
        <v>6.8479320000000001</v>
      </c>
      <c r="J167" s="88">
        <v>189.34414299999997</v>
      </c>
      <c r="K167" s="88">
        <v>11.009924999999999</v>
      </c>
      <c r="L167" s="88">
        <v>11.058515999999997</v>
      </c>
      <c r="M167" s="88">
        <v>3.5335759999999992</v>
      </c>
      <c r="N167" s="88">
        <v>0</v>
      </c>
      <c r="O167" s="88">
        <v>13.03073</v>
      </c>
      <c r="P167" s="83"/>
      <c r="Q167" s="84" t="s">
        <v>544</v>
      </c>
    </row>
    <row r="168" spans="1:17" x14ac:dyDescent="0.15">
      <c r="B168" s="84" t="s">
        <v>345</v>
      </c>
      <c r="C168" s="88">
        <v>493.558336</v>
      </c>
      <c r="D168" s="88">
        <v>21.878167999999988</v>
      </c>
      <c r="E168" s="88">
        <v>6.6217480000000002</v>
      </c>
      <c r="F168" s="88">
        <v>141.356673</v>
      </c>
      <c r="G168" s="88">
        <v>10.278177000000003</v>
      </c>
      <c r="H168" s="88">
        <v>0.46740000000000004</v>
      </c>
      <c r="I168" s="88">
        <v>5.2154540000000003</v>
      </c>
      <c r="J168" s="88">
        <v>142.86591500000003</v>
      </c>
      <c r="K168" s="88">
        <v>8.7770630000000018</v>
      </c>
      <c r="L168" s="88">
        <v>8.5407799999999998</v>
      </c>
      <c r="M168" s="88">
        <v>0.37240000000000001</v>
      </c>
      <c r="N168" s="88">
        <v>0</v>
      </c>
      <c r="O168" s="88">
        <v>14.195789000000001</v>
      </c>
      <c r="P168" s="83"/>
      <c r="Q168" s="84" t="s">
        <v>545</v>
      </c>
    </row>
    <row r="169" spans="1:17" x14ac:dyDescent="0.15">
      <c r="B169" s="84" t="s">
        <v>346</v>
      </c>
      <c r="C169" s="88">
        <v>745.49587299999996</v>
      </c>
      <c r="D169" s="88">
        <v>38.698483000000003</v>
      </c>
      <c r="E169" s="88">
        <v>12.047294000000001</v>
      </c>
      <c r="F169" s="88">
        <v>206.70236900000006</v>
      </c>
      <c r="G169" s="88">
        <v>14.851863999999999</v>
      </c>
      <c r="H169" s="88">
        <v>0.87772700000000003</v>
      </c>
      <c r="I169" s="88">
        <v>4.3102380000000009</v>
      </c>
      <c r="J169" s="88">
        <v>191.67562400000008</v>
      </c>
      <c r="K169" s="88">
        <v>10.983428</v>
      </c>
      <c r="L169" s="88">
        <v>10.390787</v>
      </c>
      <c r="M169" s="88">
        <v>1.5611650000000001</v>
      </c>
      <c r="N169" s="88">
        <v>0</v>
      </c>
      <c r="O169" s="88">
        <v>13.695418999999999</v>
      </c>
      <c r="P169" s="83"/>
      <c r="Q169" s="84" t="s">
        <v>546</v>
      </c>
    </row>
    <row r="170" spans="1:17" x14ac:dyDescent="0.15">
      <c r="B170" s="84" t="s">
        <v>347</v>
      </c>
      <c r="C170" s="88">
        <v>864.10648000000003</v>
      </c>
      <c r="D170" s="88">
        <v>22.213943999999998</v>
      </c>
      <c r="E170" s="88">
        <v>9.5816949999999999</v>
      </c>
      <c r="F170" s="88">
        <v>180.34144199999997</v>
      </c>
      <c r="G170" s="88">
        <v>12.065758000000002</v>
      </c>
      <c r="H170" s="88">
        <v>0.85237300000000005</v>
      </c>
      <c r="I170" s="88">
        <v>5.3669890000000002</v>
      </c>
      <c r="J170" s="88">
        <v>198.57572299999995</v>
      </c>
      <c r="K170" s="88">
        <v>10.892989999999999</v>
      </c>
      <c r="L170" s="88">
        <v>10.687105999999998</v>
      </c>
      <c r="M170" s="88">
        <v>0.70851999999999993</v>
      </c>
      <c r="N170" s="88">
        <v>0</v>
      </c>
      <c r="O170" s="88">
        <v>11.863159</v>
      </c>
      <c r="P170" s="83"/>
      <c r="Q170" s="84" t="s">
        <v>547</v>
      </c>
    </row>
    <row r="171" spans="1:17" x14ac:dyDescent="0.15">
      <c r="B171" s="84" t="s">
        <v>348</v>
      </c>
      <c r="C171" s="88">
        <v>1049.020935</v>
      </c>
      <c r="D171" s="88">
        <v>33.339783000000011</v>
      </c>
      <c r="E171" s="88">
        <v>13.781469999999999</v>
      </c>
      <c r="F171" s="88">
        <v>209.26054299999998</v>
      </c>
      <c r="G171" s="88">
        <v>13.700172999999999</v>
      </c>
      <c r="H171" s="88">
        <v>1.2147199999999998</v>
      </c>
      <c r="I171" s="88">
        <v>6.8636660000000003</v>
      </c>
      <c r="J171" s="88">
        <v>221.80540500000001</v>
      </c>
      <c r="K171" s="88">
        <v>10.73569</v>
      </c>
      <c r="L171" s="88">
        <v>10.622890000000002</v>
      </c>
      <c r="M171" s="88">
        <v>0.65746899999999997</v>
      </c>
      <c r="N171" s="88">
        <v>0</v>
      </c>
      <c r="O171" s="88">
        <v>11.123932000000003</v>
      </c>
      <c r="P171" s="83"/>
      <c r="Q171" s="84" t="s">
        <v>548</v>
      </c>
    </row>
    <row r="172" spans="1:17" x14ac:dyDescent="0.15">
      <c r="B172" s="84" t="s">
        <v>349</v>
      </c>
      <c r="C172" s="88">
        <v>692.17083400000001</v>
      </c>
      <c r="D172" s="88">
        <v>17.709523999999998</v>
      </c>
      <c r="E172" s="88">
        <v>11.030889</v>
      </c>
      <c r="F172" s="88">
        <v>164.22903600000001</v>
      </c>
      <c r="G172" s="88">
        <v>14.908598999999995</v>
      </c>
      <c r="H172" s="88">
        <v>0.6796859999999999</v>
      </c>
      <c r="I172" s="88">
        <v>5.8711020000000005</v>
      </c>
      <c r="J172" s="88">
        <v>170.06773500000003</v>
      </c>
      <c r="K172" s="88">
        <v>7.4210799999999999</v>
      </c>
      <c r="L172" s="88">
        <v>9.112502000000001</v>
      </c>
      <c r="M172" s="88">
        <v>0.76876999999999995</v>
      </c>
      <c r="N172" s="88">
        <v>0</v>
      </c>
      <c r="O172" s="88">
        <v>8.5006109999999993</v>
      </c>
      <c r="P172" s="83"/>
      <c r="Q172" s="84" t="s">
        <v>549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2023</v>
      </c>
      <c r="B174" s="84" t="s">
        <v>338</v>
      </c>
      <c r="C174" s="88">
        <v>696.03198800000018</v>
      </c>
      <c r="D174" s="88">
        <v>20.704222999999995</v>
      </c>
      <c r="E174" s="88">
        <v>14.106948000000001</v>
      </c>
      <c r="F174" s="88">
        <v>182.63231799999997</v>
      </c>
      <c r="G174" s="88">
        <v>9.2100539999999995</v>
      </c>
      <c r="H174" s="88">
        <v>0.79078199999999998</v>
      </c>
      <c r="I174" s="88">
        <v>4.44292</v>
      </c>
      <c r="J174" s="88">
        <v>199.36340800000002</v>
      </c>
      <c r="K174" s="88">
        <v>8.5764220000000009</v>
      </c>
      <c r="L174" s="88">
        <v>9.6452829999999992</v>
      </c>
      <c r="M174" s="88">
        <v>0.43169699999999994</v>
      </c>
      <c r="N174" s="88">
        <v>0</v>
      </c>
      <c r="O174" s="88">
        <v>9.853076999999999</v>
      </c>
      <c r="P174" s="87">
        <v>2023</v>
      </c>
      <c r="Q174" s="84" t="s">
        <v>538</v>
      </c>
    </row>
    <row r="175" spans="1:17" x14ac:dyDescent="0.15">
      <c r="B175" s="84" t="s">
        <v>339</v>
      </c>
      <c r="C175" s="88">
        <v>920.8262850000001</v>
      </c>
      <c r="D175" s="88">
        <v>22.376728999999994</v>
      </c>
      <c r="E175" s="88">
        <v>12.409635000000002</v>
      </c>
      <c r="F175" s="88">
        <v>177.06465700000001</v>
      </c>
      <c r="G175" s="88">
        <v>10.960763000000004</v>
      </c>
      <c r="H175" s="88">
        <v>0.89355999999999991</v>
      </c>
      <c r="I175" s="88">
        <v>6.3083110000000007</v>
      </c>
      <c r="J175" s="88">
        <v>190.85373900000002</v>
      </c>
      <c r="K175" s="88">
        <v>6.9259539999999999</v>
      </c>
      <c r="L175" s="88">
        <v>9.6905859999999997</v>
      </c>
      <c r="M175" s="88">
        <v>1.0994230000000003</v>
      </c>
      <c r="N175" s="88">
        <v>0</v>
      </c>
      <c r="O175" s="88">
        <v>8.6106490000000004</v>
      </c>
      <c r="P175" s="83"/>
      <c r="Q175" s="84" t="s">
        <v>539</v>
      </c>
    </row>
    <row r="176" spans="1:17" x14ac:dyDescent="0.15">
      <c r="B176" s="84" t="s">
        <v>340</v>
      </c>
      <c r="C176" s="88">
        <v>1067.1849009999999</v>
      </c>
      <c r="D176" s="88">
        <v>32.726996000000007</v>
      </c>
      <c r="E176" s="88">
        <v>18.099692000000001</v>
      </c>
      <c r="F176" s="88">
        <v>212.61727300000001</v>
      </c>
      <c r="G176" s="88">
        <v>11.502272999999999</v>
      </c>
      <c r="H176" s="88">
        <v>1.1008659999999999</v>
      </c>
      <c r="I176" s="88">
        <v>13.020256</v>
      </c>
      <c r="J176" s="88">
        <v>225.88428300000004</v>
      </c>
      <c r="K176" s="88">
        <v>8.357266000000001</v>
      </c>
      <c r="L176" s="88">
        <v>13.024685999999999</v>
      </c>
      <c r="M176" s="88">
        <v>1.213076</v>
      </c>
      <c r="N176" s="88">
        <v>0</v>
      </c>
      <c r="O176" s="88">
        <v>9.1675540000000009</v>
      </c>
      <c r="P176" s="83"/>
      <c r="Q176" s="84" t="s">
        <v>540</v>
      </c>
    </row>
    <row r="177" spans="2:19" x14ac:dyDescent="0.15">
      <c r="B177" s="84" t="s">
        <v>341</v>
      </c>
      <c r="C177" s="88">
        <v>732.49119399999995</v>
      </c>
      <c r="D177" s="88">
        <v>22.340318999999994</v>
      </c>
      <c r="E177" s="88">
        <v>15.277555</v>
      </c>
      <c r="F177" s="88">
        <v>178.52309099999997</v>
      </c>
      <c r="G177" s="88">
        <v>8.2564749999999982</v>
      </c>
      <c r="H177" s="88">
        <v>0.69742099999999996</v>
      </c>
      <c r="I177" s="88">
        <v>5.1052900000000001</v>
      </c>
      <c r="J177" s="88">
        <v>181.32351699999998</v>
      </c>
      <c r="K177" s="88">
        <v>9.9419550000000001</v>
      </c>
      <c r="L177" s="88">
        <v>10.910367000000001</v>
      </c>
      <c r="M177" s="88">
        <v>0.53817300000000012</v>
      </c>
      <c r="N177" s="88">
        <v>0</v>
      </c>
      <c r="O177" s="88">
        <v>10.535289000000001</v>
      </c>
      <c r="P177" s="83"/>
      <c r="Q177" s="84" t="s">
        <v>541</v>
      </c>
    </row>
    <row r="178" spans="2:19" x14ac:dyDescent="0.15">
      <c r="B178" s="84" t="s">
        <v>342</v>
      </c>
      <c r="C178" s="88">
        <v>1011.3493800000001</v>
      </c>
      <c r="D178" s="88">
        <v>23.234721000000004</v>
      </c>
      <c r="E178" s="88">
        <v>13.594348999999999</v>
      </c>
      <c r="F178" s="88">
        <v>195.30034300000005</v>
      </c>
      <c r="G178" s="88">
        <v>12.461449999999996</v>
      </c>
      <c r="H178" s="88">
        <v>0.67090899999999998</v>
      </c>
      <c r="I178" s="88">
        <v>7.6025570000000009</v>
      </c>
      <c r="J178" s="88">
        <v>221.27761700000002</v>
      </c>
      <c r="K178" s="88">
        <v>12.665406000000001</v>
      </c>
      <c r="L178" s="88">
        <v>10.759373999999999</v>
      </c>
      <c r="M178" s="88">
        <v>2.5022220000000002</v>
      </c>
      <c r="N178" s="88">
        <v>0</v>
      </c>
      <c r="O178" s="88">
        <v>10.595022000000002</v>
      </c>
      <c r="P178" s="83"/>
      <c r="Q178" s="84" t="s">
        <v>542</v>
      </c>
    </row>
    <row r="179" spans="2:19" x14ac:dyDescent="0.15">
      <c r="B179" s="84" t="s">
        <v>343</v>
      </c>
      <c r="C179" s="88">
        <v>910.60304400000007</v>
      </c>
      <c r="D179" s="88">
        <v>31.903748999999998</v>
      </c>
      <c r="E179" s="88">
        <v>14.183009</v>
      </c>
      <c r="F179" s="88">
        <v>193.725888</v>
      </c>
      <c r="G179" s="88">
        <v>10.450676000000001</v>
      </c>
      <c r="H179" s="88">
        <v>0.55608899999999994</v>
      </c>
      <c r="I179" s="88">
        <v>12.250695</v>
      </c>
      <c r="J179" s="88">
        <v>211.33109899999999</v>
      </c>
      <c r="K179" s="88">
        <v>12.026767</v>
      </c>
      <c r="L179" s="88">
        <v>9.4245489999999972</v>
      </c>
      <c r="M179" s="88">
        <v>1.2038819999999999</v>
      </c>
      <c r="N179" s="88">
        <v>0</v>
      </c>
      <c r="O179" s="88">
        <v>10.422865999999999</v>
      </c>
      <c r="P179" s="83"/>
      <c r="Q179" s="84" t="s">
        <v>543</v>
      </c>
      <c r="R179" s="89"/>
      <c r="S179" s="89"/>
    </row>
    <row r="180" spans="2:19" x14ac:dyDescent="0.15">
      <c r="B180" s="84" t="s">
        <v>344</v>
      </c>
      <c r="C180" s="88">
        <v>854.89904899999999</v>
      </c>
      <c r="D180" s="88">
        <v>25.697198000000018</v>
      </c>
      <c r="E180" s="88">
        <v>9.7274309999999993</v>
      </c>
      <c r="F180" s="88">
        <v>165.13351900000001</v>
      </c>
      <c r="G180" s="88">
        <v>9.7913270000000008</v>
      </c>
      <c r="H180" s="88">
        <v>0.89587699999999992</v>
      </c>
      <c r="I180" s="88">
        <v>9.0983429999999998</v>
      </c>
      <c r="J180" s="88">
        <v>210.67868600000003</v>
      </c>
      <c r="K180" s="88">
        <v>11.697285000000003</v>
      </c>
      <c r="L180" s="88">
        <v>10.524512000000001</v>
      </c>
      <c r="M180" s="88">
        <v>0.37963799999999998</v>
      </c>
      <c r="N180" s="88">
        <v>0</v>
      </c>
      <c r="O180" s="88">
        <v>10.707003</v>
      </c>
      <c r="P180" s="83"/>
      <c r="Q180" s="84" t="s">
        <v>544</v>
      </c>
      <c r="R180" s="89"/>
      <c r="S180" s="89"/>
    </row>
    <row r="181" spans="2:19" x14ac:dyDescent="0.15">
      <c r="B181" s="84" t="s">
        <v>345</v>
      </c>
      <c r="C181" s="88">
        <v>469.76648299999999</v>
      </c>
      <c r="D181" s="88">
        <v>20.469912000000001</v>
      </c>
      <c r="E181" s="88">
        <v>7.5532920000000008</v>
      </c>
      <c r="F181" s="88">
        <v>173.62613899999997</v>
      </c>
      <c r="G181" s="88">
        <v>12.554017999999997</v>
      </c>
      <c r="H181" s="88">
        <v>0.51841700000000002</v>
      </c>
      <c r="I181" s="88">
        <v>7.0422799999999999</v>
      </c>
      <c r="J181" s="88">
        <v>145.92245199999999</v>
      </c>
      <c r="K181" s="88">
        <v>9.4306609999999989</v>
      </c>
      <c r="L181" s="88">
        <v>7.0904439999999997</v>
      </c>
      <c r="M181" s="88">
        <v>0.87623099999999998</v>
      </c>
      <c r="N181" s="88">
        <v>0</v>
      </c>
      <c r="O181" s="88">
        <v>13.544827999999999</v>
      </c>
      <c r="P181" s="83"/>
      <c r="Q181" s="84" t="s">
        <v>545</v>
      </c>
      <c r="R181" s="89"/>
      <c r="S181" s="89"/>
    </row>
    <row r="182" spans="2:19" x14ac:dyDescent="0.15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546</v>
      </c>
      <c r="R182" s="89"/>
      <c r="S182" s="89"/>
    </row>
    <row r="183" spans="2:19" x14ac:dyDescent="0.15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547</v>
      </c>
      <c r="R183" s="89"/>
      <c r="S183" s="89"/>
    </row>
    <row r="184" spans="2:19" x14ac:dyDescent="0.15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15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8:Q158"/>
    <mergeCell ref="A159:A160"/>
    <mergeCell ref="B159:B160"/>
    <mergeCell ref="C159:O159"/>
    <mergeCell ref="P159:P160"/>
    <mergeCell ref="Q159:Q160"/>
    <mergeCell ref="A127:U127"/>
    <mergeCell ref="A128:A129"/>
    <mergeCell ref="B128:B129"/>
    <mergeCell ref="C128:S128"/>
    <mergeCell ref="T128:T129"/>
    <mergeCell ref="U128:U129"/>
    <mergeCell ref="A96:U96"/>
    <mergeCell ref="A97:A98"/>
    <mergeCell ref="B97:B98"/>
    <mergeCell ref="C97:S97"/>
    <mergeCell ref="T97:T98"/>
    <mergeCell ref="U97:U98"/>
    <mergeCell ref="A65:U65"/>
    <mergeCell ref="A66:A67"/>
    <mergeCell ref="B66:B67"/>
    <mergeCell ref="C66:S66"/>
    <mergeCell ref="T66:T67"/>
    <mergeCell ref="U66:U67"/>
    <mergeCell ref="A34:U34"/>
    <mergeCell ref="A35:A36"/>
    <mergeCell ref="B35:B36"/>
    <mergeCell ref="C35:S35"/>
    <mergeCell ref="T35:T36"/>
    <mergeCell ref="U35:U36"/>
    <mergeCell ref="A2:U2"/>
    <mergeCell ref="A3:U3"/>
    <mergeCell ref="A4:A5"/>
    <mergeCell ref="B4:B5"/>
    <mergeCell ref="C4:S4"/>
    <mergeCell ref="T4:T5"/>
    <mergeCell ref="U4:U5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42.5703125" style="7" customWidth="1"/>
    <col min="2" max="2" width="12.28515625" style="7" customWidth="1"/>
    <col min="3" max="3" width="9.28515625" style="7" customWidth="1"/>
    <col min="4" max="4" width="12.28515625" style="7" customWidth="1"/>
    <col min="5" max="5" width="9.28515625" style="7" customWidth="1"/>
    <col min="6" max="6" width="11.7109375" style="7" customWidth="1"/>
    <col min="7" max="7" width="12.28515625" style="7" customWidth="1"/>
    <col min="8" max="8" width="9.28515625" style="7" customWidth="1"/>
    <col min="9" max="9" width="12.28515625" style="7" customWidth="1"/>
    <col min="10" max="10" width="9.28515625" style="7" customWidth="1"/>
    <col min="11" max="11" width="11.7109375" style="7" customWidth="1"/>
    <col min="12" max="12" width="2" style="7" customWidth="1"/>
    <col min="13" max="13" width="40.42578125" style="7" customWidth="1"/>
    <col min="14" max="16384" width="9.140625" style="7"/>
  </cols>
  <sheetData>
    <row r="1" spans="1:13" hidden="1" x14ac:dyDescent="0.2"/>
    <row r="2" spans="1:13" ht="25.5" customHeight="1" x14ac:dyDescent="0.2">
      <c r="A2" s="241" t="s">
        <v>682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3" x14ac:dyDescent="0.2">
      <c r="A3" s="141" t="s">
        <v>711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3" t="s">
        <v>930</v>
      </c>
    </row>
    <row r="4" spans="1:13" ht="26.25" customHeight="1" x14ac:dyDescent="0.2">
      <c r="A4" s="242" t="s">
        <v>307</v>
      </c>
      <c r="B4" s="245" t="s">
        <v>683</v>
      </c>
      <c r="C4" s="246"/>
      <c r="D4" s="246"/>
      <c r="E4" s="246"/>
      <c r="F4" s="247"/>
      <c r="G4" s="245" t="s">
        <v>684</v>
      </c>
      <c r="H4" s="246"/>
      <c r="I4" s="246"/>
      <c r="J4" s="246"/>
      <c r="K4" s="247"/>
      <c r="L4" s="144"/>
      <c r="M4" s="238" t="s">
        <v>597</v>
      </c>
    </row>
    <row r="5" spans="1:13" ht="56.25" customHeight="1" x14ac:dyDescent="0.2">
      <c r="A5" s="243"/>
      <c r="B5" s="248">
        <v>2022</v>
      </c>
      <c r="C5" s="249"/>
      <c r="D5" s="248">
        <v>2023</v>
      </c>
      <c r="E5" s="249"/>
      <c r="F5" s="145" t="s">
        <v>685</v>
      </c>
      <c r="G5" s="248">
        <v>2022</v>
      </c>
      <c r="H5" s="249"/>
      <c r="I5" s="248">
        <v>2023</v>
      </c>
      <c r="J5" s="249"/>
      <c r="K5" s="145" t="s">
        <v>685</v>
      </c>
      <c r="L5" s="146"/>
      <c r="M5" s="239"/>
    </row>
    <row r="6" spans="1:13" ht="24" customHeight="1" x14ac:dyDescent="0.2">
      <c r="A6" s="244"/>
      <c r="B6" s="145" t="s">
        <v>686</v>
      </c>
      <c r="C6" s="147" t="s">
        <v>295</v>
      </c>
      <c r="D6" s="145" t="s">
        <v>686</v>
      </c>
      <c r="E6" s="148" t="s">
        <v>295</v>
      </c>
      <c r="F6" s="149"/>
      <c r="G6" s="145" t="s">
        <v>686</v>
      </c>
      <c r="H6" s="147" t="s">
        <v>295</v>
      </c>
      <c r="I6" s="145" t="s">
        <v>686</v>
      </c>
      <c r="J6" s="250" t="s">
        <v>295</v>
      </c>
      <c r="K6" s="251"/>
      <c r="L6" s="150"/>
      <c r="M6" s="240"/>
    </row>
    <row r="7" spans="1:13" x14ac:dyDescent="0.2">
      <c r="A7" s="151" t="s">
        <v>296</v>
      </c>
      <c r="B7" s="152">
        <f>SUM(B9:B25)</f>
        <v>71801.225082000004</v>
      </c>
      <c r="C7" s="152">
        <f>SUM(C9:C25)</f>
        <v>100</v>
      </c>
      <c r="D7" s="152">
        <f>SUM(D9:D25)</f>
        <v>69871.556591999994</v>
      </c>
      <c r="E7" s="152">
        <f>SUM(E9:E25)</f>
        <v>100</v>
      </c>
      <c r="F7" s="152">
        <f>D7/B7*100-100</f>
        <v>-2.6875147155166985</v>
      </c>
      <c r="G7" s="152">
        <f>SUM(G9:G25)</f>
        <v>51896.201455999995</v>
      </c>
      <c r="H7" s="152">
        <f>SUM(H9:H25)</f>
        <v>100.00000000000001</v>
      </c>
      <c r="I7" s="152">
        <f>SUM(I9:I25)</f>
        <v>52052.161815000007</v>
      </c>
      <c r="J7" s="152">
        <f>SUM(J9:J25)</f>
        <v>99.999999999999986</v>
      </c>
      <c r="K7" s="152">
        <f>I7/G7*100-100</f>
        <v>0.30052365033353112</v>
      </c>
      <c r="L7" s="152"/>
      <c r="M7" s="151" t="s">
        <v>296</v>
      </c>
    </row>
    <row r="8" spans="1:13" x14ac:dyDescent="0.2">
      <c r="M8" s="153"/>
    </row>
    <row r="9" spans="1:13" x14ac:dyDescent="0.2">
      <c r="A9" s="154" t="s">
        <v>297</v>
      </c>
      <c r="B9" s="42">
        <v>7080.0141820000008</v>
      </c>
      <c r="C9" s="42">
        <f t="shared" ref="C9:C25" si="0">B9/$B$7*100</f>
        <v>9.8605757407541841</v>
      </c>
      <c r="D9" s="42">
        <v>7354.0934029999989</v>
      </c>
      <c r="E9" s="42">
        <f>D9/$D$7*100</f>
        <v>10.525160396730037</v>
      </c>
      <c r="F9" s="42">
        <f>D9/B9*100-100</f>
        <v>3.8711676834886504</v>
      </c>
      <c r="G9" s="42">
        <v>3681.8391990000014</v>
      </c>
      <c r="H9" s="42">
        <f>G9/$G$7*100</f>
        <v>7.0946217559326286</v>
      </c>
      <c r="I9" s="42">
        <v>3744.8270950000006</v>
      </c>
      <c r="J9" s="42">
        <f>I9/$I$7*100</f>
        <v>7.1943738058557329</v>
      </c>
      <c r="K9" s="42">
        <f>I9/G9*100-100</f>
        <v>1.7107725947702193</v>
      </c>
      <c r="L9" s="42"/>
      <c r="M9" s="154" t="s">
        <v>598</v>
      </c>
    </row>
    <row r="10" spans="1:13" x14ac:dyDescent="0.2">
      <c r="A10" s="154" t="s">
        <v>298</v>
      </c>
      <c r="B10" s="42">
        <v>2639.5977359999997</v>
      </c>
      <c r="C10" s="42">
        <f t="shared" si="0"/>
        <v>3.6762572407162533</v>
      </c>
      <c r="D10" s="42">
        <v>3232.6602490000005</v>
      </c>
      <c r="E10" s="42">
        <f t="shared" ref="E10:E25" si="1">D10/$D$7*100</f>
        <v>4.626575400168095</v>
      </c>
      <c r="F10" s="42">
        <f t="shared" ref="F10:F25" si="2">D10/B10*100-100</f>
        <v>22.467912625910841</v>
      </c>
      <c r="G10" s="42">
        <v>2305.6907590000005</v>
      </c>
      <c r="H10" s="42">
        <f t="shared" ref="H10:H25" si="3">G10/$G$7*100</f>
        <v>4.4428892564610374</v>
      </c>
      <c r="I10" s="42">
        <v>2636.8132849999997</v>
      </c>
      <c r="J10" s="42">
        <f t="shared" ref="J10:J25" si="4">I10/$I$7*100</f>
        <v>5.0657133019211935</v>
      </c>
      <c r="K10" s="42">
        <f t="shared" ref="K10:K25" si="5">I10/G10*100-100</f>
        <v>14.361098716621058</v>
      </c>
      <c r="L10" s="42"/>
      <c r="M10" s="154" t="s">
        <v>599</v>
      </c>
    </row>
    <row r="11" spans="1:13" x14ac:dyDescent="0.2">
      <c r="A11" s="154" t="s">
        <v>299</v>
      </c>
      <c r="B11" s="42">
        <v>12983.596779</v>
      </c>
      <c r="C11" s="42">
        <f t="shared" si="0"/>
        <v>18.082695335869534</v>
      </c>
      <c r="D11" s="42">
        <v>8300.432447000001</v>
      </c>
      <c r="E11" s="42">
        <f t="shared" si="1"/>
        <v>11.879558509721774</v>
      </c>
      <c r="F11" s="42">
        <f t="shared" si="2"/>
        <v>-36.069853459826071</v>
      </c>
      <c r="G11" s="42">
        <v>4713.9357179999997</v>
      </c>
      <c r="H11" s="42">
        <f t="shared" si="3"/>
        <v>9.0833925908752562</v>
      </c>
      <c r="I11" s="42">
        <v>3534.6528550000003</v>
      </c>
      <c r="J11" s="42">
        <f t="shared" si="4"/>
        <v>6.7905976077662356</v>
      </c>
      <c r="K11" s="42">
        <f t="shared" si="5"/>
        <v>-25.01694833251436</v>
      </c>
      <c r="L11" s="42"/>
      <c r="M11" s="154" t="s">
        <v>600</v>
      </c>
    </row>
    <row r="12" spans="1:13" x14ac:dyDescent="0.2">
      <c r="A12" s="154" t="s">
        <v>300</v>
      </c>
      <c r="B12" s="42">
        <v>7759.0235420000017</v>
      </c>
      <c r="C12" s="42">
        <f t="shared" si="0"/>
        <v>10.806255092637866</v>
      </c>
      <c r="D12" s="42">
        <v>8133.9102270000003</v>
      </c>
      <c r="E12" s="42">
        <f t="shared" si="1"/>
        <v>11.641232317888992</v>
      </c>
      <c r="F12" s="42">
        <f t="shared" si="2"/>
        <v>4.8316219556586901</v>
      </c>
      <c r="G12" s="42">
        <v>3627.8781220000001</v>
      </c>
      <c r="H12" s="42">
        <f t="shared" si="3"/>
        <v>6.9906428991260245</v>
      </c>
      <c r="I12" s="42">
        <v>3341.9921039999999</v>
      </c>
      <c r="J12" s="42">
        <f t="shared" si="4"/>
        <v>6.4204674454787574</v>
      </c>
      <c r="K12" s="42">
        <f t="shared" si="5"/>
        <v>-7.8802541978007525</v>
      </c>
      <c r="L12" s="42"/>
      <c r="M12" s="154" t="s">
        <v>601</v>
      </c>
    </row>
    <row r="13" spans="1:13" x14ac:dyDescent="0.2">
      <c r="A13" s="154" t="s">
        <v>357</v>
      </c>
      <c r="B13" s="42">
        <v>4533.1191369999997</v>
      </c>
      <c r="C13" s="42">
        <f t="shared" si="0"/>
        <v>6.313428680113728</v>
      </c>
      <c r="D13" s="42">
        <v>4029.2765009999998</v>
      </c>
      <c r="E13" s="42">
        <f t="shared" si="1"/>
        <v>5.766690621375588</v>
      </c>
      <c r="F13" s="42">
        <f t="shared" si="2"/>
        <v>-11.114700954747931</v>
      </c>
      <c r="G13" s="42">
        <v>3791.4493200000002</v>
      </c>
      <c r="H13" s="42">
        <f t="shared" si="3"/>
        <v>7.3058320524953384</v>
      </c>
      <c r="I13" s="42">
        <v>3678.039135</v>
      </c>
      <c r="J13" s="42">
        <f t="shared" si="4"/>
        <v>7.0660641301935128</v>
      </c>
      <c r="K13" s="42">
        <f t="shared" si="5"/>
        <v>-2.9912093088455265</v>
      </c>
      <c r="L13" s="42"/>
      <c r="M13" s="154" t="s">
        <v>602</v>
      </c>
    </row>
    <row r="14" spans="1:13" x14ac:dyDescent="0.2">
      <c r="A14" s="154" t="s">
        <v>358</v>
      </c>
      <c r="B14" s="42">
        <v>575.05299300000001</v>
      </c>
      <c r="C14" s="42">
        <f t="shared" si="0"/>
        <v>0.80089579577961989</v>
      </c>
      <c r="D14" s="42">
        <v>593.36082899999997</v>
      </c>
      <c r="E14" s="42">
        <f t="shared" si="1"/>
        <v>0.84921655955770903</v>
      </c>
      <c r="F14" s="42">
        <f t="shared" si="2"/>
        <v>3.1836780649535683</v>
      </c>
      <c r="G14" s="42">
        <v>267.90020799999996</v>
      </c>
      <c r="H14" s="42">
        <f t="shared" si="3"/>
        <v>0.51622315407253483</v>
      </c>
      <c r="I14" s="42">
        <v>291.37103499999995</v>
      </c>
      <c r="J14" s="42">
        <f t="shared" si="4"/>
        <v>0.55976740415810122</v>
      </c>
      <c r="K14" s="42">
        <f t="shared" si="5"/>
        <v>8.7610335114036104</v>
      </c>
      <c r="L14" s="42"/>
      <c r="M14" s="154" t="s">
        <v>603</v>
      </c>
    </row>
    <row r="15" spans="1:13" x14ac:dyDescent="0.2">
      <c r="A15" s="154" t="s">
        <v>359</v>
      </c>
      <c r="B15" s="42">
        <v>1048.8685799999998</v>
      </c>
      <c r="C15" s="42">
        <f t="shared" si="0"/>
        <v>1.4607948246038254</v>
      </c>
      <c r="D15" s="42">
        <v>1057.5250409999999</v>
      </c>
      <c r="E15" s="42">
        <f t="shared" si="1"/>
        <v>1.5135272385230962</v>
      </c>
      <c r="F15" s="42">
        <f t="shared" si="2"/>
        <v>0.82531416853007045</v>
      </c>
      <c r="G15" s="42">
        <v>1495.745592</v>
      </c>
      <c r="H15" s="42">
        <f t="shared" si="3"/>
        <v>2.882187038810851</v>
      </c>
      <c r="I15" s="42">
        <v>1468.9587270000004</v>
      </c>
      <c r="J15" s="42">
        <f t="shared" si="4"/>
        <v>2.8220897572340342</v>
      </c>
      <c r="K15" s="42">
        <f t="shared" si="5"/>
        <v>-1.7908703955585139</v>
      </c>
      <c r="L15" s="42"/>
      <c r="M15" s="154" t="s">
        <v>604</v>
      </c>
    </row>
    <row r="16" spans="1:13" x14ac:dyDescent="0.2">
      <c r="A16" s="154" t="s">
        <v>360</v>
      </c>
      <c r="B16" s="42">
        <v>1256.5447610000001</v>
      </c>
      <c r="C16" s="42">
        <f t="shared" si="0"/>
        <v>1.7500324814304677</v>
      </c>
      <c r="D16" s="42">
        <v>1116.1507879999999</v>
      </c>
      <c r="E16" s="42">
        <f t="shared" si="1"/>
        <v>1.5974322634853031</v>
      </c>
      <c r="F16" s="42">
        <f t="shared" si="2"/>
        <v>-11.173018053751633</v>
      </c>
      <c r="G16" s="42">
        <v>2563.601975</v>
      </c>
      <c r="H16" s="42">
        <f t="shared" si="3"/>
        <v>4.9398643890604221</v>
      </c>
      <c r="I16" s="42">
        <v>2131.6064390000001</v>
      </c>
      <c r="J16" s="42">
        <f t="shared" si="4"/>
        <v>4.0951352732975819</v>
      </c>
      <c r="K16" s="42">
        <f t="shared" si="5"/>
        <v>-16.851115743113738</v>
      </c>
      <c r="L16" s="42"/>
      <c r="M16" s="154" t="s">
        <v>605</v>
      </c>
    </row>
    <row r="17" spans="1:13" x14ac:dyDescent="0.2">
      <c r="A17" s="154" t="s">
        <v>301</v>
      </c>
      <c r="B17" s="42">
        <v>1850.1077030000006</v>
      </c>
      <c r="C17" s="42">
        <f t="shared" si="0"/>
        <v>2.5767077106095337</v>
      </c>
      <c r="D17" s="42">
        <v>1513.2863259999997</v>
      </c>
      <c r="E17" s="42">
        <f t="shared" si="1"/>
        <v>2.165811669026513</v>
      </c>
      <c r="F17" s="42">
        <f t="shared" si="2"/>
        <v>-18.205501034012002</v>
      </c>
      <c r="G17" s="42">
        <v>1777.928103</v>
      </c>
      <c r="H17" s="42">
        <f t="shared" si="3"/>
        <v>3.4259310953758533</v>
      </c>
      <c r="I17" s="42">
        <v>1625.6079639999998</v>
      </c>
      <c r="J17" s="42">
        <f t="shared" si="4"/>
        <v>3.1230364067829055</v>
      </c>
      <c r="K17" s="42">
        <f t="shared" si="5"/>
        <v>-8.5672833869368361</v>
      </c>
      <c r="L17" s="42"/>
      <c r="M17" s="154" t="s">
        <v>606</v>
      </c>
    </row>
    <row r="18" spans="1:13" x14ac:dyDescent="0.2">
      <c r="A18" s="154" t="s">
        <v>302</v>
      </c>
      <c r="B18" s="42">
        <v>1714.0258769999998</v>
      </c>
      <c r="C18" s="42">
        <f t="shared" si="0"/>
        <v>2.3871819388074655</v>
      </c>
      <c r="D18" s="42">
        <v>1899.4637799999998</v>
      </c>
      <c r="E18" s="42">
        <f t="shared" si="1"/>
        <v>2.7185078916897645</v>
      </c>
      <c r="F18" s="42">
        <f t="shared" si="2"/>
        <v>10.81885084048821</v>
      </c>
      <c r="G18" s="42">
        <v>2407.7162010000002</v>
      </c>
      <c r="H18" s="42">
        <f t="shared" si="3"/>
        <v>4.6394844583015837</v>
      </c>
      <c r="I18" s="42">
        <v>2327.531477</v>
      </c>
      <c r="J18" s="42">
        <f t="shared" si="4"/>
        <v>4.471536619885919</v>
      </c>
      <c r="K18" s="42">
        <f t="shared" si="5"/>
        <v>-3.3303228996298202</v>
      </c>
      <c r="L18" s="42"/>
      <c r="M18" s="154" t="s">
        <v>607</v>
      </c>
    </row>
    <row r="19" spans="1:13" x14ac:dyDescent="0.2">
      <c r="A19" s="154" t="s">
        <v>303</v>
      </c>
      <c r="B19" s="42">
        <v>619.09183600000006</v>
      </c>
      <c r="C19" s="42">
        <f t="shared" si="0"/>
        <v>0.8622301851994465</v>
      </c>
      <c r="D19" s="42">
        <v>635.34656900000004</v>
      </c>
      <c r="E19" s="42">
        <f t="shared" si="1"/>
        <v>0.90930644741460454</v>
      </c>
      <c r="F19" s="42">
        <f t="shared" si="2"/>
        <v>2.6255770234385807</v>
      </c>
      <c r="G19" s="42">
        <v>1402.7906309999998</v>
      </c>
      <c r="H19" s="42">
        <f t="shared" si="3"/>
        <v>2.7030699581921245</v>
      </c>
      <c r="I19" s="42">
        <v>1377.294586</v>
      </c>
      <c r="J19" s="42">
        <f t="shared" si="4"/>
        <v>2.6459892115433741</v>
      </c>
      <c r="K19" s="42">
        <f t="shared" si="5"/>
        <v>-1.8175231881770344</v>
      </c>
      <c r="L19" s="42"/>
      <c r="M19" s="154" t="s">
        <v>608</v>
      </c>
    </row>
    <row r="20" spans="1:13" x14ac:dyDescent="0.2">
      <c r="A20" s="154" t="s">
        <v>361</v>
      </c>
      <c r="B20" s="42">
        <v>1046.1176309999998</v>
      </c>
      <c r="C20" s="42">
        <f t="shared" si="0"/>
        <v>1.4569634846832902</v>
      </c>
      <c r="D20" s="42">
        <v>1101.768777</v>
      </c>
      <c r="E20" s="42">
        <f t="shared" si="1"/>
        <v>1.5768487647034157</v>
      </c>
      <c r="F20" s="42">
        <f t="shared" si="2"/>
        <v>5.3197789952935182</v>
      </c>
      <c r="G20" s="42">
        <v>2272.0063810000001</v>
      </c>
      <c r="H20" s="42">
        <f t="shared" si="3"/>
        <v>4.3779820434956349</v>
      </c>
      <c r="I20" s="42">
        <v>2259.3410490000006</v>
      </c>
      <c r="J20" s="42">
        <f t="shared" si="4"/>
        <v>4.3405325931130108</v>
      </c>
      <c r="K20" s="42">
        <f t="shared" si="5"/>
        <v>-0.55745142733380249</v>
      </c>
      <c r="L20" s="42"/>
      <c r="M20" s="154" t="s">
        <v>609</v>
      </c>
    </row>
    <row r="21" spans="1:13" x14ac:dyDescent="0.2">
      <c r="A21" s="154" t="s">
        <v>304</v>
      </c>
      <c r="B21" s="42">
        <v>6470.5655069999993</v>
      </c>
      <c r="C21" s="42">
        <f t="shared" si="0"/>
        <v>9.0117759127512702</v>
      </c>
      <c r="D21" s="42">
        <v>5938.4119570000003</v>
      </c>
      <c r="E21" s="42">
        <f t="shared" si="1"/>
        <v>8.4990405919766268</v>
      </c>
      <c r="F21" s="42">
        <f t="shared" si="2"/>
        <v>-8.2242201152944716</v>
      </c>
      <c r="G21" s="42">
        <v>4662.7092829999992</v>
      </c>
      <c r="H21" s="42">
        <f t="shared" si="3"/>
        <v>8.9846831794678845</v>
      </c>
      <c r="I21" s="42">
        <v>4452.4028429999998</v>
      </c>
      <c r="J21" s="42">
        <f t="shared" si="4"/>
        <v>8.5537328090702651</v>
      </c>
      <c r="K21" s="42">
        <f t="shared" si="5"/>
        <v>-4.5103914320106924</v>
      </c>
      <c r="L21" s="42"/>
      <c r="M21" s="154" t="s">
        <v>610</v>
      </c>
    </row>
    <row r="22" spans="1:13" x14ac:dyDescent="0.2">
      <c r="A22" s="154" t="s">
        <v>362</v>
      </c>
      <c r="B22" s="42">
        <v>11620.515133999999</v>
      </c>
      <c r="C22" s="42">
        <f t="shared" si="0"/>
        <v>16.184285324837962</v>
      </c>
      <c r="D22" s="42">
        <v>12321.830935999998</v>
      </c>
      <c r="E22" s="42">
        <f t="shared" si="1"/>
        <v>17.634974139692773</v>
      </c>
      <c r="F22" s="42">
        <f t="shared" si="2"/>
        <v>6.0351524344049778</v>
      </c>
      <c r="G22" s="42">
        <v>6903.235122</v>
      </c>
      <c r="H22" s="42">
        <f t="shared" si="3"/>
        <v>13.30200463294579</v>
      </c>
      <c r="I22" s="42">
        <v>7937.4644929999995</v>
      </c>
      <c r="J22" s="42">
        <f t="shared" si="4"/>
        <v>15.249058283517131</v>
      </c>
      <c r="K22" s="42">
        <f t="shared" si="5"/>
        <v>14.981807119737269</v>
      </c>
      <c r="L22" s="42"/>
      <c r="M22" s="154" t="s">
        <v>611</v>
      </c>
    </row>
    <row r="23" spans="1:13" x14ac:dyDescent="0.2">
      <c r="A23" s="154" t="s">
        <v>363</v>
      </c>
      <c r="B23" s="42">
        <v>7016.2785519999998</v>
      </c>
      <c r="C23" s="42">
        <f t="shared" si="0"/>
        <v>9.7718089684223575</v>
      </c>
      <c r="D23" s="42">
        <v>8833.4728679999989</v>
      </c>
      <c r="E23" s="42">
        <f t="shared" si="1"/>
        <v>12.642444649660767</v>
      </c>
      <c r="F23" s="42">
        <f t="shared" si="2"/>
        <v>25.89968888110927</v>
      </c>
      <c r="G23" s="42">
        <v>6141.997507</v>
      </c>
      <c r="H23" s="42">
        <f t="shared" si="3"/>
        <v>11.835158132348992</v>
      </c>
      <c r="I23" s="42">
        <v>6971.8457200000012</v>
      </c>
      <c r="J23" s="42">
        <f t="shared" si="4"/>
        <v>13.393959975723632</v>
      </c>
      <c r="K23" s="42">
        <f t="shared" si="5"/>
        <v>13.511047701569851</v>
      </c>
      <c r="L23" s="42"/>
      <c r="M23" s="154" t="s">
        <v>612</v>
      </c>
    </row>
    <row r="24" spans="1:13" x14ac:dyDescent="0.2">
      <c r="A24" s="154" t="s">
        <v>325</v>
      </c>
      <c r="B24" s="42">
        <v>1463.8212000000001</v>
      </c>
      <c r="C24" s="42">
        <f t="shared" si="0"/>
        <v>2.0387134040237544</v>
      </c>
      <c r="D24" s="42">
        <v>1609.781853</v>
      </c>
      <c r="E24" s="42">
        <f t="shared" si="1"/>
        <v>2.3039158300136013</v>
      </c>
      <c r="F24" s="42">
        <f t="shared" si="2"/>
        <v>9.9712077540617514</v>
      </c>
      <c r="G24" s="42">
        <v>1360.694162</v>
      </c>
      <c r="H24" s="42">
        <f t="shared" si="3"/>
        <v>2.6219532910393446</v>
      </c>
      <c r="I24" s="42">
        <v>1569.9341850000001</v>
      </c>
      <c r="J24" s="42">
        <f t="shared" si="4"/>
        <v>3.0160787376703881</v>
      </c>
      <c r="K24" s="42">
        <f t="shared" si="5"/>
        <v>15.377446956371983</v>
      </c>
      <c r="L24" s="42"/>
      <c r="M24" s="154" t="s">
        <v>613</v>
      </c>
    </row>
    <row r="25" spans="1:13" x14ac:dyDescent="0.2">
      <c r="A25" s="154" t="s">
        <v>305</v>
      </c>
      <c r="B25" s="42">
        <v>2124.8839320000002</v>
      </c>
      <c r="C25" s="42">
        <f t="shared" si="0"/>
        <v>2.9593978787594413</v>
      </c>
      <c r="D25" s="42">
        <v>2200.7840409999999</v>
      </c>
      <c r="E25" s="42">
        <f t="shared" si="1"/>
        <v>3.1497567083713442</v>
      </c>
      <c r="F25" s="42">
        <f t="shared" si="2"/>
        <v>3.571964936859402</v>
      </c>
      <c r="G25" s="42">
        <v>2519.0831730000009</v>
      </c>
      <c r="H25" s="42">
        <f t="shared" si="3"/>
        <v>4.8540800719987116</v>
      </c>
      <c r="I25" s="42">
        <v>2702.4788229999999</v>
      </c>
      <c r="J25" s="42">
        <f t="shared" si="4"/>
        <v>5.1918666367882143</v>
      </c>
      <c r="K25" s="42">
        <f t="shared" si="5"/>
        <v>7.2802538624237485</v>
      </c>
      <c r="L25" s="42"/>
      <c r="M25" s="154" t="s">
        <v>614</v>
      </c>
    </row>
    <row r="27" spans="1:13" x14ac:dyDescent="0.2">
      <c r="A27" s="155"/>
    </row>
    <row r="28" spans="1:13" x14ac:dyDescent="0.2">
      <c r="A28" s="155" t="s">
        <v>364</v>
      </c>
    </row>
    <row r="32" spans="1:13" x14ac:dyDescent="0.2">
      <c r="A32" s="190"/>
      <c r="B32" s="190"/>
    </row>
    <row r="34" spans="1:3" x14ac:dyDescent="0.2">
      <c r="A34" s="190"/>
      <c r="B34" s="190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50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37.85546875" style="7" customWidth="1"/>
    <col min="2" max="2" width="12.85546875" style="180" customWidth="1"/>
    <col min="3" max="3" width="6.85546875" style="42" customWidth="1"/>
    <col min="4" max="4" width="12.85546875" style="7" customWidth="1"/>
    <col min="5" max="5" width="6.85546875" style="42" customWidth="1"/>
    <col min="6" max="6" width="12.85546875" style="7" customWidth="1"/>
    <col min="7" max="7" width="6.85546875" style="42" customWidth="1"/>
    <col min="8" max="8" width="12.85546875" style="7" customWidth="1"/>
    <col min="9" max="9" width="6.85546875" style="42" customWidth="1"/>
    <col min="10" max="11" width="10.7109375" style="7" customWidth="1"/>
    <col min="12" max="12" width="2.5703125" style="7" customWidth="1"/>
    <col min="13" max="13" width="37.85546875" style="155" customWidth="1"/>
    <col min="14" max="14" width="3.7109375" style="7" customWidth="1"/>
    <col min="15" max="16384" width="9.140625" style="7"/>
  </cols>
  <sheetData>
    <row r="1" spans="1:15" s="156" customFormat="1" ht="11.25" hidden="1" x14ac:dyDescent="0.2">
      <c r="B1" s="143"/>
      <c r="C1" s="157"/>
      <c r="E1" s="157"/>
      <c r="G1" s="157"/>
      <c r="I1" s="157"/>
    </row>
    <row r="2" spans="1:15" s="156" customFormat="1" ht="30" customHeight="1" x14ac:dyDescent="0.2">
      <c r="A2" s="241" t="s">
        <v>687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5" s="156" customFormat="1" ht="15" customHeight="1" x14ac:dyDescent="0.2">
      <c r="A3" s="141" t="s">
        <v>711</v>
      </c>
      <c r="B3" s="143"/>
      <c r="C3" s="157"/>
      <c r="D3" s="158"/>
      <c r="E3" s="159"/>
      <c r="F3" s="158"/>
      <c r="G3" s="159"/>
      <c r="H3" s="158"/>
      <c r="I3" s="159"/>
      <c r="J3" s="158"/>
      <c r="K3" s="160"/>
      <c r="L3" s="160"/>
      <c r="M3" s="143" t="s">
        <v>930</v>
      </c>
    </row>
    <row r="4" spans="1:15" s="162" customFormat="1" ht="33.75" customHeight="1" x14ac:dyDescent="0.2">
      <c r="A4" s="254" t="s">
        <v>306</v>
      </c>
      <c r="B4" s="245" t="s">
        <v>683</v>
      </c>
      <c r="C4" s="246"/>
      <c r="D4" s="246"/>
      <c r="E4" s="247"/>
      <c r="F4" s="245" t="s">
        <v>688</v>
      </c>
      <c r="G4" s="246"/>
      <c r="H4" s="246"/>
      <c r="I4" s="247"/>
      <c r="J4" s="245" t="s">
        <v>689</v>
      </c>
      <c r="K4" s="247"/>
      <c r="L4" s="161"/>
      <c r="M4" s="253" t="s">
        <v>615</v>
      </c>
    </row>
    <row r="5" spans="1:15" s="162" customFormat="1" ht="11.25" x14ac:dyDescent="0.2">
      <c r="A5" s="254"/>
      <c r="B5" s="250">
        <v>2022</v>
      </c>
      <c r="C5" s="251"/>
      <c r="D5" s="250">
        <v>2023</v>
      </c>
      <c r="E5" s="251"/>
      <c r="F5" s="250">
        <v>2022</v>
      </c>
      <c r="G5" s="251"/>
      <c r="H5" s="250">
        <v>2023</v>
      </c>
      <c r="I5" s="251"/>
      <c r="J5" s="149">
        <v>2022</v>
      </c>
      <c r="K5" s="163">
        <v>2023</v>
      </c>
      <c r="L5" s="164"/>
      <c r="M5" s="253"/>
    </row>
    <row r="6" spans="1:15" s="162" customFormat="1" ht="21" customHeight="1" x14ac:dyDescent="0.2">
      <c r="A6" s="254"/>
      <c r="B6" s="145" t="s">
        <v>690</v>
      </c>
      <c r="C6" s="165" t="s">
        <v>295</v>
      </c>
      <c r="D6" s="145" t="s">
        <v>690</v>
      </c>
      <c r="E6" s="165" t="s">
        <v>295</v>
      </c>
      <c r="F6" s="145" t="s">
        <v>690</v>
      </c>
      <c r="G6" s="165" t="s">
        <v>295</v>
      </c>
      <c r="H6" s="145" t="s">
        <v>690</v>
      </c>
      <c r="I6" s="165" t="s">
        <v>295</v>
      </c>
      <c r="J6" s="252" t="s">
        <v>690</v>
      </c>
      <c r="K6" s="247"/>
      <c r="L6" s="166"/>
      <c r="M6" s="253"/>
      <c r="N6" s="167"/>
    </row>
    <row r="7" spans="1:15" s="162" customFormat="1" ht="12.75" customHeight="1" x14ac:dyDescent="0.2">
      <c r="A7" s="168"/>
      <c r="B7" s="168"/>
      <c r="C7" s="169"/>
      <c r="D7" s="168"/>
      <c r="E7" s="169"/>
      <c r="F7" s="168"/>
      <c r="G7" s="169"/>
      <c r="H7" s="168"/>
      <c r="I7" s="169"/>
      <c r="J7" s="170"/>
      <c r="K7" s="170"/>
      <c r="L7" s="170"/>
      <c r="M7" s="168"/>
      <c r="N7" s="139"/>
    </row>
    <row r="8" spans="1:15" s="162" customFormat="1" ht="12.75" customHeight="1" x14ac:dyDescent="0.2">
      <c r="A8" s="171" t="s">
        <v>691</v>
      </c>
      <c r="B8" s="172">
        <v>49714378.555</v>
      </c>
      <c r="C8" s="173"/>
      <c r="D8" s="172">
        <v>52405139.805</v>
      </c>
      <c r="E8" s="173"/>
      <c r="F8" s="172">
        <v>38992070.239000008</v>
      </c>
      <c r="G8" s="173"/>
      <c r="H8" s="172">
        <v>39080282.134999998</v>
      </c>
      <c r="I8" s="173"/>
      <c r="J8" s="174">
        <f>F8-B8</f>
        <v>-10722308.315999992</v>
      </c>
      <c r="K8" s="174">
        <f>H8-D8</f>
        <v>-13324857.670000002</v>
      </c>
      <c r="L8" s="170"/>
      <c r="M8" s="171" t="s">
        <v>692</v>
      </c>
      <c r="N8" s="139"/>
      <c r="O8" s="175" t="str">
        <f>"(1) - UE28/EU28 (inclui GB REINO UNIDO) / (includes GB UNITED KINGDOM)"</f>
        <v>(1) - UE28/EU28 (inclui GB REINO UNIDO) / (includes GB UNITED KINGDOM)</v>
      </c>
    </row>
    <row r="9" spans="1:15" s="162" customFormat="1" ht="12.75" customHeight="1" x14ac:dyDescent="0.2">
      <c r="A9" s="171" t="s">
        <v>693</v>
      </c>
      <c r="B9" s="172">
        <v>48984650.112000003</v>
      </c>
      <c r="C9" s="173"/>
      <c r="D9" s="172">
        <v>51626098.366999999</v>
      </c>
      <c r="E9" s="173"/>
      <c r="F9" s="172">
        <v>36484082.61500001</v>
      </c>
      <c r="G9" s="173"/>
      <c r="H9" s="172">
        <v>36652439.627999999</v>
      </c>
      <c r="I9" s="173"/>
      <c r="J9" s="174">
        <f>F9-B9</f>
        <v>-12500567.496999994</v>
      </c>
      <c r="K9" s="174">
        <f>H9-D9</f>
        <v>-14973658.739</v>
      </c>
      <c r="L9" s="170"/>
      <c r="M9" s="171" t="s">
        <v>694</v>
      </c>
      <c r="N9" s="139"/>
      <c r="O9" s="175" t="str">
        <f>"(2) - UE27/EU27 (exclui GB REINO UNIDO) / (excludes GB UNITED KINGDOM)"</f>
        <v>(2) - UE27/EU27 (exclui GB REINO UNIDO) / (excludes GB UNITED KINGDOM)</v>
      </c>
    </row>
    <row r="10" spans="1:15" s="162" customFormat="1" ht="12.75" customHeight="1" x14ac:dyDescent="0.2">
      <c r="A10" s="168"/>
      <c r="B10" s="172"/>
      <c r="C10" s="173"/>
      <c r="D10" s="176"/>
      <c r="E10" s="173"/>
      <c r="F10" s="172"/>
      <c r="G10" s="173"/>
      <c r="H10" s="176"/>
      <c r="I10" s="173"/>
      <c r="J10" s="125"/>
      <c r="K10" s="125"/>
      <c r="L10" s="170"/>
      <c r="M10" s="168"/>
      <c r="N10" s="139"/>
      <c r="O10" s="175"/>
    </row>
    <row r="11" spans="1:15" s="162" customFormat="1" ht="12.75" customHeight="1" x14ac:dyDescent="0.2">
      <c r="A11" s="171" t="s">
        <v>695</v>
      </c>
      <c r="B11" s="172">
        <v>22086846.526999999</v>
      </c>
      <c r="C11" s="177"/>
      <c r="D11" s="172">
        <v>17466416.786999997</v>
      </c>
      <c r="E11" s="173"/>
      <c r="F11" s="172">
        <v>12904131.216999996</v>
      </c>
      <c r="G11" s="177"/>
      <c r="H11" s="172">
        <v>12971879.679999994</v>
      </c>
      <c r="I11" s="173"/>
      <c r="J11" s="174">
        <f>F11-B11</f>
        <v>-9182715.3100000024</v>
      </c>
      <c r="K11" s="174">
        <f>H11-D11</f>
        <v>-4494537.1070000026</v>
      </c>
      <c r="L11" s="170"/>
      <c r="M11" s="171" t="s">
        <v>696</v>
      </c>
      <c r="N11" s="139"/>
      <c r="O11" s="175"/>
    </row>
    <row r="12" spans="1:15" x14ac:dyDescent="0.2">
      <c r="A12" s="171" t="s">
        <v>697</v>
      </c>
      <c r="B12" s="172">
        <v>22816574.969999995</v>
      </c>
      <c r="C12" s="177"/>
      <c r="D12" s="172">
        <v>18245458.22499999</v>
      </c>
      <c r="E12" s="177"/>
      <c r="F12" s="172">
        <v>15412118.840999994</v>
      </c>
      <c r="G12" s="177"/>
      <c r="H12" s="172">
        <v>15399722.186999993</v>
      </c>
      <c r="I12" s="177"/>
      <c r="J12" s="174">
        <f>F12-B12</f>
        <v>-7404456.1290000007</v>
      </c>
      <c r="K12" s="174">
        <f>H12-D12</f>
        <v>-2845736.0379999969</v>
      </c>
      <c r="L12" s="174"/>
      <c r="M12" s="171" t="s">
        <v>698</v>
      </c>
      <c r="O12" s="84"/>
    </row>
    <row r="13" spans="1:15" x14ac:dyDescent="0.2">
      <c r="A13" s="155" t="s">
        <v>712</v>
      </c>
      <c r="B13" s="178">
        <v>316042.64499999996</v>
      </c>
      <c r="C13" s="179">
        <f>IF(B13=0,0,IF(OR(B13="x",B13="Ə"),"x",B13/$B$12*100))</f>
        <v>1.3851449896206749</v>
      </c>
      <c r="D13" s="178">
        <v>591548.30799999996</v>
      </c>
      <c r="E13" s="179">
        <f>IF(D13=0,0,IF(OR(D13="x",D13="Ə"),"x",D13/$D$12*100))</f>
        <v>3.2421674517851153</v>
      </c>
      <c r="F13" s="178">
        <v>725125.11199999996</v>
      </c>
      <c r="G13" s="179">
        <f>IF(F13=0,0,IF(OR(F13="x",F13="Ə"),"x",F13/$F$12*100))</f>
        <v>4.7049021583650807</v>
      </c>
      <c r="H13" s="178">
        <v>702665.21900000004</v>
      </c>
      <c r="I13" s="179">
        <f>IF(H13=0,0,IF(OR(H13="x",H13="Ə"),"x",H13/$H$12*100))</f>
        <v>4.5628434751450904</v>
      </c>
      <c r="J13" s="178">
        <v>409082.467</v>
      </c>
      <c r="K13" s="178">
        <v>111116.91100000008</v>
      </c>
      <c r="L13" s="178"/>
      <c r="M13" s="155" t="s">
        <v>712</v>
      </c>
      <c r="O13" s="175" t="str">
        <f>"(3) - UE28/EU28 (exclui GB REINO UNIDO) / (excludes GB UNITED KINGDOM)"</f>
        <v>(3) - UE28/EU28 (exclui GB REINO UNIDO) / (excludes GB UNITED KINGDOM)</v>
      </c>
    </row>
    <row r="14" spans="1:15" x14ac:dyDescent="0.2">
      <c r="A14" s="155" t="s">
        <v>713</v>
      </c>
      <c r="B14" s="178">
        <v>281025.74099999998</v>
      </c>
      <c r="C14" s="179">
        <f t="shared" ref="C14:C77" si="0">IF(B14=0,0,IF(OR(B14="x",B14="Ə"),"x",B14/$B$12*100))</f>
        <v>1.2316736467655733</v>
      </c>
      <c r="D14" s="178">
        <v>365210.39799999999</v>
      </c>
      <c r="E14" s="179">
        <f t="shared" ref="E14:E77" si="1">IF(D14=0,0,IF(OR(D14="x",D14="Ə"),"x",D14/$D$12*100))</f>
        <v>2.0016510053969894</v>
      </c>
      <c r="F14" s="178">
        <v>485989.26799999998</v>
      </c>
      <c r="G14" s="179">
        <f t="shared" ref="G14:G77" si="2">IF(F14=0,0,IF(OR(F14="x",F14="Ə"),"x",F14/$F$12*100))</f>
        <v>3.1532930222880839</v>
      </c>
      <c r="H14" s="178">
        <v>520225.016</v>
      </c>
      <c r="I14" s="179">
        <f t="shared" ref="I14:I77" si="3">IF(H14=0,0,IF(OR(H14="x",H14="Ə"),"x",H14/$H$12*100))</f>
        <v>3.3781454605665493</v>
      </c>
      <c r="J14" s="178">
        <v>204963.527</v>
      </c>
      <c r="K14" s="178">
        <v>155014.61800000002</v>
      </c>
      <c r="L14" s="178"/>
      <c r="M14" s="155" t="s">
        <v>931</v>
      </c>
      <c r="N14" s="139"/>
      <c r="O14" s="175" t="str">
        <f>"(4) - UE27/EU27 (inclui GB REINO UNIDO) / (includes GB UNITED KINGDOM)"</f>
        <v>(4) - UE27/EU27 (inclui GB REINO UNIDO) / (includes GB UNITED KINGDOM)</v>
      </c>
    </row>
    <row r="15" spans="1:15" x14ac:dyDescent="0.2">
      <c r="A15" s="155" t="s">
        <v>714</v>
      </c>
      <c r="B15" s="178">
        <v>8559.0730000000003</v>
      </c>
      <c r="C15" s="179">
        <f t="shared" si="0"/>
        <v>3.7512523291746279E-2</v>
      </c>
      <c r="D15" s="178">
        <v>12843.897999999999</v>
      </c>
      <c r="E15" s="179">
        <f t="shared" si="1"/>
        <v>7.0395042106430883E-2</v>
      </c>
      <c r="F15" s="178">
        <v>11679.367</v>
      </c>
      <c r="G15" s="179">
        <f t="shared" si="2"/>
        <v>7.5780410990149108E-2</v>
      </c>
      <c r="H15" s="178">
        <v>9643.0380000000005</v>
      </c>
      <c r="I15" s="179">
        <f t="shared" si="3"/>
        <v>6.2618259491332762E-2</v>
      </c>
      <c r="J15" s="178">
        <v>3120.2939999999999</v>
      </c>
      <c r="K15" s="178">
        <v>-3200.8599999999988</v>
      </c>
      <c r="L15" s="178"/>
      <c r="M15" s="155" t="s">
        <v>932</v>
      </c>
    </row>
    <row r="16" spans="1:15" x14ac:dyDescent="0.2">
      <c r="A16" s="155" t="s">
        <v>715</v>
      </c>
      <c r="B16" s="178">
        <v>44.316000000000003</v>
      </c>
      <c r="C16" s="179">
        <f t="shared" si="0"/>
        <v>1.9422722322814961E-4</v>
      </c>
      <c r="D16" s="178">
        <v>62.201999999999998</v>
      </c>
      <c r="E16" s="179">
        <f t="shared" si="1"/>
        <v>3.4091771899031069E-4</v>
      </c>
      <c r="F16" s="178">
        <v>298.75900000000001</v>
      </c>
      <c r="G16" s="179">
        <f t="shared" si="2"/>
        <v>1.9384680528496069E-3</v>
      </c>
      <c r="H16" s="178">
        <v>220.81899999999999</v>
      </c>
      <c r="I16" s="179">
        <f t="shared" si="3"/>
        <v>1.4339154779454989E-3</v>
      </c>
      <c r="J16" s="178">
        <v>254.44300000000001</v>
      </c>
      <c r="K16" s="178">
        <v>158.61699999999999</v>
      </c>
      <c r="L16" s="178"/>
      <c r="M16" s="155" t="s">
        <v>933</v>
      </c>
    </row>
    <row r="17" spans="1:18" x14ac:dyDescent="0.2">
      <c r="A17" s="155" t="s">
        <v>716</v>
      </c>
      <c r="B17" s="178">
        <v>26413.514999999999</v>
      </c>
      <c r="C17" s="179">
        <f t="shared" si="0"/>
        <v>0.11576459234012722</v>
      </c>
      <c r="D17" s="178">
        <v>213431.81</v>
      </c>
      <c r="E17" s="179">
        <f t="shared" si="1"/>
        <v>1.1697804865627053</v>
      </c>
      <c r="F17" s="178">
        <v>227157.71799999999</v>
      </c>
      <c r="G17" s="179">
        <f t="shared" si="2"/>
        <v>1.4738902570339976</v>
      </c>
      <c r="H17" s="178">
        <v>172576.34599999999</v>
      </c>
      <c r="I17" s="179">
        <f t="shared" si="3"/>
        <v>1.1206458396092627</v>
      </c>
      <c r="J17" s="178">
        <v>200744.20299999998</v>
      </c>
      <c r="K17" s="178">
        <v>-40855.464000000007</v>
      </c>
      <c r="L17" s="178"/>
      <c r="M17" s="155" t="s">
        <v>934</v>
      </c>
    </row>
    <row r="18" spans="1:18" x14ac:dyDescent="0.2">
      <c r="A18" s="155" t="s">
        <v>717</v>
      </c>
      <c r="B18" s="178">
        <v>3496166.34</v>
      </c>
      <c r="C18" s="179">
        <f t="shared" si="0"/>
        <v>15.322923552710597</v>
      </c>
      <c r="D18" s="178">
        <v>2335687.0970000001</v>
      </c>
      <c r="E18" s="179">
        <f t="shared" si="1"/>
        <v>12.801471293275791</v>
      </c>
      <c r="F18" s="178">
        <v>1365497.2089999998</v>
      </c>
      <c r="G18" s="179">
        <f t="shared" si="2"/>
        <v>8.8598928095950331</v>
      </c>
      <c r="H18" s="178">
        <v>1708096.8650000002</v>
      </c>
      <c r="I18" s="179">
        <f t="shared" si="3"/>
        <v>11.09173817721158</v>
      </c>
      <c r="J18" s="178">
        <v>-2130669.1310000001</v>
      </c>
      <c r="K18" s="178">
        <v>-627590.23199999984</v>
      </c>
      <c r="L18" s="178"/>
      <c r="M18" s="155" t="s">
        <v>935</v>
      </c>
    </row>
    <row r="19" spans="1:18" x14ac:dyDescent="0.2">
      <c r="A19" s="155" t="s">
        <v>718</v>
      </c>
      <c r="B19" s="178">
        <v>24570.913</v>
      </c>
      <c r="C19" s="179">
        <f t="shared" si="0"/>
        <v>0.10768887544386775</v>
      </c>
      <c r="D19" s="178">
        <v>24308.591</v>
      </c>
      <c r="E19" s="179">
        <f t="shared" si="1"/>
        <v>0.13323091533372555</v>
      </c>
      <c r="F19" s="178">
        <v>95520.565000000002</v>
      </c>
      <c r="G19" s="179">
        <f t="shared" si="2"/>
        <v>0.61977568422254836</v>
      </c>
      <c r="H19" s="178">
        <v>201315.82800000001</v>
      </c>
      <c r="I19" s="179">
        <f t="shared" si="3"/>
        <v>1.3072692192456892</v>
      </c>
      <c r="J19" s="178">
        <v>70949.652000000002</v>
      </c>
      <c r="K19" s="178">
        <v>177007.23700000002</v>
      </c>
      <c r="L19" s="178"/>
      <c r="M19" s="155" t="s">
        <v>936</v>
      </c>
    </row>
    <row r="20" spans="1:18" x14ac:dyDescent="0.2">
      <c r="A20" s="155" t="s">
        <v>719</v>
      </c>
      <c r="B20" s="178">
        <v>438668.79399999999</v>
      </c>
      <c r="C20" s="179">
        <f t="shared" si="0"/>
        <v>1.9225882700483161</v>
      </c>
      <c r="D20" s="178">
        <v>177172.04399999999</v>
      </c>
      <c r="E20" s="179">
        <f t="shared" si="1"/>
        <v>0.97104737965549281</v>
      </c>
      <c r="F20" s="178">
        <v>889004.49300000002</v>
      </c>
      <c r="G20" s="179">
        <f t="shared" si="2"/>
        <v>5.7682172203021898</v>
      </c>
      <c r="H20" s="178">
        <v>899309.04799999995</v>
      </c>
      <c r="I20" s="179">
        <f t="shared" si="3"/>
        <v>5.8397744912513492</v>
      </c>
      <c r="J20" s="178">
        <v>450335.69900000002</v>
      </c>
      <c r="K20" s="178">
        <v>722137.00399999996</v>
      </c>
      <c r="L20" s="178"/>
      <c r="M20" s="155" t="s">
        <v>937</v>
      </c>
    </row>
    <row r="21" spans="1:18" x14ac:dyDescent="0.2">
      <c r="A21" s="155" t="s">
        <v>720</v>
      </c>
      <c r="B21" s="178">
        <v>15246.834999999999</v>
      </c>
      <c r="C21" s="179">
        <f t="shared" si="0"/>
        <v>6.6823504492006594E-2</v>
      </c>
      <c r="D21" s="178">
        <v>238631.68900000001</v>
      </c>
      <c r="E21" s="179">
        <f t="shared" si="1"/>
        <v>1.3078963874583651</v>
      </c>
      <c r="F21" s="178">
        <v>6629.7510000000002</v>
      </c>
      <c r="G21" s="179">
        <f t="shared" si="2"/>
        <v>4.3016479877920781E-2</v>
      </c>
      <c r="H21" s="178">
        <v>8014.8450000000003</v>
      </c>
      <c r="I21" s="179">
        <f t="shared" si="3"/>
        <v>5.2045386940589772E-2</v>
      </c>
      <c r="J21" s="178">
        <v>-8617.0839999999989</v>
      </c>
      <c r="K21" s="178">
        <v>-230616.84400000001</v>
      </c>
      <c r="L21" s="178"/>
      <c r="M21" s="155" t="s">
        <v>938</v>
      </c>
    </row>
    <row r="22" spans="1:18" x14ac:dyDescent="0.2">
      <c r="A22" s="155" t="s">
        <v>721</v>
      </c>
      <c r="B22" s="178">
        <v>579527.875</v>
      </c>
      <c r="C22" s="179">
        <f t="shared" si="0"/>
        <v>2.5399424574546479</v>
      </c>
      <c r="D22" s="178">
        <v>662211.91399999999</v>
      </c>
      <c r="E22" s="179">
        <f t="shared" si="1"/>
        <v>3.6294616766195267</v>
      </c>
      <c r="F22" s="178">
        <v>143948.989</v>
      </c>
      <c r="G22" s="179">
        <f t="shared" si="2"/>
        <v>0.93399869599409391</v>
      </c>
      <c r="H22" s="178">
        <v>338924.86200000002</v>
      </c>
      <c r="I22" s="179">
        <f t="shared" si="3"/>
        <v>2.2008504951219883</v>
      </c>
      <c r="J22" s="178">
        <v>-435578.886</v>
      </c>
      <c r="K22" s="178">
        <v>-323287.05199999997</v>
      </c>
      <c r="L22" s="178"/>
      <c r="M22" s="155" t="s">
        <v>939</v>
      </c>
    </row>
    <row r="23" spans="1:18" x14ac:dyDescent="0.2">
      <c r="A23" s="155" t="s">
        <v>722</v>
      </c>
      <c r="B23" s="178">
        <v>131975.69699999999</v>
      </c>
      <c r="C23" s="179">
        <f t="shared" si="0"/>
        <v>0.57842028075434671</v>
      </c>
      <c r="D23" s="178">
        <v>12508.807000000001</v>
      </c>
      <c r="E23" s="179">
        <f t="shared" si="1"/>
        <v>6.8558469980547765E-2</v>
      </c>
      <c r="F23" s="178">
        <v>6331.3829999999998</v>
      </c>
      <c r="G23" s="179">
        <f t="shared" si="2"/>
        <v>4.1080548789676971E-2</v>
      </c>
      <c r="H23" s="178">
        <v>5760.2290000000003</v>
      </c>
      <c r="I23" s="179">
        <f t="shared" si="3"/>
        <v>3.7404759190153583E-2</v>
      </c>
      <c r="J23" s="178">
        <v>-125644.31399999998</v>
      </c>
      <c r="K23" s="178">
        <v>-6748.5780000000004</v>
      </c>
      <c r="L23" s="178"/>
      <c r="M23" s="155" t="s">
        <v>940</v>
      </c>
    </row>
    <row r="24" spans="1:18" x14ac:dyDescent="0.2">
      <c r="A24" s="155" t="s">
        <v>723</v>
      </c>
      <c r="B24" s="178">
        <v>334766.38</v>
      </c>
      <c r="C24" s="179">
        <f t="shared" si="0"/>
        <v>1.4672069775597878</v>
      </c>
      <c r="D24" s="178">
        <v>9.1910000000000007</v>
      </c>
      <c r="E24" s="179">
        <f t="shared" si="1"/>
        <v>5.0374180174913125E-5</v>
      </c>
      <c r="F24" s="178">
        <v>3940.846</v>
      </c>
      <c r="G24" s="179">
        <f t="shared" si="2"/>
        <v>2.5569787260635371E-2</v>
      </c>
      <c r="H24" s="178">
        <v>4072.31</v>
      </c>
      <c r="I24" s="179">
        <f t="shared" si="3"/>
        <v>2.6444048474054474E-2</v>
      </c>
      <c r="J24" s="178">
        <v>-330825.53399999999</v>
      </c>
      <c r="K24" s="178">
        <v>4063.1190000000001</v>
      </c>
      <c r="L24" s="178"/>
      <c r="M24" s="155" t="s">
        <v>941</v>
      </c>
    </row>
    <row r="25" spans="1:18" x14ac:dyDescent="0.2">
      <c r="A25" s="155" t="s">
        <v>724</v>
      </c>
      <c r="B25" s="178">
        <v>12.157999999999999</v>
      </c>
      <c r="C25" s="179">
        <f t="shared" si="0"/>
        <v>5.3285824081772787E-5</v>
      </c>
      <c r="D25" s="178">
        <v>2.4359999999999999</v>
      </c>
      <c r="E25" s="179">
        <f t="shared" si="1"/>
        <v>1.3351267860525335E-5</v>
      </c>
      <c r="F25" s="178">
        <v>20378.940999999999</v>
      </c>
      <c r="G25" s="179">
        <f t="shared" si="2"/>
        <v>0.13222673151070602</v>
      </c>
      <c r="H25" s="178">
        <v>17185.108</v>
      </c>
      <c r="I25" s="179">
        <f t="shared" si="3"/>
        <v>0.11159362351683966</v>
      </c>
      <c r="J25" s="178">
        <v>20366.782999999999</v>
      </c>
      <c r="K25" s="178">
        <v>17182.671999999999</v>
      </c>
      <c r="L25" s="178"/>
      <c r="M25" s="155" t="s">
        <v>942</v>
      </c>
    </row>
    <row r="26" spans="1:18" x14ac:dyDescent="0.2">
      <c r="A26" s="155" t="s">
        <v>725</v>
      </c>
      <c r="B26" s="178">
        <v>241.024</v>
      </c>
      <c r="C26" s="179">
        <f t="shared" si="0"/>
        <v>1.0563548662185561E-3</v>
      </c>
      <c r="D26" s="178">
        <v>310.56400000000002</v>
      </c>
      <c r="E26" s="179">
        <f t="shared" si="1"/>
        <v>1.7021441510000782E-3</v>
      </c>
      <c r="F26" s="178">
        <v>1448.682</v>
      </c>
      <c r="G26" s="179">
        <f t="shared" si="2"/>
        <v>9.3996290513031384E-3</v>
      </c>
      <c r="H26" s="178">
        <v>1491.0630000000001</v>
      </c>
      <c r="I26" s="179">
        <f t="shared" si="3"/>
        <v>9.6824019413721176E-3</v>
      </c>
      <c r="J26" s="178">
        <v>1207.6579999999999</v>
      </c>
      <c r="K26" s="178">
        <v>1180.499</v>
      </c>
      <c r="L26" s="178"/>
      <c r="M26" s="155" t="s">
        <v>943</v>
      </c>
    </row>
    <row r="27" spans="1:18" x14ac:dyDescent="0.2">
      <c r="A27" s="155" t="s">
        <v>726</v>
      </c>
      <c r="B27" s="178">
        <v>10826.89</v>
      </c>
      <c r="C27" s="179">
        <f t="shared" si="0"/>
        <v>4.7451863455560531E-2</v>
      </c>
      <c r="D27" s="178">
        <v>34145.743999999999</v>
      </c>
      <c r="E27" s="179">
        <f t="shared" si="1"/>
        <v>0.18714654123190713</v>
      </c>
      <c r="F27" s="178">
        <v>32573.345000000001</v>
      </c>
      <c r="G27" s="179">
        <f t="shared" si="2"/>
        <v>0.2113489088427411</v>
      </c>
      <c r="H27" s="178">
        <v>29698.848000000002</v>
      </c>
      <c r="I27" s="179">
        <f t="shared" si="3"/>
        <v>0.19285314137076395</v>
      </c>
      <c r="J27" s="178">
        <v>21746.455000000002</v>
      </c>
      <c r="K27" s="178">
        <v>-4446.895999999997</v>
      </c>
      <c r="L27" s="178"/>
      <c r="M27" s="155" t="s">
        <v>944</v>
      </c>
    </row>
    <row r="28" spans="1:18" x14ac:dyDescent="0.2">
      <c r="A28" s="155" t="s">
        <v>727</v>
      </c>
      <c r="B28" s="178">
        <v>8638.7139999999999</v>
      </c>
      <c r="C28" s="179">
        <f t="shared" si="0"/>
        <v>3.7861572174432284E-2</v>
      </c>
      <c r="D28" s="178">
        <v>2063.252</v>
      </c>
      <c r="E28" s="179">
        <f t="shared" si="1"/>
        <v>1.1308304645223571E-2</v>
      </c>
      <c r="F28" s="178">
        <v>21640.850999999999</v>
      </c>
      <c r="G28" s="179">
        <f t="shared" si="2"/>
        <v>0.14041450901890309</v>
      </c>
      <c r="H28" s="178">
        <v>33357.489000000001</v>
      </c>
      <c r="I28" s="179">
        <f t="shared" si="3"/>
        <v>0.21661097904843662</v>
      </c>
      <c r="J28" s="178">
        <v>13002.136999999999</v>
      </c>
      <c r="K28" s="178">
        <v>31294.237000000001</v>
      </c>
      <c r="L28" s="178"/>
      <c r="M28" s="155" t="s">
        <v>945</v>
      </c>
    </row>
    <row r="29" spans="1:18" x14ac:dyDescent="0.2">
      <c r="A29" s="155" t="s">
        <v>728</v>
      </c>
      <c r="B29" s="178">
        <v>1468483.4739999999</v>
      </c>
      <c r="C29" s="179">
        <f t="shared" si="0"/>
        <v>6.4360381693168751</v>
      </c>
      <c r="D29" s="178">
        <v>802866.69900000002</v>
      </c>
      <c r="E29" s="179">
        <f t="shared" si="1"/>
        <v>4.4003646776045846</v>
      </c>
      <c r="F29" s="178">
        <v>21480.178</v>
      </c>
      <c r="G29" s="179">
        <f t="shared" si="2"/>
        <v>0.13937199824113403</v>
      </c>
      <c r="H29" s="178">
        <v>33424.021000000001</v>
      </c>
      <c r="I29" s="179">
        <f t="shared" si="3"/>
        <v>0.21704301281626759</v>
      </c>
      <c r="J29" s="178">
        <v>-1447003.2959999999</v>
      </c>
      <c r="K29" s="178">
        <v>-769442.67800000007</v>
      </c>
      <c r="L29" s="178"/>
      <c r="M29" s="155" t="s">
        <v>946</v>
      </c>
      <c r="R29" s="183"/>
    </row>
    <row r="30" spans="1:18" x14ac:dyDescent="0.2">
      <c r="A30" s="155" t="s">
        <v>729</v>
      </c>
      <c r="B30" s="178">
        <v>470305.71600000001</v>
      </c>
      <c r="C30" s="179">
        <f t="shared" si="0"/>
        <v>2.0612458996075174</v>
      </c>
      <c r="D30" s="178">
        <v>358110.63199999998</v>
      </c>
      <c r="E30" s="179">
        <f t="shared" si="1"/>
        <v>1.9627384940615826</v>
      </c>
      <c r="F30" s="178">
        <v>116038.126</v>
      </c>
      <c r="G30" s="179">
        <f t="shared" si="2"/>
        <v>0.75290183781421605</v>
      </c>
      <c r="H30" s="178">
        <v>129337.614</v>
      </c>
      <c r="I30" s="179">
        <f t="shared" si="3"/>
        <v>0.83986978745099139</v>
      </c>
      <c r="J30" s="178">
        <v>-354267.59</v>
      </c>
      <c r="K30" s="178">
        <v>-228773.01799999998</v>
      </c>
      <c r="L30" s="178"/>
      <c r="M30" s="155" t="s">
        <v>947</v>
      </c>
    </row>
    <row r="31" spans="1:18" x14ac:dyDescent="0.2">
      <c r="A31" s="155" t="s">
        <v>730</v>
      </c>
      <c r="B31" s="178">
        <v>12901.87</v>
      </c>
      <c r="C31" s="179">
        <f t="shared" si="0"/>
        <v>5.6546041712938144E-2</v>
      </c>
      <c r="D31" s="178">
        <v>23345.534</v>
      </c>
      <c r="E31" s="179">
        <f t="shared" si="1"/>
        <v>0.12795257708579699</v>
      </c>
      <c r="F31" s="178">
        <v>6561.0590000000002</v>
      </c>
      <c r="G31" s="179">
        <f t="shared" si="2"/>
        <v>4.2570778668965248E-2</v>
      </c>
      <c r="H31" s="178">
        <v>6205.6</v>
      </c>
      <c r="I31" s="179">
        <f t="shared" si="3"/>
        <v>4.0296830843082297E-2</v>
      </c>
      <c r="J31" s="178">
        <v>-6340.8110000000006</v>
      </c>
      <c r="K31" s="178">
        <v>-17139.934000000001</v>
      </c>
      <c r="L31" s="178"/>
      <c r="M31" s="155" t="s">
        <v>948</v>
      </c>
    </row>
    <row r="32" spans="1:18" x14ac:dyDescent="0.2">
      <c r="A32" s="155" t="s">
        <v>731</v>
      </c>
      <c r="B32" s="178">
        <v>483133.88199999998</v>
      </c>
      <c r="C32" s="179">
        <f t="shared" si="0"/>
        <v>2.1174689129952271</v>
      </c>
      <c r="D32" s="178">
        <v>209402.34999999998</v>
      </c>
      <c r="E32" s="179">
        <f t="shared" si="1"/>
        <v>1.1476957575835292</v>
      </c>
      <c r="F32" s="178">
        <v>1397824.3960000002</v>
      </c>
      <c r="G32" s="179">
        <f t="shared" si="2"/>
        <v>9.0696445467410118</v>
      </c>
      <c r="H32" s="178">
        <v>1386595.3540000001</v>
      </c>
      <c r="I32" s="179">
        <f t="shared" si="3"/>
        <v>9.0040283659826308</v>
      </c>
      <c r="J32" s="178">
        <v>914690.5140000002</v>
      </c>
      <c r="K32" s="178">
        <v>1177193.0040000002</v>
      </c>
      <c r="L32" s="178"/>
      <c r="M32" s="155" t="s">
        <v>731</v>
      </c>
    </row>
    <row r="33" spans="1:13" x14ac:dyDescent="0.2">
      <c r="A33" s="155" t="s">
        <v>719</v>
      </c>
      <c r="B33" s="178">
        <v>438668.79399999999</v>
      </c>
      <c r="C33" s="179">
        <f t="shared" si="0"/>
        <v>1.9225882700483161</v>
      </c>
      <c r="D33" s="178">
        <v>177172.04399999999</v>
      </c>
      <c r="E33" s="179">
        <f t="shared" si="1"/>
        <v>0.97104737965549281</v>
      </c>
      <c r="F33" s="178">
        <v>889004.49300000002</v>
      </c>
      <c r="G33" s="179">
        <f t="shared" si="2"/>
        <v>5.7682172203021898</v>
      </c>
      <c r="H33" s="178">
        <v>899309.04799999995</v>
      </c>
      <c r="I33" s="179">
        <f t="shared" si="3"/>
        <v>5.8397744912513492</v>
      </c>
      <c r="J33" s="178">
        <v>450335.69900000002</v>
      </c>
      <c r="K33" s="178">
        <v>722137.00399999996</v>
      </c>
      <c r="L33" s="178"/>
      <c r="M33" s="155" t="s">
        <v>937</v>
      </c>
    </row>
    <row r="34" spans="1:13" x14ac:dyDescent="0.2">
      <c r="A34" s="155" t="s">
        <v>732</v>
      </c>
      <c r="B34" s="178">
        <v>5990.8680000000004</v>
      </c>
      <c r="C34" s="179">
        <f t="shared" si="0"/>
        <v>2.6256648983806714E-2</v>
      </c>
      <c r="D34" s="178">
        <v>7175.0039999999999</v>
      </c>
      <c r="E34" s="179">
        <f t="shared" si="1"/>
        <v>3.9324876972225253E-2</v>
      </c>
      <c r="F34" s="178">
        <v>228022.08</v>
      </c>
      <c r="G34" s="179">
        <f t="shared" si="2"/>
        <v>1.4794985838897481</v>
      </c>
      <c r="H34" s="178">
        <v>230083.516</v>
      </c>
      <c r="I34" s="179">
        <f t="shared" si="3"/>
        <v>1.4940757580304271</v>
      </c>
      <c r="J34" s="178">
        <v>222031.212</v>
      </c>
      <c r="K34" s="178">
        <v>222908.51200000002</v>
      </c>
      <c r="L34" s="178"/>
      <c r="M34" s="155" t="s">
        <v>949</v>
      </c>
    </row>
    <row r="35" spans="1:13" x14ac:dyDescent="0.2">
      <c r="A35" s="155" t="s">
        <v>733</v>
      </c>
      <c r="B35" s="178">
        <v>73.706000000000003</v>
      </c>
      <c r="C35" s="179">
        <f t="shared" si="0"/>
        <v>3.2303709078558524E-4</v>
      </c>
      <c r="D35" s="178">
        <v>118.205</v>
      </c>
      <c r="E35" s="179">
        <f t="shared" si="1"/>
        <v>6.4785985938152599E-4</v>
      </c>
      <c r="F35" s="178">
        <v>88317.952999999994</v>
      </c>
      <c r="G35" s="179">
        <f t="shared" si="2"/>
        <v>0.5730422527307063</v>
      </c>
      <c r="H35" s="178">
        <v>80438.573999999993</v>
      </c>
      <c r="I35" s="179">
        <f t="shared" si="3"/>
        <v>0.52233782547002017</v>
      </c>
      <c r="J35" s="178">
        <v>88244.246999999988</v>
      </c>
      <c r="K35" s="178">
        <v>80320.368999999992</v>
      </c>
      <c r="L35" s="178"/>
      <c r="M35" s="155" t="s">
        <v>950</v>
      </c>
    </row>
    <row r="36" spans="1:13" x14ac:dyDescent="0.2">
      <c r="A36" s="155" t="s">
        <v>734</v>
      </c>
      <c r="B36" s="178">
        <v>36981.305</v>
      </c>
      <c r="C36" s="179">
        <f t="shared" si="0"/>
        <v>0.16208087782072583</v>
      </c>
      <c r="D36" s="178">
        <v>24559.162</v>
      </c>
      <c r="E36" s="179">
        <f t="shared" si="1"/>
        <v>0.13460424888835595</v>
      </c>
      <c r="F36" s="178">
        <v>150454.02299999999</v>
      </c>
      <c r="G36" s="179">
        <f t="shared" si="2"/>
        <v>0.97620596202357068</v>
      </c>
      <c r="H36" s="178">
        <v>141943.90400000001</v>
      </c>
      <c r="I36" s="179">
        <f t="shared" si="3"/>
        <v>0.9217302901725396</v>
      </c>
      <c r="J36" s="178">
        <v>113472.71799999999</v>
      </c>
      <c r="K36" s="178">
        <v>117384.74200000001</v>
      </c>
      <c r="L36" s="178"/>
      <c r="M36" s="155" t="s">
        <v>951</v>
      </c>
    </row>
    <row r="37" spans="1:13" x14ac:dyDescent="0.2">
      <c r="A37" s="155" t="s">
        <v>735</v>
      </c>
      <c r="B37" s="178">
        <v>1419.2090000000001</v>
      </c>
      <c r="C37" s="179">
        <f t="shared" si="0"/>
        <v>6.2200790515930813E-3</v>
      </c>
      <c r="D37" s="178">
        <v>377.935</v>
      </c>
      <c r="E37" s="179">
        <f t="shared" si="1"/>
        <v>2.0713922080737449E-3</v>
      </c>
      <c r="F37" s="178">
        <v>42025.847000000002</v>
      </c>
      <c r="G37" s="179">
        <f t="shared" si="2"/>
        <v>0.27268052779479612</v>
      </c>
      <c r="H37" s="178">
        <v>34820.311999999998</v>
      </c>
      <c r="I37" s="179">
        <f t="shared" si="3"/>
        <v>0.22611000105829385</v>
      </c>
      <c r="J37" s="178">
        <v>40606.637999999999</v>
      </c>
      <c r="K37" s="178">
        <v>34442.377</v>
      </c>
      <c r="L37" s="178"/>
      <c r="M37" s="155" t="s">
        <v>952</v>
      </c>
    </row>
    <row r="38" spans="1:13" x14ac:dyDescent="0.2">
      <c r="A38" s="155" t="s">
        <v>736</v>
      </c>
      <c r="B38" s="178">
        <v>22740762.81400001</v>
      </c>
      <c r="C38" s="179">
        <f t="shared" si="0"/>
        <v>99.667732093446688</v>
      </c>
      <c r="D38" s="178">
        <v>18201668.576999996</v>
      </c>
      <c r="E38" s="179">
        <f t="shared" si="1"/>
        <v>99.759996995087832</v>
      </c>
      <c r="F38" s="178">
        <v>14534550.540000003</v>
      </c>
      <c r="G38" s="179">
        <f t="shared" si="2"/>
        <v>94.305985373890024</v>
      </c>
      <c r="H38" s="178">
        <v>14630449.388999987</v>
      </c>
      <c r="I38" s="179">
        <f t="shared" si="3"/>
        <v>95.004631975443004</v>
      </c>
      <c r="J38" s="178">
        <v>-8206212.2740000077</v>
      </c>
      <c r="K38" s="178">
        <v>-3571219.1880000085</v>
      </c>
      <c r="L38" s="178"/>
      <c r="M38" s="155" t="s">
        <v>953</v>
      </c>
    </row>
    <row r="39" spans="1:13" x14ac:dyDescent="0.2">
      <c r="A39" s="155" t="s">
        <v>737</v>
      </c>
      <c r="B39" s="178">
        <v>2920584.2219999996</v>
      </c>
      <c r="C39" s="179">
        <f t="shared" si="0"/>
        <v>12.800274475200958</v>
      </c>
      <c r="D39" s="178">
        <v>2717052.2350000003</v>
      </c>
      <c r="E39" s="179">
        <f t="shared" si="1"/>
        <v>14.891663456701162</v>
      </c>
      <c r="F39" s="178">
        <v>4356722.7770000007</v>
      </c>
      <c r="G39" s="179">
        <f t="shared" si="2"/>
        <v>28.268162359415861</v>
      </c>
      <c r="H39" s="178">
        <v>4207170.0860000001</v>
      </c>
      <c r="I39" s="179">
        <f t="shared" si="3"/>
        <v>27.319779116220506</v>
      </c>
      <c r="J39" s="178">
        <v>1436138.5550000011</v>
      </c>
      <c r="K39" s="178">
        <v>1490117.8509999998</v>
      </c>
      <c r="L39" s="178"/>
      <c r="M39" s="155" t="s">
        <v>954</v>
      </c>
    </row>
    <row r="40" spans="1:13" x14ac:dyDescent="0.2">
      <c r="A40" s="155" t="s">
        <v>738</v>
      </c>
      <c r="B40" s="178">
        <v>164.16499999999999</v>
      </c>
      <c r="C40" s="179">
        <f t="shared" si="0"/>
        <v>7.1949887402403604E-4</v>
      </c>
      <c r="D40" s="178">
        <v>335.387</v>
      </c>
      <c r="E40" s="179">
        <f t="shared" si="1"/>
        <v>1.8381944474293969E-3</v>
      </c>
      <c r="F40" s="178">
        <v>5634.0690000000004</v>
      </c>
      <c r="G40" s="179">
        <f t="shared" si="2"/>
        <v>3.6556096265050866E-2</v>
      </c>
      <c r="H40" s="178">
        <v>4252.7969999999996</v>
      </c>
      <c r="I40" s="179">
        <f t="shared" si="3"/>
        <v>2.761606312346394E-2</v>
      </c>
      <c r="J40" s="178">
        <v>5469.9040000000005</v>
      </c>
      <c r="K40" s="178">
        <v>3917.4099999999994</v>
      </c>
      <c r="L40" s="178"/>
      <c r="M40" s="155" t="s">
        <v>955</v>
      </c>
    </row>
    <row r="41" spans="1:13" x14ac:dyDescent="0.2">
      <c r="A41" s="155" t="s">
        <v>739</v>
      </c>
      <c r="B41" s="178">
        <v>3869.3510000000001</v>
      </c>
      <c r="C41" s="179">
        <f t="shared" si="0"/>
        <v>1.6958509351590031E-2</v>
      </c>
      <c r="D41" s="178">
        <v>1543.2829999999999</v>
      </c>
      <c r="E41" s="179">
        <f t="shared" si="1"/>
        <v>8.4584502124774707E-3</v>
      </c>
      <c r="F41" s="178">
        <v>8020.058</v>
      </c>
      <c r="G41" s="179">
        <f t="shared" si="2"/>
        <v>5.2037348548498674E-2</v>
      </c>
      <c r="H41" s="178">
        <v>5323.8919999999998</v>
      </c>
      <c r="I41" s="179">
        <f t="shared" si="3"/>
        <v>3.4571350933163443E-2</v>
      </c>
      <c r="J41" s="178">
        <v>4150.7070000000003</v>
      </c>
      <c r="K41" s="178">
        <v>3780.6089999999999</v>
      </c>
      <c r="L41" s="178"/>
      <c r="M41" s="155" t="s">
        <v>956</v>
      </c>
    </row>
    <row r="42" spans="1:13" x14ac:dyDescent="0.2">
      <c r="A42" s="155" t="s">
        <v>740</v>
      </c>
      <c r="B42" s="178">
        <v>3387.058</v>
      </c>
      <c r="C42" s="179">
        <f t="shared" si="0"/>
        <v>1.4844725838358381E-2</v>
      </c>
      <c r="D42" s="178">
        <v>4131.3779999999997</v>
      </c>
      <c r="E42" s="179">
        <f t="shared" si="1"/>
        <v>2.264332278780026E-2</v>
      </c>
      <c r="F42" s="178">
        <v>2940.6579999999999</v>
      </c>
      <c r="G42" s="179">
        <f t="shared" si="2"/>
        <v>1.9080166914993753E-2</v>
      </c>
      <c r="H42" s="178">
        <v>2622.4140000000002</v>
      </c>
      <c r="I42" s="179">
        <f t="shared" si="3"/>
        <v>1.7028969536955461E-2</v>
      </c>
      <c r="J42" s="178">
        <v>-446.40000000000009</v>
      </c>
      <c r="K42" s="178">
        <v>-1508.9639999999995</v>
      </c>
      <c r="L42" s="178"/>
      <c r="M42" s="155" t="s">
        <v>957</v>
      </c>
    </row>
    <row r="43" spans="1:13" x14ac:dyDescent="0.2">
      <c r="A43" s="155" t="s">
        <v>741</v>
      </c>
      <c r="B43" s="178">
        <v>4455.5559999999996</v>
      </c>
      <c r="C43" s="179">
        <f t="shared" si="0"/>
        <v>1.9527716170627343E-2</v>
      </c>
      <c r="D43" s="178">
        <v>409.089</v>
      </c>
      <c r="E43" s="179">
        <f t="shared" si="1"/>
        <v>2.2421415508187392E-3</v>
      </c>
      <c r="F43" s="178">
        <v>3031.172</v>
      </c>
      <c r="G43" s="179">
        <f t="shared" si="2"/>
        <v>1.9667458000235137E-2</v>
      </c>
      <c r="H43" s="178">
        <v>10346.112999999999</v>
      </c>
      <c r="I43" s="179">
        <f t="shared" si="3"/>
        <v>6.7183763930065532E-2</v>
      </c>
      <c r="J43" s="178">
        <v>-1424.3839999999996</v>
      </c>
      <c r="K43" s="178">
        <v>9937.0239999999994</v>
      </c>
      <c r="L43" s="178"/>
      <c r="M43" s="155" t="s">
        <v>958</v>
      </c>
    </row>
    <row r="44" spans="1:13" x14ac:dyDescent="0.2">
      <c r="A44" s="155" t="s">
        <v>713</v>
      </c>
      <c r="B44" s="178">
        <v>281025.74099999998</v>
      </c>
      <c r="C44" s="179">
        <f t="shared" si="0"/>
        <v>1.2316736467655733</v>
      </c>
      <c r="D44" s="178">
        <v>365210.39799999999</v>
      </c>
      <c r="E44" s="179">
        <f t="shared" si="1"/>
        <v>2.0016510053969894</v>
      </c>
      <c r="F44" s="178">
        <v>485989.26799999998</v>
      </c>
      <c r="G44" s="179">
        <f t="shared" si="2"/>
        <v>3.1532930222880839</v>
      </c>
      <c r="H44" s="178">
        <v>520225.016</v>
      </c>
      <c r="I44" s="179">
        <f t="shared" si="3"/>
        <v>3.3781454605665493</v>
      </c>
      <c r="J44" s="178">
        <v>204963.527</v>
      </c>
      <c r="K44" s="178">
        <v>155014.61800000002</v>
      </c>
      <c r="L44" s="178"/>
      <c r="M44" s="155" t="s">
        <v>931</v>
      </c>
    </row>
    <row r="45" spans="1:13" x14ac:dyDescent="0.2">
      <c r="A45" s="155" t="s">
        <v>742</v>
      </c>
      <c r="B45" s="178">
        <v>807.99199999999996</v>
      </c>
      <c r="C45" s="179">
        <f t="shared" si="0"/>
        <v>3.5412501703799767E-3</v>
      </c>
      <c r="D45" s="178">
        <v>2.1440000000000001</v>
      </c>
      <c r="E45" s="179">
        <f t="shared" si="1"/>
        <v>1.17508695783934E-5</v>
      </c>
      <c r="F45" s="178">
        <v>3277.05</v>
      </c>
      <c r="G45" s="179">
        <f t="shared" si="2"/>
        <v>2.1262812944851217E-2</v>
      </c>
      <c r="H45" s="178">
        <v>1967.1579999999999</v>
      </c>
      <c r="I45" s="179">
        <f t="shared" si="3"/>
        <v>1.2773983686930526E-2</v>
      </c>
      <c r="J45" s="178">
        <v>2469.058</v>
      </c>
      <c r="K45" s="178">
        <v>1965.0139999999999</v>
      </c>
      <c r="L45" s="178"/>
      <c r="M45" s="155" t="s">
        <v>959</v>
      </c>
    </row>
    <row r="46" spans="1:13" x14ac:dyDescent="0.2">
      <c r="A46" s="155" t="s">
        <v>743</v>
      </c>
      <c r="B46" s="178">
        <v>729728.44299999997</v>
      </c>
      <c r="C46" s="179">
        <f t="shared" si="0"/>
        <v>3.198238315608156</v>
      </c>
      <c r="D46" s="178">
        <v>779041.43799999997</v>
      </c>
      <c r="E46" s="179">
        <f t="shared" si="1"/>
        <v>4.26978280508491</v>
      </c>
      <c r="F46" s="178">
        <v>2507987.6239999998</v>
      </c>
      <c r="G46" s="179">
        <f t="shared" si="2"/>
        <v>16.272828219622479</v>
      </c>
      <c r="H46" s="178">
        <v>2427842.5070000002</v>
      </c>
      <c r="I46" s="179">
        <f t="shared" si="3"/>
        <v>15.765495490883048</v>
      </c>
      <c r="J46" s="178">
        <v>1778259.1809999999</v>
      </c>
      <c r="K46" s="178">
        <v>1648801.0690000001</v>
      </c>
      <c r="L46" s="178"/>
      <c r="M46" s="155" t="s">
        <v>960</v>
      </c>
    </row>
    <row r="47" spans="1:13" x14ac:dyDescent="0.2">
      <c r="A47" s="155" t="s">
        <v>744</v>
      </c>
      <c r="B47" s="178">
        <v>860.21</v>
      </c>
      <c r="C47" s="179">
        <f t="shared" si="0"/>
        <v>3.7701101113161513E-3</v>
      </c>
      <c r="D47" s="178">
        <v>479.64100000000002</v>
      </c>
      <c r="E47" s="179">
        <f t="shared" si="1"/>
        <v>2.6288240836987815E-3</v>
      </c>
      <c r="F47" s="178">
        <v>361012.54300000001</v>
      </c>
      <c r="G47" s="179">
        <f t="shared" si="2"/>
        <v>2.3423939740175022</v>
      </c>
      <c r="H47" s="178">
        <v>224408.307</v>
      </c>
      <c r="I47" s="179">
        <f t="shared" si="3"/>
        <v>1.4572230867219091</v>
      </c>
      <c r="J47" s="178">
        <v>360152.33299999998</v>
      </c>
      <c r="K47" s="178">
        <v>223928.666</v>
      </c>
      <c r="L47" s="178"/>
      <c r="M47" s="155" t="s">
        <v>961</v>
      </c>
    </row>
    <row r="48" spans="1:13" x14ac:dyDescent="0.2">
      <c r="A48" s="155" t="s">
        <v>714</v>
      </c>
      <c r="B48" s="178">
        <v>8559.0730000000003</v>
      </c>
      <c r="C48" s="179">
        <f t="shared" si="0"/>
        <v>3.7512523291746279E-2</v>
      </c>
      <c r="D48" s="178">
        <v>12843.897999999999</v>
      </c>
      <c r="E48" s="179">
        <f t="shared" si="1"/>
        <v>7.0395042106430883E-2</v>
      </c>
      <c r="F48" s="178">
        <v>11679.367</v>
      </c>
      <c r="G48" s="179">
        <f t="shared" si="2"/>
        <v>7.5780410990149108E-2</v>
      </c>
      <c r="H48" s="178">
        <v>9643.0380000000005</v>
      </c>
      <c r="I48" s="179">
        <f t="shared" si="3"/>
        <v>6.2618259491332762E-2</v>
      </c>
      <c r="J48" s="178">
        <v>3120.2939999999999</v>
      </c>
      <c r="K48" s="178">
        <v>-3200.8599999999988</v>
      </c>
      <c r="L48" s="178"/>
      <c r="M48" s="155" t="s">
        <v>932</v>
      </c>
    </row>
    <row r="49" spans="1:13" x14ac:dyDescent="0.2">
      <c r="A49" s="155" t="s">
        <v>715</v>
      </c>
      <c r="B49" s="178">
        <v>44.316000000000003</v>
      </c>
      <c r="C49" s="179">
        <f t="shared" si="0"/>
        <v>1.9422722322814961E-4</v>
      </c>
      <c r="D49" s="178">
        <v>62.201999999999998</v>
      </c>
      <c r="E49" s="179">
        <f t="shared" si="1"/>
        <v>3.4091771899031069E-4</v>
      </c>
      <c r="F49" s="178">
        <v>298.75900000000001</v>
      </c>
      <c r="G49" s="179">
        <f t="shared" si="2"/>
        <v>1.9384680528496069E-3</v>
      </c>
      <c r="H49" s="178">
        <v>220.81899999999999</v>
      </c>
      <c r="I49" s="179">
        <f t="shared" si="3"/>
        <v>1.4339154779454989E-3</v>
      </c>
      <c r="J49" s="178">
        <v>254.44300000000001</v>
      </c>
      <c r="K49" s="178">
        <v>158.61699999999999</v>
      </c>
      <c r="L49" s="178"/>
      <c r="M49" s="155" t="s">
        <v>933</v>
      </c>
    </row>
    <row r="50" spans="1:13" x14ac:dyDescent="0.2">
      <c r="A50" s="155" t="s">
        <v>745</v>
      </c>
      <c r="B50" s="178">
        <v>17137.363000000001</v>
      </c>
      <c r="C50" s="179">
        <f t="shared" si="0"/>
        <v>7.5109270442793391E-2</v>
      </c>
      <c r="D50" s="178">
        <v>291.87200000000001</v>
      </c>
      <c r="E50" s="179">
        <f t="shared" si="1"/>
        <v>1.5996967376794955E-3</v>
      </c>
      <c r="F50" s="178">
        <v>11471.642</v>
      </c>
      <c r="G50" s="179">
        <f t="shared" si="2"/>
        <v>7.4432607990814567E-2</v>
      </c>
      <c r="H50" s="178">
        <v>12675.296</v>
      </c>
      <c r="I50" s="179">
        <f t="shared" si="3"/>
        <v>8.2308601714257704E-2</v>
      </c>
      <c r="J50" s="178">
        <v>-5665.7210000000014</v>
      </c>
      <c r="K50" s="178">
        <v>12383.424000000001</v>
      </c>
      <c r="L50" s="178"/>
      <c r="M50" s="155" t="s">
        <v>962</v>
      </c>
    </row>
    <row r="51" spans="1:13" x14ac:dyDescent="0.2">
      <c r="A51" s="155" t="s">
        <v>746</v>
      </c>
      <c r="B51" s="178">
        <v>19.54</v>
      </c>
      <c r="C51" s="179">
        <f t="shared" si="0"/>
        <v>8.5639496838118144E-5</v>
      </c>
      <c r="D51" s="178">
        <v>36.817</v>
      </c>
      <c r="E51" s="179">
        <f t="shared" si="1"/>
        <v>2.017872039494915E-4</v>
      </c>
      <c r="F51" s="178">
        <v>1646.991</v>
      </c>
      <c r="G51" s="179">
        <f t="shared" si="2"/>
        <v>1.0686337271281626E-2</v>
      </c>
      <c r="H51" s="178">
        <v>1899.3510000000001</v>
      </c>
      <c r="I51" s="179">
        <f t="shared" si="3"/>
        <v>1.2333670548962098E-2</v>
      </c>
      <c r="J51" s="178">
        <v>1627.451</v>
      </c>
      <c r="K51" s="178">
        <v>1862.5340000000001</v>
      </c>
      <c r="L51" s="178"/>
      <c r="M51" s="155" t="s">
        <v>963</v>
      </c>
    </row>
    <row r="52" spans="1:13" x14ac:dyDescent="0.2">
      <c r="A52" s="155" t="s">
        <v>747</v>
      </c>
      <c r="B52" s="178">
        <v>4348.9409999999998</v>
      </c>
      <c r="C52" s="179">
        <f t="shared" si="0"/>
        <v>1.9060446213851705E-2</v>
      </c>
      <c r="D52" s="178">
        <v>1781.3969999999999</v>
      </c>
      <c r="E52" s="179">
        <f t="shared" si="1"/>
        <v>9.7635092417636491E-3</v>
      </c>
      <c r="F52" s="178">
        <v>13960.794</v>
      </c>
      <c r="G52" s="179">
        <f t="shared" si="2"/>
        <v>9.0583223137761446E-2</v>
      </c>
      <c r="H52" s="178">
        <v>16582.168000000001</v>
      </c>
      <c r="I52" s="179">
        <f t="shared" si="3"/>
        <v>0.10767835808101911</v>
      </c>
      <c r="J52" s="178">
        <v>9611.8529999999992</v>
      </c>
      <c r="K52" s="178">
        <v>14800.771000000001</v>
      </c>
      <c r="L52" s="178"/>
      <c r="M52" s="155" t="s">
        <v>964</v>
      </c>
    </row>
    <row r="53" spans="1:13" x14ac:dyDescent="0.2">
      <c r="A53" s="155" t="s">
        <v>716</v>
      </c>
      <c r="B53" s="178">
        <v>26413.514999999999</v>
      </c>
      <c r="C53" s="179">
        <f t="shared" si="0"/>
        <v>0.11576459234012722</v>
      </c>
      <c r="D53" s="178">
        <v>213431.81</v>
      </c>
      <c r="E53" s="179">
        <f t="shared" si="1"/>
        <v>1.1697804865627053</v>
      </c>
      <c r="F53" s="178">
        <v>227157.71799999999</v>
      </c>
      <c r="G53" s="179">
        <f t="shared" si="2"/>
        <v>1.4738902570339976</v>
      </c>
      <c r="H53" s="178">
        <v>172576.34599999999</v>
      </c>
      <c r="I53" s="179">
        <f t="shared" si="3"/>
        <v>1.1206458396092627</v>
      </c>
      <c r="J53" s="178">
        <v>200744.20299999998</v>
      </c>
      <c r="K53" s="178">
        <v>-40855.464000000007</v>
      </c>
      <c r="L53" s="178"/>
      <c r="M53" s="155" t="s">
        <v>934</v>
      </c>
    </row>
    <row r="54" spans="1:13" x14ac:dyDescent="0.2">
      <c r="A54" s="155" t="s">
        <v>748</v>
      </c>
      <c r="B54" s="178">
        <v>600863.20299999998</v>
      </c>
      <c r="C54" s="179">
        <f t="shared" si="0"/>
        <v>2.6334504797062452</v>
      </c>
      <c r="D54" s="178">
        <v>249867.723</v>
      </c>
      <c r="E54" s="179">
        <f t="shared" si="1"/>
        <v>1.3694790227719815</v>
      </c>
      <c r="F54" s="178">
        <v>61024.22</v>
      </c>
      <c r="G54" s="179">
        <f t="shared" si="2"/>
        <v>0.39594958116765033</v>
      </c>
      <c r="H54" s="178">
        <v>53602.938999999998</v>
      </c>
      <c r="I54" s="179">
        <f t="shared" si="3"/>
        <v>0.34807731171442868</v>
      </c>
      <c r="J54" s="178">
        <v>-539838.98300000001</v>
      </c>
      <c r="K54" s="178">
        <v>-196264.78399999999</v>
      </c>
      <c r="L54" s="178"/>
      <c r="M54" s="155" t="s">
        <v>965</v>
      </c>
    </row>
    <row r="55" spans="1:13" x14ac:dyDescent="0.2">
      <c r="A55" s="155" t="s">
        <v>749</v>
      </c>
      <c r="B55" s="178">
        <v>875.803</v>
      </c>
      <c r="C55" s="179">
        <f t="shared" si="0"/>
        <v>3.8384507804152699E-3</v>
      </c>
      <c r="D55" s="178">
        <v>705.54499999999996</v>
      </c>
      <c r="E55" s="179">
        <f t="shared" si="1"/>
        <v>3.8669623492012918E-3</v>
      </c>
      <c r="F55" s="178">
        <v>779.04</v>
      </c>
      <c r="G55" s="179">
        <f t="shared" si="2"/>
        <v>5.0547235460419865E-3</v>
      </c>
      <c r="H55" s="178">
        <v>740.98500000000001</v>
      </c>
      <c r="I55" s="179">
        <f t="shared" si="3"/>
        <v>4.8116777108194748E-3</v>
      </c>
      <c r="J55" s="178">
        <v>-96.763000000000034</v>
      </c>
      <c r="K55" s="178">
        <v>35.440000000000055</v>
      </c>
      <c r="L55" s="178"/>
      <c r="M55" s="155" t="s">
        <v>966</v>
      </c>
    </row>
    <row r="56" spans="1:13" x14ac:dyDescent="0.2">
      <c r="A56" s="155" t="s">
        <v>750</v>
      </c>
      <c r="B56" s="178">
        <v>1038661.145</v>
      </c>
      <c r="C56" s="179">
        <f t="shared" si="0"/>
        <v>4.5522219981117535</v>
      </c>
      <c r="D56" s="178">
        <v>793352.95299999998</v>
      </c>
      <c r="E56" s="179">
        <f t="shared" si="1"/>
        <v>4.3482215859777362</v>
      </c>
      <c r="F56" s="178">
        <v>607072.96799999999</v>
      </c>
      <c r="G56" s="179">
        <f t="shared" si="2"/>
        <v>3.9389325650996012</v>
      </c>
      <c r="H56" s="178">
        <v>670630.99199999997</v>
      </c>
      <c r="I56" s="179">
        <f t="shared" si="3"/>
        <v>4.3548252614980774</v>
      </c>
      <c r="J56" s="178">
        <v>-431588.17700000003</v>
      </c>
      <c r="K56" s="178">
        <v>-122721.96100000001</v>
      </c>
      <c r="L56" s="178"/>
      <c r="M56" s="155" t="s">
        <v>967</v>
      </c>
    </row>
    <row r="57" spans="1:13" x14ac:dyDescent="0.2">
      <c r="A57" s="155" t="s">
        <v>751</v>
      </c>
      <c r="B57" s="178">
        <v>173227.24600000001</v>
      </c>
      <c r="C57" s="179">
        <f t="shared" si="0"/>
        <v>0.75921669324938146</v>
      </c>
      <c r="D57" s="178">
        <v>267451.77899999998</v>
      </c>
      <c r="E57" s="179">
        <f t="shared" si="1"/>
        <v>1.4658539988518162</v>
      </c>
      <c r="F57" s="178">
        <v>16091.66</v>
      </c>
      <c r="G57" s="179">
        <f t="shared" si="2"/>
        <v>0.10440913521372715</v>
      </c>
      <c r="H57" s="178">
        <v>37624.974000000002</v>
      </c>
      <c r="I57" s="179">
        <f t="shared" si="3"/>
        <v>0.24432242051588396</v>
      </c>
      <c r="J57" s="178">
        <v>-157135.58600000001</v>
      </c>
      <c r="K57" s="178">
        <v>-229826.80499999999</v>
      </c>
      <c r="L57" s="178"/>
      <c r="M57" s="155" t="s">
        <v>968</v>
      </c>
    </row>
    <row r="58" spans="1:13" x14ac:dyDescent="0.2">
      <c r="A58" s="155" t="s">
        <v>752</v>
      </c>
      <c r="B58" s="178">
        <v>5.7279999999999998</v>
      </c>
      <c r="C58" s="179">
        <f t="shared" si="0"/>
        <v>2.5104556698502593E-5</v>
      </c>
      <c r="D58" s="178">
        <v>5.202</v>
      </c>
      <c r="E58" s="179">
        <f t="shared" si="1"/>
        <v>2.8511205012501149E-5</v>
      </c>
      <c r="F58" s="178">
        <v>4.3129999999999997</v>
      </c>
      <c r="G58" s="179">
        <f t="shared" si="2"/>
        <v>2.7984471470115893E-5</v>
      </c>
      <c r="H58" s="178" t="s">
        <v>753</v>
      </c>
      <c r="I58" s="179" t="str">
        <f t="shared" si="3"/>
        <v>x</v>
      </c>
      <c r="J58" s="178">
        <v>-1.415</v>
      </c>
      <c r="K58" s="178">
        <v>-4.7519999999999998</v>
      </c>
      <c r="L58" s="178"/>
      <c r="M58" s="155" t="s">
        <v>969</v>
      </c>
    </row>
    <row r="59" spans="1:13" x14ac:dyDescent="0.2">
      <c r="A59" s="155" t="s">
        <v>754</v>
      </c>
      <c r="B59" s="178">
        <v>37.411000000000001</v>
      </c>
      <c r="C59" s="179">
        <f t="shared" si="0"/>
        <v>1.6396413593709508E-4</v>
      </c>
      <c r="D59" s="178">
        <v>210.20400000000001</v>
      </c>
      <c r="E59" s="179">
        <f t="shared" si="1"/>
        <v>1.1520894537577454E-3</v>
      </c>
      <c r="F59" s="178">
        <v>2484.1930000000002</v>
      </c>
      <c r="G59" s="179">
        <f t="shared" si="2"/>
        <v>1.6118439168736756E-2</v>
      </c>
      <c r="H59" s="178">
        <v>2310.5230000000001</v>
      </c>
      <c r="I59" s="179">
        <f t="shared" si="3"/>
        <v>1.5003666767121797E-2</v>
      </c>
      <c r="J59" s="178">
        <v>2446.7820000000002</v>
      </c>
      <c r="K59" s="178">
        <v>2100.319</v>
      </c>
      <c r="L59" s="178"/>
      <c r="M59" s="155" t="s">
        <v>970</v>
      </c>
    </row>
    <row r="60" spans="1:13" x14ac:dyDescent="0.2">
      <c r="A60" s="155" t="s">
        <v>755</v>
      </c>
      <c r="B60" s="178">
        <v>26092.421999999999</v>
      </c>
      <c r="C60" s="179">
        <f t="shared" si="0"/>
        <v>0.11435731276191628</v>
      </c>
      <c r="D60" s="178">
        <v>25858.075000000001</v>
      </c>
      <c r="E60" s="179">
        <f t="shared" si="1"/>
        <v>0.14172335208643419</v>
      </c>
      <c r="F60" s="178">
        <v>25158.67</v>
      </c>
      <c r="G60" s="179">
        <f t="shared" si="2"/>
        <v>0.16323952767008129</v>
      </c>
      <c r="H60" s="178">
        <v>31674.001</v>
      </c>
      <c r="I60" s="179">
        <f t="shared" si="3"/>
        <v>0.20567904157867398</v>
      </c>
      <c r="J60" s="178">
        <v>-933.75200000000041</v>
      </c>
      <c r="K60" s="178">
        <v>5815.9259999999995</v>
      </c>
      <c r="L60" s="178"/>
      <c r="M60" s="155" t="s">
        <v>971</v>
      </c>
    </row>
    <row r="61" spans="1:13" x14ac:dyDescent="0.2">
      <c r="A61" s="155" t="s">
        <v>756</v>
      </c>
      <c r="B61" s="178">
        <v>4351753.1740000006</v>
      </c>
      <c r="C61" s="179">
        <f t="shared" si="0"/>
        <v>19.072771350309296</v>
      </c>
      <c r="D61" s="178">
        <v>2928230.2060000007</v>
      </c>
      <c r="E61" s="179">
        <f t="shared" si="1"/>
        <v>16.049091066333045</v>
      </c>
      <c r="F61" s="178">
        <v>2727311.4659999995</v>
      </c>
      <c r="G61" s="179">
        <f t="shared" si="2"/>
        <v>17.695889151494772</v>
      </c>
      <c r="H61" s="178">
        <v>3113103.0440000016</v>
      </c>
      <c r="I61" s="179">
        <f t="shared" si="3"/>
        <v>20.215319511594789</v>
      </c>
      <c r="J61" s="178">
        <v>-1624441.708000001</v>
      </c>
      <c r="K61" s="178">
        <v>184872.83800000092</v>
      </c>
      <c r="L61" s="178"/>
      <c r="M61" s="155" t="s">
        <v>756</v>
      </c>
    </row>
    <row r="62" spans="1:13" x14ac:dyDescent="0.2">
      <c r="A62" s="155" t="s">
        <v>719</v>
      </c>
      <c r="B62" s="178">
        <v>438668.79399999999</v>
      </c>
      <c r="C62" s="179">
        <f t="shared" si="0"/>
        <v>1.9225882700483161</v>
      </c>
      <c r="D62" s="178">
        <v>177172.04399999999</v>
      </c>
      <c r="E62" s="179">
        <f t="shared" si="1"/>
        <v>0.97104737965549281</v>
      </c>
      <c r="F62" s="178">
        <v>889004.49300000002</v>
      </c>
      <c r="G62" s="179">
        <f t="shared" si="2"/>
        <v>5.7682172203021898</v>
      </c>
      <c r="H62" s="178">
        <v>899309.04799999995</v>
      </c>
      <c r="I62" s="179">
        <f t="shared" si="3"/>
        <v>5.8397744912513492</v>
      </c>
      <c r="J62" s="178">
        <v>450335.69900000002</v>
      </c>
      <c r="K62" s="178">
        <v>722137.00399999996</v>
      </c>
      <c r="L62" s="178"/>
      <c r="M62" s="155" t="s">
        <v>937</v>
      </c>
    </row>
    <row r="63" spans="1:13" x14ac:dyDescent="0.2">
      <c r="A63" s="155" t="s">
        <v>757</v>
      </c>
      <c r="B63" s="178">
        <v>4898.6769999999997</v>
      </c>
      <c r="C63" s="179">
        <f t="shared" si="0"/>
        <v>2.1469817474537464E-2</v>
      </c>
      <c r="D63" s="178">
        <v>929.79200000000003</v>
      </c>
      <c r="E63" s="179">
        <f t="shared" si="1"/>
        <v>5.0960189025343076E-3</v>
      </c>
      <c r="F63" s="178">
        <v>7483.8379999999997</v>
      </c>
      <c r="G63" s="179">
        <f t="shared" si="2"/>
        <v>4.8558138418263203E-2</v>
      </c>
      <c r="H63" s="178">
        <v>7085.6319999999996</v>
      </c>
      <c r="I63" s="179">
        <f t="shared" si="3"/>
        <v>4.6011427439785167E-2</v>
      </c>
      <c r="J63" s="178">
        <v>2585.1610000000001</v>
      </c>
      <c r="K63" s="178">
        <v>6155.8399999999992</v>
      </c>
      <c r="L63" s="178"/>
      <c r="M63" s="155" t="s">
        <v>972</v>
      </c>
    </row>
    <row r="64" spans="1:13" x14ac:dyDescent="0.2">
      <c r="A64" s="155" t="s">
        <v>758</v>
      </c>
      <c r="B64" s="178" t="s">
        <v>753</v>
      </c>
      <c r="C64" s="179" t="str">
        <f t="shared" si="0"/>
        <v>x</v>
      </c>
      <c r="D64" s="178">
        <v>110.48699999999999</v>
      </c>
      <c r="E64" s="179">
        <f t="shared" si="1"/>
        <v>6.055589212257236E-4</v>
      </c>
      <c r="F64" s="178">
        <v>138.80099999999999</v>
      </c>
      <c r="G64" s="179">
        <f t="shared" si="2"/>
        <v>9.0059648145688763E-4</v>
      </c>
      <c r="H64" s="178">
        <v>173.107</v>
      </c>
      <c r="I64" s="179">
        <f t="shared" si="3"/>
        <v>1.1240917069668438E-3</v>
      </c>
      <c r="J64" s="178">
        <v>138.64099999999999</v>
      </c>
      <c r="K64" s="178">
        <v>62.620000000000005</v>
      </c>
      <c r="L64" s="178"/>
      <c r="M64" s="155" t="s">
        <v>973</v>
      </c>
    </row>
    <row r="65" spans="1:13" x14ac:dyDescent="0.2">
      <c r="A65" s="155" t="s">
        <v>759</v>
      </c>
      <c r="B65" s="178">
        <v>6030.4579999999996</v>
      </c>
      <c r="C65" s="179">
        <f t="shared" si="0"/>
        <v>2.6430163194647093E-2</v>
      </c>
      <c r="D65" s="178">
        <v>1362.4780000000001</v>
      </c>
      <c r="E65" s="179">
        <f t="shared" si="1"/>
        <v>7.467491269323826E-3</v>
      </c>
      <c r="F65" s="178">
        <v>6435.7640000000001</v>
      </c>
      <c r="G65" s="179">
        <f t="shared" si="2"/>
        <v>4.1757814525017145E-2</v>
      </c>
      <c r="H65" s="178">
        <v>9799.8760000000002</v>
      </c>
      <c r="I65" s="179">
        <f t="shared" si="3"/>
        <v>6.3636706435345802E-2</v>
      </c>
      <c r="J65" s="178">
        <v>405.30600000000049</v>
      </c>
      <c r="K65" s="178">
        <v>8437.398000000001</v>
      </c>
      <c r="L65" s="178"/>
      <c r="M65" s="155" t="s">
        <v>974</v>
      </c>
    </row>
    <row r="66" spans="1:13" x14ac:dyDescent="0.2">
      <c r="A66" s="155" t="s">
        <v>760</v>
      </c>
      <c r="B66" s="178">
        <v>150.279</v>
      </c>
      <c r="C66" s="179">
        <f t="shared" si="0"/>
        <v>6.5863960825668139E-4</v>
      </c>
      <c r="D66" s="178">
        <v>61.511000000000003</v>
      </c>
      <c r="E66" s="179">
        <f t="shared" si="1"/>
        <v>3.371304751103341E-4</v>
      </c>
      <c r="F66" s="178">
        <v>1411.144</v>
      </c>
      <c r="G66" s="179">
        <f t="shared" si="2"/>
        <v>9.1560674723452883E-3</v>
      </c>
      <c r="H66" s="178">
        <v>191.84200000000001</v>
      </c>
      <c r="I66" s="179">
        <f t="shared" si="3"/>
        <v>1.2457497458100092E-3</v>
      </c>
      <c r="J66" s="178">
        <v>1260.865</v>
      </c>
      <c r="K66" s="178">
        <v>130.33100000000002</v>
      </c>
      <c r="L66" s="178"/>
      <c r="M66" s="155" t="s">
        <v>975</v>
      </c>
    </row>
    <row r="67" spans="1:13" x14ac:dyDescent="0.2">
      <c r="A67" s="155" t="s">
        <v>761</v>
      </c>
      <c r="B67" s="178">
        <v>548429.21699999995</v>
      </c>
      <c r="C67" s="179">
        <f t="shared" si="0"/>
        <v>2.4036439199182755</v>
      </c>
      <c r="D67" s="178">
        <v>4761.6719999999996</v>
      </c>
      <c r="E67" s="179">
        <f t="shared" si="1"/>
        <v>2.6097848249574462E-2</v>
      </c>
      <c r="F67" s="178">
        <v>5733.777</v>
      </c>
      <c r="G67" s="179">
        <f t="shared" si="2"/>
        <v>3.7203041704731439E-2</v>
      </c>
      <c r="H67" s="178">
        <v>5483.576</v>
      </c>
      <c r="I67" s="179">
        <f t="shared" si="3"/>
        <v>3.5608278730047994E-2</v>
      </c>
      <c r="J67" s="178">
        <v>-542695.43999999994</v>
      </c>
      <c r="K67" s="178">
        <v>721.90400000000045</v>
      </c>
      <c r="L67" s="178"/>
      <c r="M67" s="155" t="s">
        <v>976</v>
      </c>
    </row>
    <row r="68" spans="1:13" x14ac:dyDescent="0.2">
      <c r="A68" s="155" t="s">
        <v>762</v>
      </c>
      <c r="B68" s="178">
        <v>1924.2139999999999</v>
      </c>
      <c r="C68" s="179">
        <f t="shared" si="0"/>
        <v>8.4334042358680979E-3</v>
      </c>
      <c r="D68" s="178">
        <v>1462.325</v>
      </c>
      <c r="E68" s="179">
        <f t="shared" si="1"/>
        <v>8.014734307940358E-3</v>
      </c>
      <c r="F68" s="178">
        <v>353.23899999999998</v>
      </c>
      <c r="G68" s="179">
        <f t="shared" si="2"/>
        <v>2.2919561135247551E-3</v>
      </c>
      <c r="H68" s="178">
        <v>154.78899999999999</v>
      </c>
      <c r="I68" s="179">
        <f t="shared" si="3"/>
        <v>1.0051415091803957E-3</v>
      </c>
      <c r="J68" s="178">
        <v>-1570.9749999999999</v>
      </c>
      <c r="K68" s="178">
        <v>-1307.5360000000001</v>
      </c>
      <c r="L68" s="178"/>
      <c r="M68" s="155" t="s">
        <v>977</v>
      </c>
    </row>
    <row r="69" spans="1:13" x14ac:dyDescent="0.2">
      <c r="A69" s="155" t="s">
        <v>720</v>
      </c>
      <c r="B69" s="178">
        <v>15246.834999999999</v>
      </c>
      <c r="C69" s="179">
        <f t="shared" si="0"/>
        <v>6.6823504492006594E-2</v>
      </c>
      <c r="D69" s="178">
        <v>238631.68900000001</v>
      </c>
      <c r="E69" s="179">
        <f t="shared" si="1"/>
        <v>1.3078963874583651</v>
      </c>
      <c r="F69" s="178">
        <v>6629.7510000000002</v>
      </c>
      <c r="G69" s="179">
        <f t="shared" si="2"/>
        <v>4.3016479877920781E-2</v>
      </c>
      <c r="H69" s="178">
        <v>8014.8450000000003</v>
      </c>
      <c r="I69" s="179">
        <f t="shared" si="3"/>
        <v>5.2045386940589772E-2</v>
      </c>
      <c r="J69" s="178">
        <v>-8617.0839999999989</v>
      </c>
      <c r="K69" s="178">
        <v>-230616.84400000001</v>
      </c>
      <c r="L69" s="178"/>
      <c r="M69" s="155" t="s">
        <v>938</v>
      </c>
    </row>
    <row r="70" spans="1:13" x14ac:dyDescent="0.2">
      <c r="A70" s="155" t="s">
        <v>763</v>
      </c>
      <c r="B70" s="178">
        <v>62016.35</v>
      </c>
      <c r="C70" s="179">
        <f t="shared" si="0"/>
        <v>0.27180394113288781</v>
      </c>
      <c r="D70" s="178">
        <v>34070.817999999999</v>
      </c>
      <c r="E70" s="179">
        <f t="shared" si="1"/>
        <v>0.18673588560969134</v>
      </c>
      <c r="F70" s="178">
        <v>56243.262000000002</v>
      </c>
      <c r="G70" s="179">
        <f t="shared" si="2"/>
        <v>0.36492881076402817</v>
      </c>
      <c r="H70" s="178">
        <v>40444.406000000003</v>
      </c>
      <c r="I70" s="179">
        <f t="shared" si="3"/>
        <v>0.26263075079459564</v>
      </c>
      <c r="J70" s="178">
        <v>-5773.0879999999961</v>
      </c>
      <c r="K70" s="178">
        <v>6373.5880000000034</v>
      </c>
      <c r="L70" s="178"/>
      <c r="M70" s="155" t="s">
        <v>978</v>
      </c>
    </row>
    <row r="71" spans="1:13" x14ac:dyDescent="0.2">
      <c r="A71" s="155" t="s">
        <v>764</v>
      </c>
      <c r="B71" s="178">
        <v>7487.7049999999999</v>
      </c>
      <c r="C71" s="179">
        <f t="shared" si="0"/>
        <v>3.2816954384455546E-2</v>
      </c>
      <c r="D71" s="178">
        <v>9667.1589999999997</v>
      </c>
      <c r="E71" s="179">
        <f t="shared" si="1"/>
        <v>5.2983920057179078E-2</v>
      </c>
      <c r="F71" s="178">
        <v>23806.285</v>
      </c>
      <c r="G71" s="179">
        <f t="shared" si="2"/>
        <v>0.15446471212426338</v>
      </c>
      <c r="H71" s="178">
        <v>17098.624</v>
      </c>
      <c r="I71" s="179">
        <f t="shared" si="3"/>
        <v>0.11103202897019902</v>
      </c>
      <c r="J71" s="178">
        <v>16318.58</v>
      </c>
      <c r="K71" s="178">
        <v>7431.4650000000001</v>
      </c>
      <c r="L71" s="178"/>
      <c r="M71" s="155" t="s">
        <v>979</v>
      </c>
    </row>
    <row r="72" spans="1:13" x14ac:dyDescent="0.2">
      <c r="A72" s="155" t="s">
        <v>732</v>
      </c>
      <c r="B72" s="178">
        <v>5990.8680000000004</v>
      </c>
      <c r="C72" s="179">
        <f t="shared" si="0"/>
        <v>2.6256648983806714E-2</v>
      </c>
      <c r="D72" s="178">
        <v>7175.0039999999999</v>
      </c>
      <c r="E72" s="179">
        <f t="shared" si="1"/>
        <v>3.9324876972225253E-2</v>
      </c>
      <c r="F72" s="178">
        <v>228022.08</v>
      </c>
      <c r="G72" s="179">
        <f t="shared" si="2"/>
        <v>1.4794985838897481</v>
      </c>
      <c r="H72" s="178">
        <v>230083.516</v>
      </c>
      <c r="I72" s="179">
        <f t="shared" si="3"/>
        <v>1.4940757580304271</v>
      </c>
      <c r="J72" s="178">
        <v>222031.212</v>
      </c>
      <c r="K72" s="178">
        <v>222908.51200000002</v>
      </c>
      <c r="L72" s="178"/>
      <c r="M72" s="155" t="s">
        <v>980</v>
      </c>
    </row>
    <row r="73" spans="1:13" x14ac:dyDescent="0.2">
      <c r="A73" s="155" t="s">
        <v>765</v>
      </c>
      <c r="B73" s="178">
        <v>37.805999999999997</v>
      </c>
      <c r="C73" s="179">
        <f t="shared" si="0"/>
        <v>1.6569533354462098E-4</v>
      </c>
      <c r="D73" s="178">
        <v>11.949</v>
      </c>
      <c r="E73" s="179">
        <f t="shared" si="1"/>
        <v>6.5490270798611343E-5</v>
      </c>
      <c r="F73" s="178">
        <v>661.12300000000005</v>
      </c>
      <c r="G73" s="179">
        <f t="shared" si="2"/>
        <v>4.2896308211772391E-3</v>
      </c>
      <c r="H73" s="178">
        <v>1029.5309999999999</v>
      </c>
      <c r="I73" s="179">
        <f t="shared" si="3"/>
        <v>6.685386836842425E-3</v>
      </c>
      <c r="J73" s="178">
        <v>623.31700000000001</v>
      </c>
      <c r="K73" s="178">
        <v>1017.582</v>
      </c>
      <c r="L73" s="178"/>
      <c r="M73" s="155" t="s">
        <v>981</v>
      </c>
    </row>
    <row r="74" spans="1:13" x14ac:dyDescent="0.2">
      <c r="A74" s="155" t="s">
        <v>721</v>
      </c>
      <c r="B74" s="178">
        <v>579527.875</v>
      </c>
      <c r="C74" s="179">
        <f t="shared" si="0"/>
        <v>2.5399424574546479</v>
      </c>
      <c r="D74" s="178">
        <v>662211.91399999999</v>
      </c>
      <c r="E74" s="179">
        <f t="shared" si="1"/>
        <v>3.6294616766195267</v>
      </c>
      <c r="F74" s="178">
        <v>143948.989</v>
      </c>
      <c r="G74" s="179">
        <f t="shared" si="2"/>
        <v>0.93399869599409391</v>
      </c>
      <c r="H74" s="178">
        <v>338924.86200000002</v>
      </c>
      <c r="I74" s="179">
        <f t="shared" si="3"/>
        <v>2.2008504951219883</v>
      </c>
      <c r="J74" s="178">
        <v>-435578.886</v>
      </c>
      <c r="K74" s="178">
        <v>-323287.05199999997</v>
      </c>
      <c r="L74" s="178"/>
      <c r="M74" s="155" t="s">
        <v>939</v>
      </c>
    </row>
    <row r="75" spans="1:13" x14ac:dyDescent="0.2">
      <c r="A75" s="155" t="s">
        <v>766</v>
      </c>
      <c r="B75" s="178">
        <v>170479.28400000001</v>
      </c>
      <c r="C75" s="179">
        <f t="shared" si="0"/>
        <v>0.74717298378109753</v>
      </c>
      <c r="D75" s="178">
        <v>111465.012</v>
      </c>
      <c r="E75" s="179">
        <f t="shared" si="1"/>
        <v>0.61091922507745111</v>
      </c>
      <c r="F75" s="178">
        <v>99876.676000000007</v>
      </c>
      <c r="G75" s="179">
        <f t="shared" si="2"/>
        <v>0.64803987712775535</v>
      </c>
      <c r="H75" s="178">
        <v>75244.52</v>
      </c>
      <c r="I75" s="179">
        <f t="shared" si="3"/>
        <v>0.48860959364266504</v>
      </c>
      <c r="J75" s="178">
        <v>-70602.608000000007</v>
      </c>
      <c r="K75" s="178">
        <v>-36220.491999999998</v>
      </c>
      <c r="L75" s="178"/>
      <c r="M75" s="155" t="s">
        <v>982</v>
      </c>
    </row>
    <row r="76" spans="1:13" x14ac:dyDescent="0.2">
      <c r="A76" s="155" t="s">
        <v>767</v>
      </c>
      <c r="B76" s="178" t="s">
        <v>768</v>
      </c>
      <c r="C76" s="179" t="str">
        <f t="shared" si="0"/>
        <v>x</v>
      </c>
      <c r="D76" s="178" t="s">
        <v>753</v>
      </c>
      <c r="E76" s="179" t="str">
        <f t="shared" si="1"/>
        <v>x</v>
      </c>
      <c r="F76" s="178">
        <v>2.6139999999999999</v>
      </c>
      <c r="G76" s="179">
        <f t="shared" si="2"/>
        <v>1.6960678975859714E-5</v>
      </c>
      <c r="H76" s="178">
        <v>26.439</v>
      </c>
      <c r="I76" s="179">
        <f t="shared" si="3"/>
        <v>1.7168491534424595E-4</v>
      </c>
      <c r="J76" s="178">
        <v>2.6139999999999999</v>
      </c>
      <c r="K76" s="178">
        <v>26.399000000000001</v>
      </c>
      <c r="L76" s="178"/>
      <c r="M76" s="155" t="s">
        <v>983</v>
      </c>
    </row>
    <row r="77" spans="1:13" x14ac:dyDescent="0.2">
      <c r="A77" s="155" t="s">
        <v>769</v>
      </c>
      <c r="B77" s="178">
        <v>7633.674</v>
      </c>
      <c r="C77" s="179">
        <f t="shared" si="0"/>
        <v>3.3456704216285806E-2</v>
      </c>
      <c r="D77" s="178">
        <v>5801.8440000000001</v>
      </c>
      <c r="E77" s="179">
        <f t="shared" si="1"/>
        <v>3.1798839626018781E-2</v>
      </c>
      <c r="F77" s="178">
        <v>2621.4560000000001</v>
      </c>
      <c r="G77" s="179">
        <f t="shared" si="2"/>
        <v>1.7009056490184124E-2</v>
      </c>
      <c r="H77" s="178">
        <v>4190.13</v>
      </c>
      <c r="I77" s="179">
        <f t="shared" si="3"/>
        <v>2.720912721099078E-2</v>
      </c>
      <c r="J77" s="178">
        <v>-5012.2179999999998</v>
      </c>
      <c r="K77" s="178">
        <v>-1611.7139999999999</v>
      </c>
      <c r="L77" s="178"/>
      <c r="M77" s="155" t="s">
        <v>984</v>
      </c>
    </row>
    <row r="78" spans="1:13" x14ac:dyDescent="0.2">
      <c r="A78" s="155" t="s">
        <v>722</v>
      </c>
      <c r="B78" s="178">
        <v>131975.69699999999</v>
      </c>
      <c r="C78" s="179">
        <f t="shared" ref="C78:C141" si="4">IF(B78=0,0,IF(OR(B78="x",B78="Ə"),"x",B78/$B$12*100))</f>
        <v>0.57842028075434671</v>
      </c>
      <c r="D78" s="178">
        <v>12508.807000000001</v>
      </c>
      <c r="E78" s="179">
        <f t="shared" ref="E78:E141" si="5">IF(D78=0,0,IF(OR(D78="x",D78="Ə"),"x",D78/$D$12*100))</f>
        <v>6.8558469980547765E-2</v>
      </c>
      <c r="F78" s="178">
        <v>6331.3829999999998</v>
      </c>
      <c r="G78" s="179">
        <f t="shared" ref="G78:G141" si="6">IF(F78=0,0,IF(OR(F78="x",F78="Ə"),"x",F78/$F$12*100))</f>
        <v>4.1080548789676971E-2</v>
      </c>
      <c r="H78" s="178">
        <v>5760.2290000000003</v>
      </c>
      <c r="I78" s="179">
        <f t="shared" ref="I78:I141" si="7">IF(H78=0,0,IF(OR(H78="x",H78="Ə"),"x",H78/$H$12*100))</f>
        <v>3.7404759190153583E-2</v>
      </c>
      <c r="J78" s="178">
        <v>-125644.31399999998</v>
      </c>
      <c r="K78" s="178">
        <v>-6748.5780000000004</v>
      </c>
      <c r="L78" s="178"/>
      <c r="M78" s="155" t="s">
        <v>940</v>
      </c>
    </row>
    <row r="79" spans="1:13" x14ac:dyDescent="0.2">
      <c r="A79" s="155" t="s">
        <v>770</v>
      </c>
      <c r="B79" s="178">
        <v>5814.7719999999999</v>
      </c>
      <c r="C79" s="179">
        <f t="shared" si="4"/>
        <v>2.5484859176477883E-2</v>
      </c>
      <c r="D79" s="178">
        <v>222420.87599999999</v>
      </c>
      <c r="E79" s="179">
        <f t="shared" si="5"/>
        <v>1.2190479036324675</v>
      </c>
      <c r="F79" s="178">
        <v>24099.599999999999</v>
      </c>
      <c r="G79" s="179">
        <f t="shared" si="6"/>
        <v>0.15636785732464756</v>
      </c>
      <c r="H79" s="178">
        <v>14415.133</v>
      </c>
      <c r="I79" s="179">
        <f t="shared" si="7"/>
        <v>9.3606448382353574E-2</v>
      </c>
      <c r="J79" s="178">
        <v>18284.827999999998</v>
      </c>
      <c r="K79" s="178">
        <v>-208005.74299999999</v>
      </c>
      <c r="L79" s="178"/>
      <c r="M79" s="155" t="s">
        <v>985</v>
      </c>
    </row>
    <row r="80" spans="1:13" x14ac:dyDescent="0.2">
      <c r="A80" s="155" t="s">
        <v>771</v>
      </c>
      <c r="B80" s="178">
        <v>6027.4219999999996</v>
      </c>
      <c r="C80" s="179">
        <f t="shared" si="4"/>
        <v>2.6416857078352285E-2</v>
      </c>
      <c r="D80" s="178">
        <v>3776.8519999999999</v>
      </c>
      <c r="E80" s="179">
        <f t="shared" si="5"/>
        <v>2.0700231002282771E-2</v>
      </c>
      <c r="F80" s="178">
        <v>2806.83</v>
      </c>
      <c r="G80" s="179">
        <f t="shared" si="6"/>
        <v>1.8211837249354372E-2</v>
      </c>
      <c r="H80" s="178">
        <v>1364.306</v>
      </c>
      <c r="I80" s="179">
        <f t="shared" si="7"/>
        <v>8.8592896899900454E-3</v>
      </c>
      <c r="J80" s="178">
        <v>-3220.5919999999996</v>
      </c>
      <c r="K80" s="178">
        <v>-2412.5459999999998</v>
      </c>
      <c r="L80" s="178"/>
      <c r="M80" s="155" t="s">
        <v>986</v>
      </c>
    </row>
    <row r="81" spans="1:13" x14ac:dyDescent="0.2">
      <c r="A81" s="155" t="s">
        <v>772</v>
      </c>
      <c r="B81" s="178">
        <v>1343.2</v>
      </c>
      <c r="C81" s="179">
        <f t="shared" si="4"/>
        <v>5.8869484213388071E-3</v>
      </c>
      <c r="D81" s="178">
        <v>51.499000000000002</v>
      </c>
      <c r="E81" s="179">
        <f t="shared" si="5"/>
        <v>2.822565449709336E-4</v>
      </c>
      <c r="F81" s="178">
        <v>12141.384</v>
      </c>
      <c r="G81" s="179">
        <f t="shared" si="6"/>
        <v>7.877816233612836E-2</v>
      </c>
      <c r="H81" s="178">
        <v>11746.325000000001</v>
      </c>
      <c r="I81" s="179">
        <f t="shared" si="7"/>
        <v>7.6276213670373308E-2</v>
      </c>
      <c r="J81" s="178">
        <v>10798.183999999999</v>
      </c>
      <c r="K81" s="178">
        <v>11694.826000000001</v>
      </c>
      <c r="L81" s="178"/>
      <c r="M81" s="155" t="s">
        <v>987</v>
      </c>
    </row>
    <row r="82" spans="1:13" x14ac:dyDescent="0.2">
      <c r="A82" s="155" t="s">
        <v>723</v>
      </c>
      <c r="B82" s="178">
        <v>334766.38</v>
      </c>
      <c r="C82" s="179">
        <f t="shared" si="4"/>
        <v>1.4672069775597878</v>
      </c>
      <c r="D82" s="178">
        <v>9.1910000000000007</v>
      </c>
      <c r="E82" s="179">
        <f t="shared" si="5"/>
        <v>5.0374180174913125E-5</v>
      </c>
      <c r="F82" s="178">
        <v>3940.846</v>
      </c>
      <c r="G82" s="179">
        <f t="shared" si="6"/>
        <v>2.5569787260635371E-2</v>
      </c>
      <c r="H82" s="178">
        <v>4072.31</v>
      </c>
      <c r="I82" s="179">
        <f t="shared" si="7"/>
        <v>2.6444048474054474E-2</v>
      </c>
      <c r="J82" s="178">
        <v>-330825.53399999999</v>
      </c>
      <c r="K82" s="178">
        <v>4063.1190000000001</v>
      </c>
      <c r="L82" s="178"/>
      <c r="M82" s="155" t="s">
        <v>941</v>
      </c>
    </row>
    <row r="83" spans="1:13" x14ac:dyDescent="0.2">
      <c r="A83" s="155" t="s">
        <v>733</v>
      </c>
      <c r="B83" s="178">
        <v>73.706000000000003</v>
      </c>
      <c r="C83" s="179">
        <f t="shared" si="4"/>
        <v>3.2303709078558524E-4</v>
      </c>
      <c r="D83" s="178">
        <v>118.205</v>
      </c>
      <c r="E83" s="179">
        <f t="shared" si="5"/>
        <v>6.4785985938152599E-4</v>
      </c>
      <c r="F83" s="178">
        <v>88317.952999999994</v>
      </c>
      <c r="G83" s="179">
        <f t="shared" si="6"/>
        <v>0.5730422527307063</v>
      </c>
      <c r="H83" s="178">
        <v>80438.573999999993</v>
      </c>
      <c r="I83" s="179">
        <f t="shared" si="7"/>
        <v>0.52233782547002017</v>
      </c>
      <c r="J83" s="178">
        <v>88244.246999999988</v>
      </c>
      <c r="K83" s="178">
        <v>80320.368999999992</v>
      </c>
      <c r="L83" s="178"/>
      <c r="M83" s="155" t="s">
        <v>950</v>
      </c>
    </row>
    <row r="84" spans="1:13" x14ac:dyDescent="0.2">
      <c r="A84" s="155" t="s">
        <v>773</v>
      </c>
      <c r="B84" s="178">
        <v>1.2</v>
      </c>
      <c r="C84" s="179">
        <f t="shared" si="4"/>
        <v>5.2593345038762421E-6</v>
      </c>
      <c r="D84" s="178" t="s">
        <v>753</v>
      </c>
      <c r="E84" s="179" t="str">
        <f t="shared" si="5"/>
        <v>x</v>
      </c>
      <c r="F84" s="178" t="s">
        <v>768</v>
      </c>
      <c r="G84" s="179" t="str">
        <f t="shared" si="6"/>
        <v>x</v>
      </c>
      <c r="H84" s="178" t="s">
        <v>768</v>
      </c>
      <c r="I84" s="179" t="str">
        <f t="shared" si="7"/>
        <v>x</v>
      </c>
      <c r="J84" s="178">
        <v>-1.2</v>
      </c>
      <c r="K84" s="178" t="s">
        <v>753</v>
      </c>
      <c r="L84" s="178"/>
      <c r="M84" s="155" t="s">
        <v>988</v>
      </c>
    </row>
    <row r="85" spans="1:13" x14ac:dyDescent="0.2">
      <c r="A85" s="155" t="s">
        <v>774</v>
      </c>
      <c r="B85" s="178">
        <v>3100.6959999999999</v>
      </c>
      <c r="C85" s="179">
        <f t="shared" si="4"/>
        <v>1.3589664549025873E-2</v>
      </c>
      <c r="D85" s="178">
        <v>5177.2950000000001</v>
      </c>
      <c r="E85" s="179">
        <f t="shared" si="5"/>
        <v>2.8375801452363923E-2</v>
      </c>
      <c r="F85" s="178">
        <v>9237.652</v>
      </c>
      <c r="G85" s="179">
        <f t="shared" si="6"/>
        <v>5.9937586098970333E-2</v>
      </c>
      <c r="H85" s="178">
        <v>5843.6850000000004</v>
      </c>
      <c r="I85" s="179">
        <f t="shared" si="7"/>
        <v>3.7946691044420743E-2</v>
      </c>
      <c r="J85" s="178">
        <v>6136.9560000000001</v>
      </c>
      <c r="K85" s="178">
        <v>666.39000000000033</v>
      </c>
      <c r="L85" s="178"/>
      <c r="M85" s="155" t="s">
        <v>989</v>
      </c>
    </row>
    <row r="86" spans="1:13" x14ac:dyDescent="0.2">
      <c r="A86" s="155" t="s">
        <v>775</v>
      </c>
      <c r="B86" s="178" t="s">
        <v>768</v>
      </c>
      <c r="C86" s="179" t="str">
        <f t="shared" si="4"/>
        <v>x</v>
      </c>
      <c r="D86" s="178" t="s">
        <v>753</v>
      </c>
      <c r="E86" s="179" t="str">
        <f t="shared" si="5"/>
        <v>x</v>
      </c>
      <c r="F86" s="178">
        <v>156.15199999999999</v>
      </c>
      <c r="G86" s="179">
        <f t="shared" si="6"/>
        <v>1.0131767189894591E-3</v>
      </c>
      <c r="H86" s="178">
        <v>277.36599999999999</v>
      </c>
      <c r="I86" s="179">
        <f t="shared" si="7"/>
        <v>1.8011104137589211E-3</v>
      </c>
      <c r="J86" s="178">
        <v>156.15199999999999</v>
      </c>
      <c r="K86" s="178">
        <v>277.137</v>
      </c>
      <c r="L86" s="178"/>
      <c r="M86" s="155" t="s">
        <v>990</v>
      </c>
    </row>
    <row r="87" spans="1:13" x14ac:dyDescent="0.2">
      <c r="A87" s="155" t="s">
        <v>776</v>
      </c>
      <c r="B87" s="178">
        <v>233.08600000000001</v>
      </c>
      <c r="C87" s="179">
        <f t="shared" si="4"/>
        <v>1.0215643684754149E-3</v>
      </c>
      <c r="D87" s="178">
        <v>317.30799999999999</v>
      </c>
      <c r="E87" s="179">
        <f t="shared" si="5"/>
        <v>1.7391067743380841E-3</v>
      </c>
      <c r="F87" s="178">
        <v>1530.711</v>
      </c>
      <c r="G87" s="179">
        <f t="shared" si="6"/>
        <v>9.9318660580785013E-3</v>
      </c>
      <c r="H87" s="178">
        <v>2886.4749999999999</v>
      </c>
      <c r="I87" s="179">
        <f t="shared" si="7"/>
        <v>1.8743682288221274E-2</v>
      </c>
      <c r="J87" s="178">
        <v>1297.625</v>
      </c>
      <c r="K87" s="178">
        <v>2569.1669999999999</v>
      </c>
      <c r="L87" s="178"/>
      <c r="M87" s="155" t="s">
        <v>991</v>
      </c>
    </row>
    <row r="88" spans="1:13" x14ac:dyDescent="0.2">
      <c r="A88" s="155" t="s">
        <v>777</v>
      </c>
      <c r="B88" s="178" t="s">
        <v>753</v>
      </c>
      <c r="C88" s="179" t="str">
        <f t="shared" si="4"/>
        <v>x</v>
      </c>
      <c r="D88" s="178" t="s">
        <v>753</v>
      </c>
      <c r="E88" s="179" t="str">
        <f t="shared" si="5"/>
        <v>x</v>
      </c>
      <c r="F88" s="178">
        <v>26.594000000000001</v>
      </c>
      <c r="G88" s="179">
        <f t="shared" si="6"/>
        <v>1.7255252359755672E-4</v>
      </c>
      <c r="H88" s="178" t="s">
        <v>768</v>
      </c>
      <c r="I88" s="179" t="str">
        <f t="shared" si="7"/>
        <v>x</v>
      </c>
      <c r="J88" s="178">
        <v>26.528000000000002</v>
      </c>
      <c r="K88" s="178" t="s">
        <v>753</v>
      </c>
      <c r="L88" s="178"/>
      <c r="M88" s="155" t="s">
        <v>992</v>
      </c>
    </row>
    <row r="89" spans="1:13" x14ac:dyDescent="0.2">
      <c r="A89" s="155" t="s">
        <v>727</v>
      </c>
      <c r="B89" s="178">
        <v>8638.7139999999999</v>
      </c>
      <c r="C89" s="179">
        <f t="shared" si="4"/>
        <v>3.7861572174432284E-2</v>
      </c>
      <c r="D89" s="178">
        <v>2063.252</v>
      </c>
      <c r="E89" s="179">
        <f t="shared" si="5"/>
        <v>1.1308304645223571E-2</v>
      </c>
      <c r="F89" s="178">
        <v>21640.850999999999</v>
      </c>
      <c r="G89" s="179">
        <f t="shared" si="6"/>
        <v>0.14041450901890309</v>
      </c>
      <c r="H89" s="178">
        <v>33357.489000000001</v>
      </c>
      <c r="I89" s="179">
        <f t="shared" si="7"/>
        <v>0.21661097904843662</v>
      </c>
      <c r="J89" s="178">
        <v>13002.136999999999</v>
      </c>
      <c r="K89" s="178">
        <v>31294.237000000001</v>
      </c>
      <c r="L89" s="178"/>
      <c r="M89" s="155" t="s">
        <v>945</v>
      </c>
    </row>
    <row r="90" spans="1:13" x14ac:dyDescent="0.2">
      <c r="A90" s="155" t="s">
        <v>778</v>
      </c>
      <c r="B90" s="178">
        <v>218461.52299999999</v>
      </c>
      <c r="C90" s="179">
        <f t="shared" si="4"/>
        <v>0.95746852140271099</v>
      </c>
      <c r="D90" s="178">
        <v>306536.78000000003</v>
      </c>
      <c r="E90" s="179">
        <f t="shared" si="5"/>
        <v>1.6800716990488203</v>
      </c>
      <c r="F90" s="178">
        <v>447392.95600000001</v>
      </c>
      <c r="G90" s="179">
        <f t="shared" si="6"/>
        <v>2.902864691192399</v>
      </c>
      <c r="H90" s="178">
        <v>694653.39</v>
      </c>
      <c r="I90" s="179">
        <f t="shared" si="7"/>
        <v>4.5108176729733902</v>
      </c>
      <c r="J90" s="178">
        <v>228931.43300000002</v>
      </c>
      <c r="K90" s="178">
        <v>388116.61</v>
      </c>
      <c r="L90" s="178"/>
      <c r="M90" s="155" t="s">
        <v>993</v>
      </c>
    </row>
    <row r="91" spans="1:13" x14ac:dyDescent="0.2">
      <c r="A91" s="155" t="s">
        <v>779</v>
      </c>
      <c r="B91" s="178">
        <v>6742.5050000000001</v>
      </c>
      <c r="C91" s="179">
        <f t="shared" si="4"/>
        <v>2.9550907657548402E-2</v>
      </c>
      <c r="D91" s="178">
        <v>5071.2849999999999</v>
      </c>
      <c r="E91" s="179">
        <f t="shared" si="5"/>
        <v>2.7794780144525546E-2</v>
      </c>
      <c r="F91" s="178">
        <v>2830.1149999999998</v>
      </c>
      <c r="G91" s="179">
        <f t="shared" si="6"/>
        <v>1.8362919655610255E-2</v>
      </c>
      <c r="H91" s="178">
        <v>2943.4839999999999</v>
      </c>
      <c r="I91" s="179">
        <f t="shared" si="7"/>
        <v>1.9113877278155091E-2</v>
      </c>
      <c r="J91" s="178">
        <v>-3912.3900000000003</v>
      </c>
      <c r="K91" s="178">
        <v>-2127.8009999999999</v>
      </c>
      <c r="L91" s="178"/>
      <c r="M91" s="155" t="s">
        <v>994</v>
      </c>
    </row>
    <row r="92" spans="1:13" x14ac:dyDescent="0.2">
      <c r="A92" s="155" t="s">
        <v>780</v>
      </c>
      <c r="B92" s="178">
        <v>1947.941</v>
      </c>
      <c r="C92" s="179">
        <f t="shared" si="4"/>
        <v>8.5373944273459922E-3</v>
      </c>
      <c r="D92" s="178">
        <v>2224.8490000000002</v>
      </c>
      <c r="E92" s="179">
        <f t="shared" si="5"/>
        <v>1.2193988073982731E-2</v>
      </c>
      <c r="F92" s="178">
        <v>11673.406999999999</v>
      </c>
      <c r="G92" s="179">
        <f t="shared" si="6"/>
        <v>7.5741740123012102E-2</v>
      </c>
      <c r="H92" s="178">
        <v>9594.8790000000008</v>
      </c>
      <c r="I92" s="179">
        <f t="shared" si="7"/>
        <v>6.2305533070588281E-2</v>
      </c>
      <c r="J92" s="178">
        <v>9725.4659999999985</v>
      </c>
      <c r="K92" s="178">
        <v>7370.0300000000007</v>
      </c>
      <c r="L92" s="178"/>
      <c r="M92" s="155" t="s">
        <v>995</v>
      </c>
    </row>
    <row r="93" spans="1:13" x14ac:dyDescent="0.2">
      <c r="A93" s="155" t="s">
        <v>781</v>
      </c>
      <c r="B93" s="178">
        <v>6648.1109999999999</v>
      </c>
      <c r="C93" s="179">
        <f t="shared" si="4"/>
        <v>2.9137199639915987E-2</v>
      </c>
      <c r="D93" s="178">
        <v>13226.656999999999</v>
      </c>
      <c r="E93" s="179">
        <f t="shared" si="5"/>
        <v>7.249287377105601E-2</v>
      </c>
      <c r="F93" s="178">
        <v>7398.9549999999999</v>
      </c>
      <c r="G93" s="179">
        <f t="shared" si="6"/>
        <v>4.8007383516385657E-2</v>
      </c>
      <c r="H93" s="178">
        <v>6889.5209999999997</v>
      </c>
      <c r="I93" s="179">
        <f t="shared" si="7"/>
        <v>4.47379564146679E-2</v>
      </c>
      <c r="J93" s="178">
        <v>750.84400000000005</v>
      </c>
      <c r="K93" s="178">
        <v>-6337.1359999999995</v>
      </c>
      <c r="L93" s="178"/>
      <c r="M93" s="155" t="s">
        <v>996</v>
      </c>
    </row>
    <row r="94" spans="1:13" x14ac:dyDescent="0.2">
      <c r="A94" s="155" t="s">
        <v>782</v>
      </c>
      <c r="B94" s="178">
        <v>4621.2349999999997</v>
      </c>
      <c r="C94" s="179">
        <f t="shared" si="4"/>
        <v>2.0253850571683767E-2</v>
      </c>
      <c r="D94" s="178">
        <v>12780.928</v>
      </c>
      <c r="E94" s="179">
        <f t="shared" si="5"/>
        <v>7.004991512072592E-2</v>
      </c>
      <c r="F94" s="178">
        <v>13029.455</v>
      </c>
      <c r="G94" s="179">
        <f t="shared" si="6"/>
        <v>8.4540322679958008E-2</v>
      </c>
      <c r="H94" s="178">
        <v>9676.5329999999994</v>
      </c>
      <c r="I94" s="179">
        <f t="shared" si="7"/>
        <v>6.2835763415061169E-2</v>
      </c>
      <c r="J94" s="178">
        <v>8408.2200000000012</v>
      </c>
      <c r="K94" s="178">
        <v>-3104.3950000000004</v>
      </c>
      <c r="L94" s="178"/>
      <c r="M94" s="155" t="s">
        <v>997</v>
      </c>
    </row>
    <row r="95" spans="1:13" x14ac:dyDescent="0.2">
      <c r="A95" s="155" t="s">
        <v>783</v>
      </c>
      <c r="B95" s="178">
        <v>1155.115</v>
      </c>
      <c r="C95" s="179">
        <f t="shared" si="4"/>
        <v>5.062613479537504E-3</v>
      </c>
      <c r="D95" s="178">
        <v>3749.3049999999998</v>
      </c>
      <c r="E95" s="179">
        <f t="shared" si="5"/>
        <v>2.0549250962974934E-2</v>
      </c>
      <c r="F95" s="178">
        <v>2296.1509999999998</v>
      </c>
      <c r="G95" s="179">
        <f t="shared" si="6"/>
        <v>1.4898347356962226E-2</v>
      </c>
      <c r="H95" s="178">
        <v>1451.3230000000001</v>
      </c>
      <c r="I95" s="179">
        <f t="shared" si="7"/>
        <v>9.4243453380293152E-3</v>
      </c>
      <c r="J95" s="178">
        <v>1141.0359999999998</v>
      </c>
      <c r="K95" s="178">
        <v>-2297.982</v>
      </c>
      <c r="L95" s="178"/>
      <c r="M95" s="155" t="s">
        <v>998</v>
      </c>
    </row>
    <row r="96" spans="1:13" x14ac:dyDescent="0.2">
      <c r="A96" s="155" t="s">
        <v>734</v>
      </c>
      <c r="B96" s="178">
        <v>36981.305</v>
      </c>
      <c r="C96" s="179">
        <f t="shared" si="4"/>
        <v>0.16208087782072583</v>
      </c>
      <c r="D96" s="178">
        <v>24559.162</v>
      </c>
      <c r="E96" s="179">
        <f t="shared" si="5"/>
        <v>0.13460424888835595</v>
      </c>
      <c r="F96" s="178">
        <v>150454.02299999999</v>
      </c>
      <c r="G96" s="179">
        <f t="shared" si="6"/>
        <v>0.97620596202357068</v>
      </c>
      <c r="H96" s="178">
        <v>141943.90400000001</v>
      </c>
      <c r="I96" s="179">
        <f t="shared" si="7"/>
        <v>0.9217302901725396</v>
      </c>
      <c r="J96" s="178">
        <v>113472.71799999999</v>
      </c>
      <c r="K96" s="178">
        <v>117384.74200000001</v>
      </c>
      <c r="L96" s="178"/>
      <c r="M96" s="155" t="s">
        <v>951</v>
      </c>
    </row>
    <row r="97" spans="1:14" x14ac:dyDescent="0.2">
      <c r="A97" s="155" t="s">
        <v>784</v>
      </c>
      <c r="B97" s="178">
        <v>20341.192999999999</v>
      </c>
      <c r="C97" s="179">
        <f t="shared" si="4"/>
        <v>8.9150948495754903E-2</v>
      </c>
      <c r="D97" s="178">
        <v>17566.331999999999</v>
      </c>
      <c r="E97" s="179">
        <f t="shared" si="5"/>
        <v>9.6277834096435838E-2</v>
      </c>
      <c r="F97" s="178">
        <v>1801.9190000000001</v>
      </c>
      <c r="G97" s="179">
        <f t="shared" si="6"/>
        <v>1.1691572188026841E-2</v>
      </c>
      <c r="H97" s="178">
        <v>2409.011</v>
      </c>
      <c r="I97" s="179">
        <f t="shared" si="7"/>
        <v>1.5643210771903525E-2</v>
      </c>
      <c r="J97" s="178">
        <v>-18539.273999999998</v>
      </c>
      <c r="K97" s="178">
        <v>-15157.320999999998</v>
      </c>
      <c r="L97" s="178"/>
      <c r="M97" s="155" t="s">
        <v>999</v>
      </c>
    </row>
    <row r="98" spans="1:14" x14ac:dyDescent="0.2">
      <c r="A98" s="155" t="s">
        <v>785</v>
      </c>
      <c r="B98" s="178">
        <v>18.251999999999999</v>
      </c>
      <c r="C98" s="179">
        <f t="shared" si="4"/>
        <v>7.9994477803957634E-5</v>
      </c>
      <c r="D98" s="178">
        <v>34.043999999999997</v>
      </c>
      <c r="E98" s="179">
        <f t="shared" si="5"/>
        <v>1.8658890108527276E-4</v>
      </c>
      <c r="F98" s="178">
        <v>830.60599999999999</v>
      </c>
      <c r="G98" s="179">
        <f t="shared" si="6"/>
        <v>5.3893044075833726E-3</v>
      </c>
      <c r="H98" s="178">
        <v>1082.8109999999999</v>
      </c>
      <c r="I98" s="179">
        <f t="shared" si="7"/>
        <v>7.0313671042330755E-3</v>
      </c>
      <c r="J98" s="178">
        <v>812.35400000000004</v>
      </c>
      <c r="K98" s="178">
        <v>1048.7669999999998</v>
      </c>
      <c r="L98" s="178"/>
      <c r="M98" s="155" t="s">
        <v>1000</v>
      </c>
    </row>
    <row r="99" spans="1:14" x14ac:dyDescent="0.2">
      <c r="A99" s="155" t="s">
        <v>728</v>
      </c>
      <c r="B99" s="178">
        <v>1468483.4739999999</v>
      </c>
      <c r="C99" s="179">
        <f t="shared" si="4"/>
        <v>6.4360381693168751</v>
      </c>
      <c r="D99" s="178">
        <v>802866.69900000002</v>
      </c>
      <c r="E99" s="179">
        <f t="shared" si="5"/>
        <v>4.4003646776045846</v>
      </c>
      <c r="F99" s="178">
        <v>21480.178</v>
      </c>
      <c r="G99" s="179">
        <f t="shared" si="6"/>
        <v>0.13937199824113403</v>
      </c>
      <c r="H99" s="178">
        <v>33424.021000000001</v>
      </c>
      <c r="I99" s="179">
        <f t="shared" si="7"/>
        <v>0.21704301281626759</v>
      </c>
      <c r="J99" s="178">
        <v>-1447003.2959999999</v>
      </c>
      <c r="K99" s="178">
        <v>-769442.67800000007</v>
      </c>
      <c r="L99" s="178"/>
      <c r="M99" s="155" t="s">
        <v>946</v>
      </c>
    </row>
    <row r="100" spans="1:14" x14ac:dyDescent="0.2">
      <c r="A100" s="155" t="s">
        <v>786</v>
      </c>
      <c r="B100" s="178">
        <v>6.6829999999999998</v>
      </c>
      <c r="C100" s="179">
        <f t="shared" si="4"/>
        <v>2.9290110407837433E-5</v>
      </c>
      <c r="D100" s="178">
        <v>25.353000000000002</v>
      </c>
      <c r="E100" s="179">
        <f t="shared" si="5"/>
        <v>1.3895512892770888E-4</v>
      </c>
      <c r="F100" s="178">
        <v>13869.647000000001</v>
      </c>
      <c r="G100" s="179">
        <f t="shared" si="6"/>
        <v>8.9991824894986902E-2</v>
      </c>
      <c r="H100" s="178">
        <v>14196.343999999999</v>
      </c>
      <c r="I100" s="179">
        <f t="shared" si="7"/>
        <v>9.2185714960391615E-2</v>
      </c>
      <c r="J100" s="178">
        <v>13862.964</v>
      </c>
      <c r="K100" s="178">
        <v>14170.991</v>
      </c>
      <c r="L100" s="178"/>
      <c r="M100" s="155" t="s">
        <v>1001</v>
      </c>
    </row>
    <row r="101" spans="1:14" x14ac:dyDescent="0.2">
      <c r="A101" s="155" t="s">
        <v>787</v>
      </c>
      <c r="B101" s="178">
        <v>404.553</v>
      </c>
      <c r="C101" s="179">
        <f t="shared" si="4"/>
        <v>1.7730662929555379E-3</v>
      </c>
      <c r="D101" s="178">
        <v>2541.5610000000001</v>
      </c>
      <c r="E101" s="179">
        <f t="shared" si="5"/>
        <v>1.3929828281964134E-2</v>
      </c>
      <c r="F101" s="178">
        <v>3937.0529999999999</v>
      </c>
      <c r="G101" s="179">
        <f t="shared" si="6"/>
        <v>2.5545176757438948E-2</v>
      </c>
      <c r="H101" s="178">
        <v>3177.0909999999999</v>
      </c>
      <c r="I101" s="179">
        <f t="shared" si="7"/>
        <v>2.0630833215173255E-2</v>
      </c>
      <c r="J101" s="178">
        <v>3532.5</v>
      </c>
      <c r="K101" s="178">
        <v>635.52999999999975</v>
      </c>
      <c r="L101" s="178"/>
      <c r="M101" s="155" t="s">
        <v>1002</v>
      </c>
    </row>
    <row r="102" spans="1:14" x14ac:dyDescent="0.2">
      <c r="A102" s="155" t="s">
        <v>788</v>
      </c>
      <c r="B102" s="178">
        <v>2.423</v>
      </c>
      <c r="C102" s="179">
        <f t="shared" si="4"/>
        <v>1.0619472919076778E-5</v>
      </c>
      <c r="D102" s="178">
        <v>3.992</v>
      </c>
      <c r="E102" s="179">
        <f t="shared" si="5"/>
        <v>2.1879417610516069E-5</v>
      </c>
      <c r="F102" s="178">
        <v>3601.1410000000001</v>
      </c>
      <c r="G102" s="179">
        <f t="shared" si="6"/>
        <v>2.3365645159834136E-2</v>
      </c>
      <c r="H102" s="178">
        <v>1460.6679999999999</v>
      </c>
      <c r="I102" s="179">
        <f t="shared" si="7"/>
        <v>9.4850282509190611E-3</v>
      </c>
      <c r="J102" s="178">
        <v>3598.7180000000003</v>
      </c>
      <c r="K102" s="178">
        <v>1456.6759999999999</v>
      </c>
      <c r="L102" s="178"/>
      <c r="M102" s="155" t="s">
        <v>1003</v>
      </c>
    </row>
    <row r="103" spans="1:14" x14ac:dyDescent="0.2">
      <c r="A103" s="155" t="s">
        <v>789</v>
      </c>
      <c r="B103" s="178" t="s">
        <v>753</v>
      </c>
      <c r="C103" s="179" t="str">
        <f t="shared" si="4"/>
        <v>x</v>
      </c>
      <c r="D103" s="178" t="s">
        <v>768</v>
      </c>
      <c r="E103" s="179" t="str">
        <f t="shared" si="5"/>
        <v>x</v>
      </c>
      <c r="F103" s="178" t="s">
        <v>768</v>
      </c>
      <c r="G103" s="179" t="str">
        <f t="shared" si="6"/>
        <v>x</v>
      </c>
      <c r="H103" s="178">
        <v>319.85899999999998</v>
      </c>
      <c r="I103" s="179">
        <f t="shared" si="7"/>
        <v>2.0770439629749673E-3</v>
      </c>
      <c r="J103" s="178" t="s">
        <v>753</v>
      </c>
      <c r="K103" s="178">
        <v>319.85899999999998</v>
      </c>
      <c r="L103" s="178"/>
      <c r="M103" s="155" t="s">
        <v>1004</v>
      </c>
      <c r="N103" s="65"/>
    </row>
    <row r="104" spans="1:14" x14ac:dyDescent="0.2">
      <c r="A104" s="155" t="s">
        <v>790</v>
      </c>
      <c r="B104" s="178">
        <v>5316.7920000000004</v>
      </c>
      <c r="C104" s="179">
        <f t="shared" si="4"/>
        <v>2.3302323012944309E-2</v>
      </c>
      <c r="D104" s="178">
        <v>234.34100000000001</v>
      </c>
      <c r="E104" s="179">
        <f t="shared" si="5"/>
        <v>1.2843799103872608E-3</v>
      </c>
      <c r="F104" s="178">
        <v>829.91700000000003</v>
      </c>
      <c r="G104" s="179">
        <f t="shared" si="6"/>
        <v>5.384833899620722E-3</v>
      </c>
      <c r="H104" s="178">
        <v>699.62599999999998</v>
      </c>
      <c r="I104" s="179">
        <f t="shared" si="7"/>
        <v>4.5431079308080264E-3</v>
      </c>
      <c r="J104" s="178">
        <v>-4486.875</v>
      </c>
      <c r="K104" s="178">
        <v>465.28499999999997</v>
      </c>
      <c r="L104" s="178"/>
      <c r="M104" s="155" t="s">
        <v>1005</v>
      </c>
    </row>
    <row r="105" spans="1:14" x14ac:dyDescent="0.2">
      <c r="A105" s="155" t="s">
        <v>791</v>
      </c>
      <c r="B105" s="178">
        <v>13426.075999999999</v>
      </c>
      <c r="C105" s="179">
        <f t="shared" si="4"/>
        <v>5.8843520632053919E-2</v>
      </c>
      <c r="D105" s="178">
        <v>10356.751</v>
      </c>
      <c r="E105" s="179">
        <f t="shared" si="5"/>
        <v>5.6763446948178829E-2</v>
      </c>
      <c r="F105" s="178">
        <v>28545.005000000001</v>
      </c>
      <c r="G105" s="179">
        <f t="shared" si="6"/>
        <v>0.18521142546645389</v>
      </c>
      <c r="H105" s="178">
        <v>31921.592000000001</v>
      </c>
      <c r="I105" s="179">
        <f t="shared" si="7"/>
        <v>0.20728680434863495</v>
      </c>
      <c r="J105" s="178">
        <v>15118.929000000002</v>
      </c>
      <c r="K105" s="178">
        <v>21564.841</v>
      </c>
      <c r="L105" s="178"/>
      <c r="M105" s="155" t="s">
        <v>1006</v>
      </c>
    </row>
    <row r="106" spans="1:14" x14ac:dyDescent="0.2">
      <c r="A106" s="155" t="s">
        <v>792</v>
      </c>
      <c r="B106" s="178" t="s">
        <v>768</v>
      </c>
      <c r="C106" s="179" t="str">
        <f t="shared" si="4"/>
        <v>x</v>
      </c>
      <c r="D106" s="178" t="s">
        <v>768</v>
      </c>
      <c r="E106" s="179" t="str">
        <f t="shared" si="5"/>
        <v>x</v>
      </c>
      <c r="F106" s="178">
        <v>381.35300000000001</v>
      </c>
      <c r="G106" s="179">
        <f t="shared" si="6"/>
        <v>2.4743710059223524E-3</v>
      </c>
      <c r="H106" s="178">
        <v>694.85</v>
      </c>
      <c r="I106" s="179">
        <f t="shared" si="7"/>
        <v>4.5120943843167029E-3</v>
      </c>
      <c r="J106" s="178">
        <v>381.35300000000001</v>
      </c>
      <c r="K106" s="178">
        <v>694.85</v>
      </c>
      <c r="L106" s="178"/>
      <c r="M106" s="155" t="s">
        <v>1007</v>
      </c>
    </row>
    <row r="107" spans="1:14" x14ac:dyDescent="0.2">
      <c r="A107" s="155" t="s">
        <v>793</v>
      </c>
      <c r="B107" s="178" t="s">
        <v>753</v>
      </c>
      <c r="C107" s="179" t="str">
        <f t="shared" si="4"/>
        <v>x</v>
      </c>
      <c r="D107" s="178" t="s">
        <v>753</v>
      </c>
      <c r="E107" s="179" t="str">
        <f t="shared" si="5"/>
        <v>x</v>
      </c>
      <c r="F107" s="178">
        <v>12.336</v>
      </c>
      <c r="G107" s="179">
        <f t="shared" si="6"/>
        <v>8.0040908892963061E-5</v>
      </c>
      <c r="H107" s="178">
        <v>931.54600000000005</v>
      </c>
      <c r="I107" s="179">
        <f t="shared" si="7"/>
        <v>6.0491091247502158E-3</v>
      </c>
      <c r="J107" s="178">
        <v>12.273</v>
      </c>
      <c r="K107" s="178">
        <v>931.54100000000005</v>
      </c>
      <c r="L107" s="178"/>
      <c r="M107" s="155" t="s">
        <v>1008</v>
      </c>
    </row>
    <row r="108" spans="1:14" x14ac:dyDescent="0.2">
      <c r="A108" s="155" t="s">
        <v>735</v>
      </c>
      <c r="B108" s="178">
        <v>1419.2090000000001</v>
      </c>
      <c r="C108" s="179">
        <f t="shared" si="4"/>
        <v>6.2200790515930813E-3</v>
      </c>
      <c r="D108" s="178">
        <v>377.935</v>
      </c>
      <c r="E108" s="179">
        <f t="shared" si="5"/>
        <v>2.0713922080737449E-3</v>
      </c>
      <c r="F108" s="178">
        <v>42025.847000000002</v>
      </c>
      <c r="G108" s="179">
        <f t="shared" si="6"/>
        <v>0.27268052779479612</v>
      </c>
      <c r="H108" s="178">
        <v>34820.311999999998</v>
      </c>
      <c r="I108" s="179">
        <f t="shared" si="7"/>
        <v>0.22611000105829385</v>
      </c>
      <c r="J108" s="178">
        <v>40606.637999999999</v>
      </c>
      <c r="K108" s="178">
        <v>34442.377</v>
      </c>
      <c r="L108" s="178"/>
      <c r="M108" s="155" t="s">
        <v>952</v>
      </c>
    </row>
    <row r="109" spans="1:14" x14ac:dyDescent="0.2">
      <c r="A109" s="155" t="s">
        <v>794</v>
      </c>
      <c r="B109" s="178">
        <v>13419.21</v>
      </c>
      <c r="C109" s="179">
        <f t="shared" si="4"/>
        <v>5.8813428473134248E-2</v>
      </c>
      <c r="D109" s="178">
        <v>11274.153</v>
      </c>
      <c r="E109" s="179">
        <f t="shared" si="5"/>
        <v>6.1791558540043229E-2</v>
      </c>
      <c r="F109" s="178">
        <v>1822.576</v>
      </c>
      <c r="G109" s="179">
        <f t="shared" si="6"/>
        <v>1.18256030776995E-2</v>
      </c>
      <c r="H109" s="178">
        <v>2107.319</v>
      </c>
      <c r="I109" s="179">
        <f t="shared" si="7"/>
        <v>1.3684136469545785E-2</v>
      </c>
      <c r="J109" s="178">
        <v>-11596.633999999998</v>
      </c>
      <c r="K109" s="178">
        <v>-9166.8340000000007</v>
      </c>
      <c r="L109" s="178"/>
      <c r="M109" s="155" t="s">
        <v>1009</v>
      </c>
    </row>
    <row r="110" spans="1:14" x14ac:dyDescent="0.2">
      <c r="A110" s="155" t="s">
        <v>795</v>
      </c>
      <c r="B110" s="178" t="s">
        <v>768</v>
      </c>
      <c r="C110" s="179" t="str">
        <f t="shared" si="4"/>
        <v>x</v>
      </c>
      <c r="D110" s="178">
        <v>7.298</v>
      </c>
      <c r="E110" s="179">
        <f t="shared" si="5"/>
        <v>3.9998995421229025E-5</v>
      </c>
      <c r="F110" s="178">
        <v>93.783000000000001</v>
      </c>
      <c r="G110" s="179">
        <f t="shared" si="6"/>
        <v>6.0850166656199376E-4</v>
      </c>
      <c r="H110" s="178">
        <v>121.842</v>
      </c>
      <c r="I110" s="179">
        <f t="shared" si="7"/>
        <v>7.9119609120517468E-4</v>
      </c>
      <c r="J110" s="178">
        <v>93.783000000000001</v>
      </c>
      <c r="K110" s="178">
        <v>114.544</v>
      </c>
      <c r="L110" s="178"/>
      <c r="M110" s="155" t="s">
        <v>1010</v>
      </c>
    </row>
    <row r="111" spans="1:14" x14ac:dyDescent="0.2">
      <c r="A111" s="155" t="s">
        <v>796</v>
      </c>
      <c r="B111" s="178">
        <v>77.989999999999995</v>
      </c>
      <c r="C111" s="179">
        <f t="shared" si="4"/>
        <v>3.4181291496442339E-4</v>
      </c>
      <c r="D111" s="178">
        <v>35.000999999999998</v>
      </c>
      <c r="E111" s="179">
        <f t="shared" si="5"/>
        <v>1.9183404203047916E-4</v>
      </c>
      <c r="F111" s="178">
        <v>4665.7359999999999</v>
      </c>
      <c r="G111" s="179">
        <f t="shared" si="6"/>
        <v>3.0273163918175899E-2</v>
      </c>
      <c r="H111" s="178">
        <v>3058.4450000000002</v>
      </c>
      <c r="I111" s="179">
        <f t="shared" si="7"/>
        <v>1.9860390745112613E-2</v>
      </c>
      <c r="J111" s="178">
        <v>4587.7460000000001</v>
      </c>
      <c r="K111" s="178">
        <v>3023.444</v>
      </c>
      <c r="L111" s="178"/>
      <c r="M111" s="155" t="s">
        <v>1011</v>
      </c>
    </row>
    <row r="112" spans="1:14" x14ac:dyDescent="0.2">
      <c r="A112" s="155" t="s">
        <v>797</v>
      </c>
      <c r="B112" s="178">
        <v>35440.055999999997</v>
      </c>
      <c r="C112" s="179">
        <f t="shared" si="4"/>
        <v>0.1553259244500885</v>
      </c>
      <c r="D112" s="178">
        <v>33486.370000000003</v>
      </c>
      <c r="E112" s="179">
        <f t="shared" si="5"/>
        <v>0.18353263363984393</v>
      </c>
      <c r="F112" s="178">
        <v>99106.251999999993</v>
      </c>
      <c r="G112" s="179">
        <f t="shared" si="6"/>
        <v>0.64304105764064834</v>
      </c>
      <c r="H112" s="178">
        <v>104576.575</v>
      </c>
      <c r="I112" s="179">
        <f t="shared" si="7"/>
        <v>0.6790809193186651</v>
      </c>
      <c r="J112" s="178">
        <v>63666.195999999996</v>
      </c>
      <c r="K112" s="178">
        <v>71090.204999999987</v>
      </c>
      <c r="L112" s="178"/>
      <c r="M112" s="155" t="s">
        <v>1012</v>
      </c>
    </row>
    <row r="113" spans="1:13" x14ac:dyDescent="0.2">
      <c r="A113" s="155" t="s">
        <v>798</v>
      </c>
      <c r="B113" s="178">
        <v>9886.5849999999991</v>
      </c>
      <c r="C113" s="179">
        <f t="shared" si="4"/>
        <v>4.3330714680004406E-2</v>
      </c>
      <c r="D113" s="178">
        <v>10151.392</v>
      </c>
      <c r="E113" s="179">
        <f t="shared" si="5"/>
        <v>5.5637912048109195E-2</v>
      </c>
      <c r="F113" s="178">
        <v>2201.9479999999999</v>
      </c>
      <c r="G113" s="179">
        <f t="shared" si="6"/>
        <v>1.4287120562179168E-2</v>
      </c>
      <c r="H113" s="178">
        <v>1423.0730000000001</v>
      </c>
      <c r="I113" s="179">
        <f t="shared" si="7"/>
        <v>9.2409004702780802E-3</v>
      </c>
      <c r="J113" s="178">
        <v>-7684.6369999999988</v>
      </c>
      <c r="K113" s="178">
        <v>-8728.3189999999995</v>
      </c>
      <c r="L113" s="178"/>
      <c r="M113" s="155" t="s">
        <v>1013</v>
      </c>
    </row>
    <row r="114" spans="1:13" x14ac:dyDescent="0.2">
      <c r="A114" s="155" t="s">
        <v>799</v>
      </c>
      <c r="B114" s="178">
        <v>20645.21</v>
      </c>
      <c r="C114" s="179">
        <f t="shared" si="4"/>
        <v>9.0483387743975685E-2</v>
      </c>
      <c r="D114" s="178">
        <v>16487.326000000001</v>
      </c>
      <c r="E114" s="179">
        <f t="shared" si="5"/>
        <v>9.0364000710100062E-2</v>
      </c>
      <c r="F114" s="178">
        <v>3795.0340000000001</v>
      </c>
      <c r="G114" s="179">
        <f t="shared" si="6"/>
        <v>2.4623700603088293E-2</v>
      </c>
      <c r="H114" s="178">
        <v>7022.0510000000004</v>
      </c>
      <c r="I114" s="179">
        <f t="shared" si="7"/>
        <v>4.5598556355307601E-2</v>
      </c>
      <c r="J114" s="178">
        <v>-16850.175999999999</v>
      </c>
      <c r="K114" s="178">
        <v>-9465.2750000000015</v>
      </c>
      <c r="L114" s="178"/>
      <c r="M114" s="155" t="s">
        <v>1014</v>
      </c>
    </row>
    <row r="115" spans="1:13" x14ac:dyDescent="0.2">
      <c r="A115" s="155" t="s">
        <v>800</v>
      </c>
      <c r="B115" s="178" t="s">
        <v>768</v>
      </c>
      <c r="C115" s="179" t="str">
        <f t="shared" si="4"/>
        <v>x</v>
      </c>
      <c r="D115" s="178" t="s">
        <v>768</v>
      </c>
      <c r="E115" s="179" t="str">
        <f t="shared" si="5"/>
        <v>x</v>
      </c>
      <c r="F115" s="178">
        <v>42635.883000000002</v>
      </c>
      <c r="G115" s="179">
        <f t="shared" si="6"/>
        <v>0.27663868569828409</v>
      </c>
      <c r="H115" s="178">
        <v>31950.564999999999</v>
      </c>
      <c r="I115" s="179">
        <f t="shared" si="7"/>
        <v>0.20747494410627587</v>
      </c>
      <c r="J115" s="178">
        <v>42635.883000000002</v>
      </c>
      <c r="K115" s="178">
        <v>31950.564999999999</v>
      </c>
      <c r="L115" s="178"/>
      <c r="M115" s="155" t="s">
        <v>1015</v>
      </c>
    </row>
    <row r="116" spans="1:13" x14ac:dyDescent="0.2">
      <c r="A116" s="155" t="s">
        <v>801</v>
      </c>
      <c r="B116" s="178" t="s">
        <v>768</v>
      </c>
      <c r="C116" s="179" t="str">
        <f t="shared" si="4"/>
        <v>x</v>
      </c>
      <c r="D116" s="178" t="s">
        <v>768</v>
      </c>
      <c r="E116" s="179" t="str">
        <f t="shared" si="5"/>
        <v>x</v>
      </c>
      <c r="F116" s="178">
        <v>401.68799999999999</v>
      </c>
      <c r="G116" s="179">
        <f t="shared" si="6"/>
        <v>2.6063126306255305E-3</v>
      </c>
      <c r="H116" s="178">
        <v>382.83800000000002</v>
      </c>
      <c r="I116" s="179">
        <f t="shared" si="7"/>
        <v>2.4860058860229372E-3</v>
      </c>
      <c r="J116" s="178">
        <v>401.68799999999999</v>
      </c>
      <c r="K116" s="178">
        <v>382.83800000000002</v>
      </c>
      <c r="L116" s="178"/>
      <c r="M116" s="155" t="s">
        <v>1016</v>
      </c>
    </row>
    <row r="117" spans="1:13" x14ac:dyDescent="0.2">
      <c r="A117" s="155" t="s">
        <v>802</v>
      </c>
      <c r="B117" s="178">
        <v>141702.799</v>
      </c>
      <c r="C117" s="179">
        <f t="shared" si="4"/>
        <v>0.62105201673044985</v>
      </c>
      <c r="D117" s="178">
        <v>150822.68400000001</v>
      </c>
      <c r="E117" s="179">
        <f t="shared" si="5"/>
        <v>0.82663138486345189</v>
      </c>
      <c r="F117" s="178">
        <v>174107.177</v>
      </c>
      <c r="G117" s="179">
        <f t="shared" si="6"/>
        <v>1.1296770988868348</v>
      </c>
      <c r="H117" s="178">
        <v>170856.62700000001</v>
      </c>
      <c r="I117" s="179">
        <f t="shared" si="7"/>
        <v>1.1094786316615004</v>
      </c>
      <c r="J117" s="178">
        <v>32404.377999999997</v>
      </c>
      <c r="K117" s="178">
        <v>20033.942999999999</v>
      </c>
      <c r="L117" s="178"/>
      <c r="M117" s="155" t="s">
        <v>1017</v>
      </c>
    </row>
    <row r="118" spans="1:13" x14ac:dyDescent="0.2">
      <c r="A118" s="155" t="s">
        <v>803</v>
      </c>
      <c r="B118" s="178">
        <v>46.070999999999998</v>
      </c>
      <c r="C118" s="179">
        <f t="shared" si="4"/>
        <v>2.0191899994006859E-4</v>
      </c>
      <c r="D118" s="178">
        <v>353.06099999999998</v>
      </c>
      <c r="E118" s="179">
        <f t="shared" si="5"/>
        <v>1.9350623900266564E-3</v>
      </c>
      <c r="F118" s="178">
        <v>1203.9580000000001</v>
      </c>
      <c r="G118" s="179">
        <f t="shared" si="6"/>
        <v>7.8117617208944565E-3</v>
      </c>
      <c r="H118" s="178">
        <v>1507.646</v>
      </c>
      <c r="I118" s="179">
        <f t="shared" si="7"/>
        <v>9.7900857021480017E-3</v>
      </c>
      <c r="J118" s="178">
        <v>1157.8870000000002</v>
      </c>
      <c r="K118" s="178">
        <v>1154.585</v>
      </c>
      <c r="L118" s="178"/>
      <c r="M118" s="155" t="s">
        <v>1018</v>
      </c>
    </row>
    <row r="119" spans="1:13" x14ac:dyDescent="0.2">
      <c r="A119" s="155" t="s">
        <v>804</v>
      </c>
      <c r="B119" s="178">
        <v>4061.6280000000002</v>
      </c>
      <c r="C119" s="179">
        <f t="shared" si="4"/>
        <v>1.7801216901924877E-2</v>
      </c>
      <c r="D119" s="178">
        <v>2117.6280000000002</v>
      </c>
      <c r="E119" s="179">
        <f t="shared" si="5"/>
        <v>1.1606329497926332E-2</v>
      </c>
      <c r="F119" s="178">
        <v>2284.1190000000001</v>
      </c>
      <c r="G119" s="179">
        <f t="shared" si="6"/>
        <v>1.4820278921829272E-2</v>
      </c>
      <c r="H119" s="178">
        <v>388.66300000000001</v>
      </c>
      <c r="I119" s="179">
        <f t="shared" si="7"/>
        <v>2.5238312437096963E-3</v>
      </c>
      <c r="J119" s="178">
        <v>-1777.509</v>
      </c>
      <c r="K119" s="178">
        <v>-1728.9650000000001</v>
      </c>
      <c r="L119" s="178"/>
      <c r="M119" s="155" t="s">
        <v>1019</v>
      </c>
    </row>
    <row r="120" spans="1:13" x14ac:dyDescent="0.2">
      <c r="A120" s="155" t="s">
        <v>805</v>
      </c>
      <c r="B120" s="178">
        <v>6943746.483</v>
      </c>
      <c r="C120" s="179">
        <f t="shared" si="4"/>
        <v>30.432904553509339</v>
      </c>
      <c r="D120" s="178">
        <v>5040763.0589999994</v>
      </c>
      <c r="E120" s="179">
        <f t="shared" si="5"/>
        <v>27.627495000882625</v>
      </c>
      <c r="F120" s="178">
        <v>5257782.6470000017</v>
      </c>
      <c r="G120" s="179">
        <f t="shared" si="6"/>
        <v>34.114599694190119</v>
      </c>
      <c r="H120" s="178">
        <v>4797435.32</v>
      </c>
      <c r="I120" s="179">
        <f t="shared" si="7"/>
        <v>31.152739391947332</v>
      </c>
      <c r="J120" s="178">
        <v>-1685963.8359999983</v>
      </c>
      <c r="K120" s="178">
        <v>-243327.73899999913</v>
      </c>
      <c r="L120" s="178"/>
      <c r="M120" s="155" t="s">
        <v>805</v>
      </c>
    </row>
    <row r="121" spans="1:13" x14ac:dyDescent="0.2">
      <c r="A121" s="155" t="s">
        <v>806</v>
      </c>
      <c r="B121" s="178">
        <v>6.5869999999999997</v>
      </c>
      <c r="C121" s="179">
        <f t="shared" si="4"/>
        <v>2.8869363647527334E-5</v>
      </c>
      <c r="D121" s="178">
        <v>12.975</v>
      </c>
      <c r="E121" s="179">
        <f t="shared" si="5"/>
        <v>7.1113588050211913E-5</v>
      </c>
      <c r="F121" s="178">
        <v>407.20499999999998</v>
      </c>
      <c r="G121" s="179">
        <f t="shared" si="6"/>
        <v>2.6421091363293629E-3</v>
      </c>
      <c r="H121" s="178">
        <v>749.93899999999996</v>
      </c>
      <c r="I121" s="179">
        <f t="shared" si="7"/>
        <v>4.8698216168670694E-3</v>
      </c>
      <c r="J121" s="178">
        <v>400.61799999999999</v>
      </c>
      <c r="K121" s="178">
        <v>736.96399999999994</v>
      </c>
      <c r="L121" s="178"/>
      <c r="M121" s="155" t="s">
        <v>1020</v>
      </c>
    </row>
    <row r="122" spans="1:13" x14ac:dyDescent="0.2">
      <c r="A122" s="155" t="s">
        <v>807</v>
      </c>
      <c r="B122" s="178" t="s">
        <v>753</v>
      </c>
      <c r="C122" s="179" t="str">
        <f t="shared" si="4"/>
        <v>x</v>
      </c>
      <c r="D122" s="178" t="s">
        <v>753</v>
      </c>
      <c r="E122" s="179" t="str">
        <f t="shared" si="5"/>
        <v>x</v>
      </c>
      <c r="F122" s="178">
        <v>33.545000000000002</v>
      </c>
      <c r="G122" s="179">
        <f t="shared" si="6"/>
        <v>2.1765339565616457E-4</v>
      </c>
      <c r="H122" s="178">
        <v>49.3</v>
      </c>
      <c r="I122" s="179">
        <f t="shared" si="7"/>
        <v>3.2013564531454766E-4</v>
      </c>
      <c r="J122" s="178">
        <v>33.374000000000002</v>
      </c>
      <c r="K122" s="178">
        <v>49.211999999999996</v>
      </c>
      <c r="L122" s="178"/>
      <c r="M122" s="155" t="s">
        <v>1021</v>
      </c>
    </row>
    <row r="123" spans="1:13" x14ac:dyDescent="0.2">
      <c r="A123" s="155" t="s">
        <v>808</v>
      </c>
      <c r="B123" s="178">
        <v>106063.863</v>
      </c>
      <c r="C123" s="179">
        <f t="shared" si="4"/>
        <v>0.46485444524191888</v>
      </c>
      <c r="D123" s="178">
        <v>73008.827000000005</v>
      </c>
      <c r="E123" s="179">
        <f t="shared" si="5"/>
        <v>0.40014794969612255</v>
      </c>
      <c r="F123" s="178">
        <v>99382.880999999994</v>
      </c>
      <c r="G123" s="179">
        <f t="shared" si="6"/>
        <v>0.64483593738985001</v>
      </c>
      <c r="H123" s="178">
        <v>28669.866999999998</v>
      </c>
      <c r="I123" s="179">
        <f t="shared" si="7"/>
        <v>0.18617132602692199</v>
      </c>
      <c r="J123" s="178">
        <v>-6680.9820000000036</v>
      </c>
      <c r="K123" s="178">
        <v>-44338.960000000006</v>
      </c>
      <c r="L123" s="178"/>
      <c r="M123" s="155" t="s">
        <v>1022</v>
      </c>
    </row>
    <row r="124" spans="1:13" x14ac:dyDescent="0.2">
      <c r="A124" s="155" t="s">
        <v>809</v>
      </c>
      <c r="B124" s="178" t="s">
        <v>753</v>
      </c>
      <c r="C124" s="179" t="str">
        <f t="shared" si="4"/>
        <v>x</v>
      </c>
      <c r="D124" s="178">
        <v>23.353000000000002</v>
      </c>
      <c r="E124" s="179">
        <f t="shared" si="5"/>
        <v>1.2799349685831205E-4</v>
      </c>
      <c r="F124" s="178">
        <v>838.36199999999997</v>
      </c>
      <c r="G124" s="179">
        <f t="shared" si="6"/>
        <v>5.4396284420656854E-3</v>
      </c>
      <c r="H124" s="178">
        <v>1195.114</v>
      </c>
      <c r="I124" s="179">
        <f t="shared" si="7"/>
        <v>7.7606205195628868E-3</v>
      </c>
      <c r="J124" s="178">
        <v>838.18099999999993</v>
      </c>
      <c r="K124" s="178">
        <v>1171.761</v>
      </c>
      <c r="L124" s="178"/>
      <c r="M124" s="155" t="s">
        <v>1023</v>
      </c>
    </row>
    <row r="125" spans="1:13" x14ac:dyDescent="0.2">
      <c r="A125" s="155" t="s">
        <v>810</v>
      </c>
      <c r="B125" s="178">
        <v>3.008</v>
      </c>
      <c r="C125" s="179">
        <f t="shared" si="4"/>
        <v>1.3183398489716446E-5</v>
      </c>
      <c r="D125" s="178">
        <v>7.0640000000000001</v>
      </c>
      <c r="E125" s="179">
        <f t="shared" si="5"/>
        <v>3.8716484469109591E-5</v>
      </c>
      <c r="F125" s="178">
        <v>1368.086</v>
      </c>
      <c r="G125" s="179">
        <f t="shared" si="6"/>
        <v>8.8766899224820249E-3</v>
      </c>
      <c r="H125" s="178">
        <v>1072.8800000000001</v>
      </c>
      <c r="I125" s="179">
        <f t="shared" si="7"/>
        <v>6.9668789278919249E-3</v>
      </c>
      <c r="J125" s="178">
        <v>1365.078</v>
      </c>
      <c r="K125" s="178">
        <v>1065.816</v>
      </c>
      <c r="L125" s="178"/>
      <c r="M125" s="155" t="s">
        <v>1024</v>
      </c>
    </row>
    <row r="126" spans="1:13" x14ac:dyDescent="0.2">
      <c r="A126" s="155" t="s">
        <v>811</v>
      </c>
      <c r="B126" s="178">
        <v>41.548999999999999</v>
      </c>
      <c r="C126" s="179">
        <f t="shared" si="4"/>
        <v>1.8210007441796166E-4</v>
      </c>
      <c r="D126" s="178">
        <v>52.524000000000001</v>
      </c>
      <c r="E126" s="179">
        <f t="shared" si="5"/>
        <v>2.8787438140649951E-4</v>
      </c>
      <c r="F126" s="178">
        <v>4315.55</v>
      </c>
      <c r="G126" s="179">
        <f t="shared" si="6"/>
        <v>2.8001016891458071E-2</v>
      </c>
      <c r="H126" s="178">
        <v>2875.0639999999999</v>
      </c>
      <c r="I126" s="179">
        <f t="shared" si="7"/>
        <v>1.8669583548897049E-2</v>
      </c>
      <c r="J126" s="178">
        <v>4274.0010000000002</v>
      </c>
      <c r="K126" s="178">
        <v>2822.54</v>
      </c>
      <c r="L126" s="178"/>
      <c r="M126" s="155" t="s">
        <v>1025</v>
      </c>
    </row>
    <row r="127" spans="1:13" x14ac:dyDescent="0.2">
      <c r="A127" s="155" t="s">
        <v>812</v>
      </c>
      <c r="B127" s="178">
        <v>67.676000000000002</v>
      </c>
      <c r="C127" s="179">
        <f t="shared" si="4"/>
        <v>2.9660893490360713E-4</v>
      </c>
      <c r="D127" s="178">
        <v>71.5</v>
      </c>
      <c r="E127" s="179">
        <f t="shared" si="5"/>
        <v>3.9187834648093652E-4</v>
      </c>
      <c r="F127" s="178">
        <v>783.16200000000003</v>
      </c>
      <c r="G127" s="179">
        <f t="shared" si="6"/>
        <v>5.0814687330115703E-3</v>
      </c>
      <c r="H127" s="178">
        <v>1148.74</v>
      </c>
      <c r="I127" s="179">
        <f t="shared" si="7"/>
        <v>7.4594852170108208E-3</v>
      </c>
      <c r="J127" s="178">
        <v>715.48599999999999</v>
      </c>
      <c r="K127" s="178">
        <v>1077.24</v>
      </c>
      <c r="L127" s="178"/>
      <c r="M127" s="155" t="s">
        <v>1026</v>
      </c>
    </row>
    <row r="128" spans="1:13" x14ac:dyDescent="0.2">
      <c r="A128" s="155" t="s">
        <v>813</v>
      </c>
      <c r="B128" s="178">
        <v>2777.556</v>
      </c>
      <c r="C128" s="179">
        <f t="shared" si="4"/>
        <v>1.2173413422707067E-2</v>
      </c>
      <c r="D128" s="178">
        <v>2604.2539999999999</v>
      </c>
      <c r="E128" s="179">
        <f t="shared" si="5"/>
        <v>1.4273437081627481E-2</v>
      </c>
      <c r="F128" s="178">
        <v>3149.174</v>
      </c>
      <c r="G128" s="179">
        <f t="shared" si="6"/>
        <v>2.0433102239144622E-2</v>
      </c>
      <c r="H128" s="178">
        <v>4140.8209999999999</v>
      </c>
      <c r="I128" s="179">
        <f t="shared" si="7"/>
        <v>2.6888933123063501E-2</v>
      </c>
      <c r="J128" s="178">
        <v>371.61799999999994</v>
      </c>
      <c r="K128" s="178">
        <v>1536.567</v>
      </c>
      <c r="L128" s="178"/>
      <c r="M128" s="155" t="s">
        <v>1027</v>
      </c>
    </row>
    <row r="129" spans="1:13" x14ac:dyDescent="0.2">
      <c r="A129" s="155" t="s">
        <v>814</v>
      </c>
      <c r="B129" s="178">
        <v>4.4950000000000001</v>
      </c>
      <c r="C129" s="179">
        <f t="shared" si="4"/>
        <v>1.9700590495769758E-5</v>
      </c>
      <c r="D129" s="178" t="s">
        <v>768</v>
      </c>
      <c r="E129" s="179" t="str">
        <f t="shared" si="5"/>
        <v>x</v>
      </c>
      <c r="F129" s="178">
        <v>1312.3810000000001</v>
      </c>
      <c r="G129" s="179">
        <f t="shared" si="6"/>
        <v>8.5152535711621076E-3</v>
      </c>
      <c r="H129" s="178">
        <v>660.57</v>
      </c>
      <c r="I129" s="179">
        <f t="shared" si="7"/>
        <v>4.2894929660330788E-3</v>
      </c>
      <c r="J129" s="178">
        <v>1307.8860000000002</v>
      </c>
      <c r="K129" s="178">
        <v>660.57</v>
      </c>
      <c r="L129" s="178"/>
      <c r="M129" s="155" t="s">
        <v>1028</v>
      </c>
    </row>
    <row r="130" spans="1:13" x14ac:dyDescent="0.2">
      <c r="A130" s="155" t="s">
        <v>815</v>
      </c>
      <c r="B130" s="178">
        <v>3187453.6669999999</v>
      </c>
      <c r="C130" s="179">
        <f t="shared" si="4"/>
        <v>13.969904208633293</v>
      </c>
      <c r="D130" s="178">
        <v>2606879.7629999998</v>
      </c>
      <c r="E130" s="179">
        <f t="shared" si="5"/>
        <v>14.287828405581198</v>
      </c>
      <c r="F130" s="178">
        <v>575182.71100000001</v>
      </c>
      <c r="G130" s="179">
        <f t="shared" si="6"/>
        <v>3.7320158047955987</v>
      </c>
      <c r="H130" s="178">
        <v>622898.05599999998</v>
      </c>
      <c r="I130" s="179">
        <f t="shared" si="7"/>
        <v>4.0448655400149542</v>
      </c>
      <c r="J130" s="178">
        <v>-2612270.9559999998</v>
      </c>
      <c r="K130" s="178">
        <v>-1983981.7069999999</v>
      </c>
      <c r="L130" s="178"/>
      <c r="M130" s="155" t="s">
        <v>1029</v>
      </c>
    </row>
    <row r="131" spans="1:13" x14ac:dyDescent="0.2">
      <c r="A131" s="155" t="s">
        <v>816</v>
      </c>
      <c r="B131" s="178">
        <v>513.62800000000004</v>
      </c>
      <c r="C131" s="179">
        <f t="shared" si="4"/>
        <v>2.2511178854641221E-3</v>
      </c>
      <c r="D131" s="178">
        <v>17.823</v>
      </c>
      <c r="E131" s="179">
        <f t="shared" si="5"/>
        <v>9.768458418642983E-5</v>
      </c>
      <c r="F131" s="178">
        <v>4279.5079999999998</v>
      </c>
      <c r="G131" s="179">
        <f t="shared" si="6"/>
        <v>2.7767161959687627E-2</v>
      </c>
      <c r="H131" s="178">
        <v>2255.3440000000001</v>
      </c>
      <c r="I131" s="179">
        <f t="shared" si="7"/>
        <v>1.4645355108444081E-2</v>
      </c>
      <c r="J131" s="178">
        <v>3765.8799999999997</v>
      </c>
      <c r="K131" s="178">
        <v>2237.5210000000002</v>
      </c>
      <c r="L131" s="178"/>
      <c r="M131" s="155" t="s">
        <v>1030</v>
      </c>
    </row>
    <row r="132" spans="1:13" x14ac:dyDescent="0.2">
      <c r="A132" s="155" t="s">
        <v>817</v>
      </c>
      <c r="B132" s="178">
        <v>4551.6850000000004</v>
      </c>
      <c r="C132" s="179">
        <f t="shared" si="4"/>
        <v>1.994902830939661E-2</v>
      </c>
      <c r="D132" s="178">
        <v>16811.792000000001</v>
      </c>
      <c r="E132" s="179">
        <f t="shared" si="5"/>
        <v>9.2142339165614512E-2</v>
      </c>
      <c r="F132" s="178">
        <v>37.689</v>
      </c>
      <c r="G132" s="179">
        <f t="shared" si="6"/>
        <v>2.4454132743732853E-4</v>
      </c>
      <c r="H132" s="178">
        <v>169.43700000000001</v>
      </c>
      <c r="I132" s="179">
        <f t="shared" si="7"/>
        <v>1.1002601082182762E-3</v>
      </c>
      <c r="J132" s="178">
        <v>-4513.9960000000001</v>
      </c>
      <c r="K132" s="178">
        <v>-16642.355</v>
      </c>
      <c r="L132" s="178"/>
      <c r="M132" s="155" t="s">
        <v>1031</v>
      </c>
    </row>
    <row r="133" spans="1:13" x14ac:dyDescent="0.2">
      <c r="A133" s="155" t="s">
        <v>818</v>
      </c>
      <c r="B133" s="178">
        <v>135655.03899999999</v>
      </c>
      <c r="C133" s="179">
        <f t="shared" si="4"/>
        <v>0.59454602269781431</v>
      </c>
      <c r="D133" s="178">
        <v>186833.98199999999</v>
      </c>
      <c r="E133" s="179">
        <f t="shared" si="5"/>
        <v>1.0240026843721546</v>
      </c>
      <c r="F133" s="178">
        <v>298122.86700000003</v>
      </c>
      <c r="G133" s="179">
        <f t="shared" si="6"/>
        <v>1.9343405671575831</v>
      </c>
      <c r="H133" s="178">
        <v>273713.674</v>
      </c>
      <c r="I133" s="179">
        <f t="shared" si="7"/>
        <v>1.7773935833145178</v>
      </c>
      <c r="J133" s="178">
        <v>162467.82800000004</v>
      </c>
      <c r="K133" s="178">
        <v>86879.69200000001</v>
      </c>
      <c r="L133" s="178"/>
      <c r="M133" s="155" t="s">
        <v>1032</v>
      </c>
    </row>
    <row r="134" spans="1:13" x14ac:dyDescent="0.2">
      <c r="A134" s="155" t="s">
        <v>819</v>
      </c>
      <c r="B134" s="178">
        <v>47425.110999999997</v>
      </c>
      <c r="C134" s="179">
        <f t="shared" si="4"/>
        <v>0.2078537688603839</v>
      </c>
      <c r="D134" s="178">
        <v>53154.39</v>
      </c>
      <c r="E134" s="179">
        <f t="shared" si="5"/>
        <v>0.29132943302661296</v>
      </c>
      <c r="F134" s="178">
        <v>68773.767000000007</v>
      </c>
      <c r="G134" s="179">
        <f t="shared" si="6"/>
        <v>0.4462317460013675</v>
      </c>
      <c r="H134" s="178">
        <v>54746.957000000002</v>
      </c>
      <c r="I134" s="179">
        <f t="shared" si="7"/>
        <v>0.35550613404062459</v>
      </c>
      <c r="J134" s="178">
        <v>21348.65600000001</v>
      </c>
      <c r="K134" s="178">
        <v>1592.5670000000027</v>
      </c>
      <c r="L134" s="178"/>
      <c r="M134" s="155" t="s">
        <v>1033</v>
      </c>
    </row>
    <row r="135" spans="1:13" x14ac:dyDescent="0.2">
      <c r="A135" s="155" t="s">
        <v>820</v>
      </c>
      <c r="B135" s="178">
        <v>29494.692999999999</v>
      </c>
      <c r="C135" s="179">
        <f t="shared" si="4"/>
        <v>0.12926871381344754</v>
      </c>
      <c r="D135" s="178">
        <v>29712.924999999999</v>
      </c>
      <c r="E135" s="179">
        <f t="shared" si="5"/>
        <v>0.16285107577779134</v>
      </c>
      <c r="F135" s="178">
        <v>40452.589999999997</v>
      </c>
      <c r="G135" s="179">
        <f t="shared" si="6"/>
        <v>0.26247260624792385</v>
      </c>
      <c r="H135" s="178">
        <v>41386.828000000001</v>
      </c>
      <c r="I135" s="179">
        <f t="shared" si="7"/>
        <v>0.26875048457002415</v>
      </c>
      <c r="J135" s="178">
        <v>10957.896999999997</v>
      </c>
      <c r="K135" s="178">
        <v>11673.903000000002</v>
      </c>
      <c r="L135" s="178"/>
      <c r="M135" s="155" t="s">
        <v>1034</v>
      </c>
    </row>
    <row r="136" spans="1:13" x14ac:dyDescent="0.2">
      <c r="A136" s="155" t="s">
        <v>821</v>
      </c>
      <c r="B136" s="178">
        <v>51589.303999999996</v>
      </c>
      <c r="C136" s="179">
        <f t="shared" si="4"/>
        <v>0.22610450546513383</v>
      </c>
      <c r="D136" s="178">
        <v>46943.14</v>
      </c>
      <c r="E136" s="179">
        <f t="shared" si="5"/>
        <v>0.25728671443109247</v>
      </c>
      <c r="F136" s="178">
        <v>7202.6019999999999</v>
      </c>
      <c r="G136" s="179">
        <f t="shared" si="6"/>
        <v>4.6733366607836703E-2</v>
      </c>
      <c r="H136" s="178">
        <v>7843.0349999999999</v>
      </c>
      <c r="I136" s="179">
        <f t="shared" si="7"/>
        <v>5.0929717463480392E-2</v>
      </c>
      <c r="J136" s="178">
        <v>-44386.701999999997</v>
      </c>
      <c r="K136" s="178">
        <v>-39100.104999999996</v>
      </c>
      <c r="L136" s="178"/>
      <c r="M136" s="155" t="s">
        <v>1035</v>
      </c>
    </row>
    <row r="137" spans="1:13" x14ac:dyDescent="0.2">
      <c r="A137" s="155" t="s">
        <v>822</v>
      </c>
      <c r="B137" s="178">
        <v>27454.205000000002</v>
      </c>
      <c r="C137" s="179">
        <f t="shared" si="4"/>
        <v>0.12032570636082637</v>
      </c>
      <c r="D137" s="178">
        <v>13170.061</v>
      </c>
      <c r="E137" s="179">
        <f t="shared" si="5"/>
        <v>7.2182681506756219E-2</v>
      </c>
      <c r="F137" s="178">
        <v>16386.142</v>
      </c>
      <c r="G137" s="179">
        <f t="shared" si="6"/>
        <v>0.10631985237752559</v>
      </c>
      <c r="H137" s="178">
        <v>28677.276000000002</v>
      </c>
      <c r="I137" s="179">
        <f t="shared" si="7"/>
        <v>0.18621943728445012</v>
      </c>
      <c r="J137" s="178">
        <v>-11068.063000000002</v>
      </c>
      <c r="K137" s="178">
        <v>15507.215000000002</v>
      </c>
      <c r="L137" s="178"/>
      <c r="M137" s="155" t="s">
        <v>1036</v>
      </c>
    </row>
    <row r="138" spans="1:13" x14ac:dyDescent="0.2">
      <c r="A138" s="155" t="s">
        <v>823</v>
      </c>
      <c r="B138" s="178">
        <v>64.816000000000003</v>
      </c>
      <c r="C138" s="179">
        <f t="shared" si="4"/>
        <v>2.8407418766936875E-4</v>
      </c>
      <c r="D138" s="178">
        <v>209.55699999999999</v>
      </c>
      <c r="E138" s="179">
        <f t="shared" si="5"/>
        <v>1.1485433657832953E-3</v>
      </c>
      <c r="F138" s="178">
        <v>1439.1959999999999</v>
      </c>
      <c r="G138" s="179">
        <f t="shared" si="6"/>
        <v>9.3380800839102523E-3</v>
      </c>
      <c r="H138" s="178">
        <v>1307.587</v>
      </c>
      <c r="I138" s="179">
        <f t="shared" si="7"/>
        <v>8.4909778509110224E-3</v>
      </c>
      <c r="J138" s="178">
        <v>1374.3799999999999</v>
      </c>
      <c r="K138" s="178">
        <v>1098.03</v>
      </c>
      <c r="L138" s="178"/>
      <c r="M138" s="155" t="s">
        <v>1037</v>
      </c>
    </row>
    <row r="139" spans="1:13" x14ac:dyDescent="0.2">
      <c r="A139" s="155" t="s">
        <v>824</v>
      </c>
      <c r="B139" s="178" t="s">
        <v>768</v>
      </c>
      <c r="C139" s="179" t="str">
        <f t="shared" si="4"/>
        <v>x</v>
      </c>
      <c r="D139" s="178">
        <v>5.7409999999999997</v>
      </c>
      <c r="E139" s="179">
        <f t="shared" si="5"/>
        <v>3.146536485520359E-5</v>
      </c>
      <c r="F139" s="178">
        <v>204.27699999999999</v>
      </c>
      <c r="G139" s="179">
        <f t="shared" si="6"/>
        <v>1.3254309943196998E-3</v>
      </c>
      <c r="H139" s="178">
        <v>657.85299999999995</v>
      </c>
      <c r="I139" s="179">
        <f t="shared" si="7"/>
        <v>4.2718497906107725E-3</v>
      </c>
      <c r="J139" s="178">
        <v>204.27699999999999</v>
      </c>
      <c r="K139" s="178">
        <v>652.11199999999997</v>
      </c>
      <c r="L139" s="178"/>
      <c r="M139" s="155" t="s">
        <v>1038</v>
      </c>
    </row>
    <row r="140" spans="1:13" x14ac:dyDescent="0.2">
      <c r="A140" s="155" t="s">
        <v>825</v>
      </c>
      <c r="B140" s="178">
        <v>4472.4629999999997</v>
      </c>
      <c r="C140" s="179">
        <f t="shared" si="4"/>
        <v>1.9601815811008207E-2</v>
      </c>
      <c r="D140" s="178">
        <v>5624.3770000000004</v>
      </c>
      <c r="E140" s="179">
        <f t="shared" si="5"/>
        <v>3.0826175646788963E-2</v>
      </c>
      <c r="F140" s="178">
        <v>33568.381999999998</v>
      </c>
      <c r="G140" s="179">
        <f t="shared" si="6"/>
        <v>0.21780510743727149</v>
      </c>
      <c r="H140" s="178">
        <v>28005.61</v>
      </c>
      <c r="I140" s="179">
        <f t="shared" si="7"/>
        <v>0.18185789107053851</v>
      </c>
      <c r="J140" s="178">
        <v>29095.918999999998</v>
      </c>
      <c r="K140" s="178">
        <v>22381.233</v>
      </c>
      <c r="L140" s="178"/>
      <c r="M140" s="155" t="s">
        <v>1039</v>
      </c>
    </row>
    <row r="141" spans="1:13" x14ac:dyDescent="0.2">
      <c r="A141" s="155" t="s">
        <v>826</v>
      </c>
      <c r="B141" s="178">
        <v>60087.046000000002</v>
      </c>
      <c r="C141" s="179">
        <f t="shared" si="4"/>
        <v>0.26334822855316575</v>
      </c>
      <c r="D141" s="178">
        <v>48847.286</v>
      </c>
      <c r="E141" s="179">
        <f t="shared" si="5"/>
        <v>0.26772298836029934</v>
      </c>
      <c r="F141" s="178">
        <v>12985.627</v>
      </c>
      <c r="G141" s="179">
        <f t="shared" si="6"/>
        <v>8.425594906168947E-2</v>
      </c>
      <c r="H141" s="178">
        <v>17281.466</v>
      </c>
      <c r="I141" s="179">
        <f t="shared" si="7"/>
        <v>0.11221933610327413</v>
      </c>
      <c r="J141" s="178">
        <v>-47101.419000000002</v>
      </c>
      <c r="K141" s="178">
        <v>-31565.82</v>
      </c>
      <c r="L141" s="178"/>
      <c r="M141" s="155" t="s">
        <v>1040</v>
      </c>
    </row>
    <row r="142" spans="1:13" x14ac:dyDescent="0.2">
      <c r="A142" s="155" t="s">
        <v>827</v>
      </c>
      <c r="B142" s="178" t="s">
        <v>768</v>
      </c>
      <c r="C142" s="179" t="str">
        <f t="shared" ref="C142:C205" si="8">IF(B142=0,0,IF(OR(B142="x",B142="Ə"),"x",B142/$B$12*100))</f>
        <v>x</v>
      </c>
      <c r="D142" s="178">
        <v>26.027999999999999</v>
      </c>
      <c r="E142" s="179">
        <f t="shared" ref="E142:E205" si="9">IF(D142=0,0,IF(OR(D142="x",D142="Ə"),"x",D142/$D$12*100))</f>
        <v>1.4265467975113031E-4</v>
      </c>
      <c r="F142" s="178" t="s">
        <v>768</v>
      </c>
      <c r="G142" s="179" t="str">
        <f t="shared" ref="G142:G205" si="10">IF(F142=0,0,IF(OR(F142="x",F142="Ə"),"x",F142/$F$12*100))</f>
        <v>x</v>
      </c>
      <c r="H142" s="178">
        <v>0.98199999999999998</v>
      </c>
      <c r="I142" s="179">
        <f t="shared" ref="I142:I205" si="11">IF(H142=0,0,IF(OR(H142="x",H142="Ə"),"x",H142/$H$12*100))</f>
        <v>6.376738411742105E-6</v>
      </c>
      <c r="J142" s="178" t="s">
        <v>768</v>
      </c>
      <c r="K142" s="178">
        <v>-25.045999999999999</v>
      </c>
      <c r="L142" s="178"/>
      <c r="M142" s="155" t="s">
        <v>1041</v>
      </c>
    </row>
    <row r="143" spans="1:13" x14ac:dyDescent="0.2">
      <c r="A143" s="155" t="s">
        <v>828</v>
      </c>
      <c r="B143" s="178" t="s">
        <v>768</v>
      </c>
      <c r="C143" s="179" t="str">
        <f t="shared" si="8"/>
        <v>x</v>
      </c>
      <c r="D143" s="178" t="s">
        <v>753</v>
      </c>
      <c r="E143" s="179" t="str">
        <f t="shared" si="9"/>
        <v>x</v>
      </c>
      <c r="F143" s="178" t="s">
        <v>753</v>
      </c>
      <c r="G143" s="179" t="str">
        <f t="shared" si="10"/>
        <v>x</v>
      </c>
      <c r="H143" s="178">
        <v>17.555</v>
      </c>
      <c r="I143" s="179">
        <f t="shared" si="11"/>
        <v>1.1399556295125526E-4</v>
      </c>
      <c r="J143" s="178" t="s">
        <v>753</v>
      </c>
      <c r="K143" s="178">
        <v>17.2</v>
      </c>
      <c r="L143" s="178"/>
      <c r="M143" s="155" t="s">
        <v>1042</v>
      </c>
    </row>
    <row r="144" spans="1:13" x14ac:dyDescent="0.2">
      <c r="A144" s="155" t="s">
        <v>829</v>
      </c>
      <c r="B144" s="178" t="s">
        <v>768</v>
      </c>
      <c r="C144" s="179" t="str">
        <f t="shared" si="8"/>
        <v>x</v>
      </c>
      <c r="D144" s="178">
        <v>735.21500000000003</v>
      </c>
      <c r="E144" s="179">
        <f t="shared" si="9"/>
        <v>4.0295781609507942E-3</v>
      </c>
      <c r="F144" s="178">
        <v>1100.1780000000001</v>
      </c>
      <c r="G144" s="179">
        <f t="shared" si="10"/>
        <v>7.138395514270617E-3</v>
      </c>
      <c r="H144" s="178">
        <v>789.92200000000003</v>
      </c>
      <c r="I144" s="179">
        <f t="shared" si="11"/>
        <v>5.1294561707537142E-3</v>
      </c>
      <c r="J144" s="178">
        <v>1100.1780000000001</v>
      </c>
      <c r="K144" s="178">
        <v>54.706999999999994</v>
      </c>
      <c r="L144" s="178"/>
      <c r="M144" s="155" t="s">
        <v>1043</v>
      </c>
    </row>
    <row r="145" spans="1:13" x14ac:dyDescent="0.2">
      <c r="A145" s="155" t="s">
        <v>830</v>
      </c>
      <c r="B145" s="178">
        <v>2670.4659999999999</v>
      </c>
      <c r="C145" s="179">
        <f t="shared" si="8"/>
        <v>1.1704061646023643E-2</v>
      </c>
      <c r="D145" s="178">
        <v>3309.203</v>
      </c>
      <c r="E145" s="179">
        <f t="shared" si="9"/>
        <v>1.8137132864472095E-2</v>
      </c>
      <c r="F145" s="178">
        <v>16937.557000000001</v>
      </c>
      <c r="G145" s="179">
        <f t="shared" si="10"/>
        <v>0.10989765375375882</v>
      </c>
      <c r="H145" s="178">
        <v>9652.66</v>
      </c>
      <c r="I145" s="179">
        <f t="shared" si="11"/>
        <v>6.2680741137970009E-2</v>
      </c>
      <c r="J145" s="178">
        <v>14267.091</v>
      </c>
      <c r="K145" s="178">
        <v>6343.4570000000003</v>
      </c>
      <c r="L145" s="178"/>
      <c r="M145" s="155" t="s">
        <v>1044</v>
      </c>
    </row>
    <row r="146" spans="1:13" x14ac:dyDescent="0.2">
      <c r="A146" s="155" t="s">
        <v>831</v>
      </c>
      <c r="B146" s="178">
        <v>20889.267</v>
      </c>
      <c r="C146" s="179">
        <f t="shared" si="8"/>
        <v>9.1553035578152794E-2</v>
      </c>
      <c r="D146" s="178">
        <v>26930.472000000002</v>
      </c>
      <c r="E146" s="179">
        <f t="shared" si="9"/>
        <v>0.14760096275959667</v>
      </c>
      <c r="F146" s="178">
        <v>128.36600000000001</v>
      </c>
      <c r="G146" s="179">
        <f t="shared" si="10"/>
        <v>8.3289002196450202E-4</v>
      </c>
      <c r="H146" s="178">
        <v>342.416</v>
      </c>
      <c r="I146" s="179">
        <f t="shared" si="11"/>
        <v>2.2235206313595567E-3</v>
      </c>
      <c r="J146" s="178">
        <v>-20760.900999999998</v>
      </c>
      <c r="K146" s="178">
        <v>-26588.056</v>
      </c>
      <c r="L146" s="178"/>
      <c r="M146" s="155" t="s">
        <v>1045</v>
      </c>
    </row>
    <row r="147" spans="1:13" x14ac:dyDescent="0.2">
      <c r="A147" s="155" t="s">
        <v>832</v>
      </c>
      <c r="B147" s="178">
        <v>3663.1219999999998</v>
      </c>
      <c r="C147" s="179">
        <f t="shared" si="8"/>
        <v>1.605465327209012E-2</v>
      </c>
      <c r="D147" s="178">
        <v>4645.0320000000002</v>
      </c>
      <c r="E147" s="179">
        <f t="shared" si="9"/>
        <v>2.5458565867287241E-2</v>
      </c>
      <c r="F147" s="178">
        <v>6743.7669999999998</v>
      </c>
      <c r="G147" s="179">
        <f t="shared" si="10"/>
        <v>4.3756261352332265E-2</v>
      </c>
      <c r="H147" s="178">
        <v>11915.958000000001</v>
      </c>
      <c r="I147" s="179">
        <f t="shared" si="11"/>
        <v>7.7377746528824481E-2</v>
      </c>
      <c r="J147" s="178">
        <v>3080.645</v>
      </c>
      <c r="K147" s="178">
        <v>7270.9260000000004</v>
      </c>
      <c r="L147" s="178"/>
      <c r="M147" s="155" t="s">
        <v>1046</v>
      </c>
    </row>
    <row r="148" spans="1:13" x14ac:dyDescent="0.2">
      <c r="A148" s="155" t="s">
        <v>833</v>
      </c>
      <c r="B148" s="178">
        <v>65.796000000000006</v>
      </c>
      <c r="C148" s="179">
        <f t="shared" si="8"/>
        <v>2.8836931084753436E-4</v>
      </c>
      <c r="D148" s="178">
        <v>32.904000000000003</v>
      </c>
      <c r="E148" s="179">
        <f t="shared" si="9"/>
        <v>1.8034077080571662E-4</v>
      </c>
      <c r="F148" s="178">
        <v>808.25400000000002</v>
      </c>
      <c r="G148" s="179">
        <f t="shared" si="10"/>
        <v>5.2442756790185606E-3</v>
      </c>
      <c r="H148" s="178">
        <v>433.99400000000003</v>
      </c>
      <c r="I148" s="179">
        <f t="shared" si="11"/>
        <v>2.8181936968081503E-3</v>
      </c>
      <c r="J148" s="178">
        <v>742.45799999999997</v>
      </c>
      <c r="K148" s="178">
        <v>401.09000000000003</v>
      </c>
      <c r="L148" s="178"/>
      <c r="M148" s="155" t="s">
        <v>1047</v>
      </c>
    </row>
    <row r="149" spans="1:13" x14ac:dyDescent="0.2">
      <c r="A149" s="155" t="s">
        <v>834</v>
      </c>
      <c r="B149" s="178">
        <v>25.734000000000002</v>
      </c>
      <c r="C149" s="179">
        <f t="shared" si="8"/>
        <v>1.1278642843562602E-4</v>
      </c>
      <c r="D149" s="178">
        <v>173.25399999999999</v>
      </c>
      <c r="E149" s="179">
        <f t="shared" si="9"/>
        <v>9.4957330127563887E-4</v>
      </c>
      <c r="F149" s="178">
        <v>2813.431</v>
      </c>
      <c r="G149" s="179">
        <f t="shared" si="10"/>
        <v>1.825466718122876E-2</v>
      </c>
      <c r="H149" s="178">
        <v>1500.3119999999999</v>
      </c>
      <c r="I149" s="179">
        <f t="shared" si="11"/>
        <v>9.7424614663926892E-3</v>
      </c>
      <c r="J149" s="178">
        <v>2787.6970000000001</v>
      </c>
      <c r="K149" s="178">
        <v>1327.058</v>
      </c>
      <c r="L149" s="178"/>
      <c r="M149" s="155" t="s">
        <v>1048</v>
      </c>
    </row>
    <row r="150" spans="1:13" x14ac:dyDescent="0.2">
      <c r="A150" s="155" t="s">
        <v>835</v>
      </c>
      <c r="B150" s="178" t="s">
        <v>753</v>
      </c>
      <c r="C150" s="179" t="str">
        <f t="shared" si="8"/>
        <v>x</v>
      </c>
      <c r="D150" s="178">
        <v>25.170999999999999</v>
      </c>
      <c r="E150" s="179">
        <f t="shared" si="9"/>
        <v>1.3795762040939375E-4</v>
      </c>
      <c r="F150" s="178">
        <v>154.79900000000001</v>
      </c>
      <c r="G150" s="179">
        <f t="shared" si="10"/>
        <v>1.0043979130773175E-3</v>
      </c>
      <c r="H150" s="178" t="s">
        <v>768</v>
      </c>
      <c r="I150" s="179" t="str">
        <f t="shared" si="11"/>
        <v>x</v>
      </c>
      <c r="J150" s="178">
        <v>154.47800000000001</v>
      </c>
      <c r="K150" s="178">
        <v>-25.170999999999999</v>
      </c>
      <c r="L150" s="178"/>
      <c r="M150" s="155" t="s">
        <v>1049</v>
      </c>
    </row>
    <row r="151" spans="1:13" x14ac:dyDescent="0.2">
      <c r="A151" s="155" t="s">
        <v>836</v>
      </c>
      <c r="B151" s="178">
        <v>8.8699999999999992</v>
      </c>
      <c r="C151" s="179">
        <f t="shared" si="8"/>
        <v>3.8875247541151886E-5</v>
      </c>
      <c r="D151" s="178">
        <v>0.52900000000000003</v>
      </c>
      <c r="E151" s="179">
        <f t="shared" si="9"/>
        <v>2.8993516823554608E-6</v>
      </c>
      <c r="F151" s="178">
        <v>94.677999999999997</v>
      </c>
      <c r="G151" s="179">
        <f t="shared" si="10"/>
        <v>6.1430878503307038E-4</v>
      </c>
      <c r="H151" s="178">
        <v>413.02300000000002</v>
      </c>
      <c r="I151" s="179">
        <f t="shared" si="11"/>
        <v>2.6820159155121789E-3</v>
      </c>
      <c r="J151" s="178">
        <v>85.807999999999993</v>
      </c>
      <c r="K151" s="178">
        <v>412.49400000000003</v>
      </c>
      <c r="L151" s="178"/>
      <c r="M151" s="155" t="s">
        <v>1050</v>
      </c>
    </row>
    <row r="152" spans="1:13" x14ac:dyDescent="0.2">
      <c r="A152" s="155" t="s">
        <v>837</v>
      </c>
      <c r="B152" s="178">
        <v>1.264</v>
      </c>
      <c r="C152" s="179">
        <f t="shared" si="8"/>
        <v>5.5398323440829748E-6</v>
      </c>
      <c r="D152" s="178" t="s">
        <v>768</v>
      </c>
      <c r="E152" s="179" t="str">
        <f t="shared" si="9"/>
        <v>x</v>
      </c>
      <c r="F152" s="178">
        <v>57.201999999999998</v>
      </c>
      <c r="G152" s="179">
        <f t="shared" si="10"/>
        <v>3.7114948690785288E-4</v>
      </c>
      <c r="H152" s="178">
        <v>734.64499999999998</v>
      </c>
      <c r="I152" s="179">
        <f t="shared" si="11"/>
        <v>4.770508136959551E-3</v>
      </c>
      <c r="J152" s="178">
        <v>55.937999999999995</v>
      </c>
      <c r="K152" s="178">
        <v>734.64499999999998</v>
      </c>
      <c r="L152" s="178"/>
      <c r="M152" s="155" t="s">
        <v>1051</v>
      </c>
    </row>
    <row r="153" spans="1:13" x14ac:dyDescent="0.2">
      <c r="A153" s="155" t="s">
        <v>838</v>
      </c>
      <c r="B153" s="178">
        <v>0.98899999999999999</v>
      </c>
      <c r="C153" s="179">
        <f t="shared" si="8"/>
        <v>4.3345681869446691E-6</v>
      </c>
      <c r="D153" s="178" t="s">
        <v>768</v>
      </c>
      <c r="E153" s="179" t="str">
        <f t="shared" si="9"/>
        <v>x</v>
      </c>
      <c r="F153" s="178" t="s">
        <v>753</v>
      </c>
      <c r="G153" s="179" t="str">
        <f t="shared" si="10"/>
        <v>x</v>
      </c>
      <c r="H153" s="178" t="s">
        <v>753</v>
      </c>
      <c r="I153" s="179" t="str">
        <f t="shared" si="11"/>
        <v>x</v>
      </c>
      <c r="J153" s="178">
        <v>-0.92300000000000004</v>
      </c>
      <c r="K153" s="178" t="s">
        <v>753</v>
      </c>
      <c r="L153" s="178"/>
      <c r="M153" s="155" t="s">
        <v>1052</v>
      </c>
    </row>
    <row r="154" spans="1:13" x14ac:dyDescent="0.2">
      <c r="A154" s="155" t="s">
        <v>839</v>
      </c>
      <c r="B154" s="178">
        <v>58288.62</v>
      </c>
      <c r="C154" s="179">
        <f t="shared" si="8"/>
        <v>0.25546612529110896</v>
      </c>
      <c r="D154" s="178">
        <v>71219.531000000003</v>
      </c>
      <c r="E154" s="179">
        <f t="shared" si="9"/>
        <v>0.39034114748850074</v>
      </c>
      <c r="F154" s="178">
        <v>241837.94399999999</v>
      </c>
      <c r="G154" s="179">
        <f t="shared" si="10"/>
        <v>1.5691414431392265</v>
      </c>
      <c r="H154" s="178">
        <v>237125.89300000001</v>
      </c>
      <c r="I154" s="179">
        <f t="shared" si="11"/>
        <v>1.5398063037797847</v>
      </c>
      <c r="J154" s="178">
        <v>183549.32399999999</v>
      </c>
      <c r="K154" s="178">
        <v>165906.36200000002</v>
      </c>
      <c r="L154" s="178"/>
      <c r="M154" s="155" t="s">
        <v>1053</v>
      </c>
    </row>
    <row r="155" spans="1:13" x14ac:dyDescent="0.2">
      <c r="A155" s="155" t="s">
        <v>840</v>
      </c>
      <c r="B155" s="178">
        <v>2161.1759999999999</v>
      </c>
      <c r="C155" s="179">
        <f t="shared" si="8"/>
        <v>9.4719562547910339E-3</v>
      </c>
      <c r="D155" s="178">
        <v>530.31899999999996</v>
      </c>
      <c r="E155" s="179">
        <f t="shared" si="9"/>
        <v>2.9065808787052277E-3</v>
      </c>
      <c r="F155" s="178">
        <v>4145.4170000000004</v>
      </c>
      <c r="G155" s="179">
        <f t="shared" si="10"/>
        <v>2.6897125844709817E-2</v>
      </c>
      <c r="H155" s="178">
        <v>3242.857</v>
      </c>
      <c r="I155" s="179">
        <f t="shared" si="11"/>
        <v>2.1057892867298134E-2</v>
      </c>
      <c r="J155" s="178">
        <v>1984.2410000000004</v>
      </c>
      <c r="K155" s="178">
        <v>2712.538</v>
      </c>
      <c r="L155" s="178"/>
      <c r="M155" s="155" t="s">
        <v>1054</v>
      </c>
    </row>
    <row r="156" spans="1:13" x14ac:dyDescent="0.2">
      <c r="A156" s="155" t="s">
        <v>841</v>
      </c>
      <c r="B156" s="178">
        <v>4022.3820000000001</v>
      </c>
      <c r="C156" s="179">
        <f t="shared" si="8"/>
        <v>1.7629210366975602E-2</v>
      </c>
      <c r="D156" s="178">
        <v>2450.3530000000001</v>
      </c>
      <c r="E156" s="179">
        <f t="shared" si="9"/>
        <v>1.3429934013071363E-2</v>
      </c>
      <c r="F156" s="178">
        <v>123507.86199999999</v>
      </c>
      <c r="G156" s="179">
        <f t="shared" si="10"/>
        <v>0.80136847680825662</v>
      </c>
      <c r="H156" s="178">
        <v>42658.334000000003</v>
      </c>
      <c r="I156" s="179">
        <f t="shared" si="11"/>
        <v>0.27700716598648095</v>
      </c>
      <c r="J156" s="178">
        <v>119485.48</v>
      </c>
      <c r="K156" s="178">
        <v>40207.981</v>
      </c>
      <c r="L156" s="178"/>
      <c r="M156" s="155" t="s">
        <v>1055</v>
      </c>
    </row>
    <row r="157" spans="1:13" x14ac:dyDescent="0.2">
      <c r="A157" s="155" t="s">
        <v>842</v>
      </c>
      <c r="B157" s="178">
        <v>22110.665000000001</v>
      </c>
      <c r="C157" s="179">
        <f t="shared" si="8"/>
        <v>9.6906152781790655E-2</v>
      </c>
      <c r="D157" s="178">
        <v>24696.245999999999</v>
      </c>
      <c r="E157" s="179">
        <f t="shared" si="9"/>
        <v>0.13535558107365656</v>
      </c>
      <c r="F157" s="178">
        <v>19554.217000000001</v>
      </c>
      <c r="G157" s="179">
        <f t="shared" si="10"/>
        <v>0.1268755918750186</v>
      </c>
      <c r="H157" s="178">
        <v>18182.017</v>
      </c>
      <c r="I157" s="179">
        <f t="shared" si="11"/>
        <v>0.11806717536338895</v>
      </c>
      <c r="J157" s="178">
        <v>-2556.4480000000003</v>
      </c>
      <c r="K157" s="178">
        <v>-6514.2289999999994</v>
      </c>
      <c r="L157" s="178"/>
      <c r="M157" s="155" t="s">
        <v>1056</v>
      </c>
    </row>
    <row r="158" spans="1:13" x14ac:dyDescent="0.2">
      <c r="A158" s="155" t="s">
        <v>843</v>
      </c>
      <c r="B158" s="178" t="s">
        <v>768</v>
      </c>
      <c r="C158" s="179" t="str">
        <f t="shared" si="8"/>
        <v>x</v>
      </c>
      <c r="D158" s="178" t="s">
        <v>768</v>
      </c>
      <c r="E158" s="179" t="str">
        <f t="shared" si="9"/>
        <v>x</v>
      </c>
      <c r="F158" s="178">
        <v>7.86</v>
      </c>
      <c r="G158" s="179">
        <f t="shared" si="10"/>
        <v>5.0998828137053313E-5</v>
      </c>
      <c r="H158" s="178" t="s">
        <v>768</v>
      </c>
      <c r="I158" s="179" t="str">
        <f t="shared" si="11"/>
        <v>x</v>
      </c>
      <c r="J158" s="178">
        <v>7.86</v>
      </c>
      <c r="K158" s="178" t="s">
        <v>768</v>
      </c>
      <c r="L158" s="178"/>
      <c r="M158" s="155" t="s">
        <v>1057</v>
      </c>
    </row>
    <row r="159" spans="1:13" x14ac:dyDescent="0.2">
      <c r="A159" s="155" t="s">
        <v>844</v>
      </c>
      <c r="B159" s="178">
        <v>9548.1790000000001</v>
      </c>
      <c r="C159" s="179">
        <f t="shared" si="8"/>
        <v>4.1847556053238796E-2</v>
      </c>
      <c r="D159" s="178">
        <v>5622.1580000000004</v>
      </c>
      <c r="E159" s="179">
        <f t="shared" si="9"/>
        <v>3.0814013716007966E-2</v>
      </c>
      <c r="F159" s="178">
        <v>5110.5010000000002</v>
      </c>
      <c r="G159" s="179">
        <f t="shared" si="10"/>
        <v>3.3158977378274695E-2</v>
      </c>
      <c r="H159" s="178">
        <v>7789.95</v>
      </c>
      <c r="I159" s="179">
        <f t="shared" si="11"/>
        <v>5.0585003452698993E-2</v>
      </c>
      <c r="J159" s="178">
        <v>-4437.6779999999999</v>
      </c>
      <c r="K159" s="178">
        <v>2167.7919999999995</v>
      </c>
      <c r="L159" s="178"/>
      <c r="M159" s="155" t="s">
        <v>1058</v>
      </c>
    </row>
    <row r="160" spans="1:13" x14ac:dyDescent="0.2">
      <c r="A160" s="155" t="s">
        <v>845</v>
      </c>
      <c r="B160" s="178">
        <v>20.001999999999999</v>
      </c>
      <c r="C160" s="179">
        <f t="shared" si="8"/>
        <v>8.766434062211048E-5</v>
      </c>
      <c r="D160" s="178">
        <v>18.419</v>
      </c>
      <c r="E160" s="179">
        <f t="shared" si="9"/>
        <v>1.0095115054311007E-4</v>
      </c>
      <c r="F160" s="178">
        <v>589.08100000000002</v>
      </c>
      <c r="G160" s="179">
        <f t="shared" si="10"/>
        <v>3.822193470458461E-3</v>
      </c>
      <c r="H160" s="178">
        <v>607.71100000000001</v>
      </c>
      <c r="I160" s="179">
        <f t="shared" si="11"/>
        <v>3.9462465141936933E-3</v>
      </c>
      <c r="J160" s="178">
        <v>569.07900000000006</v>
      </c>
      <c r="K160" s="178">
        <v>589.29200000000003</v>
      </c>
      <c r="L160" s="178"/>
      <c r="M160" s="155" t="s">
        <v>1059</v>
      </c>
    </row>
    <row r="161" spans="1:13" x14ac:dyDescent="0.2">
      <c r="A161" s="155" t="s">
        <v>846</v>
      </c>
      <c r="B161" s="178">
        <v>574.31700000000001</v>
      </c>
      <c r="C161" s="179">
        <f t="shared" si="8"/>
        <v>2.5171043452189095E-3</v>
      </c>
      <c r="D161" s="178">
        <v>256.44099999999997</v>
      </c>
      <c r="E161" s="179">
        <f t="shared" si="9"/>
        <v>1.4055059447540957E-3</v>
      </c>
      <c r="F161" s="178">
        <v>6660.7039999999997</v>
      </c>
      <c r="G161" s="179">
        <f t="shared" si="10"/>
        <v>4.3217315339412664E-2</v>
      </c>
      <c r="H161" s="178">
        <v>5823.3239999999996</v>
      </c>
      <c r="I161" s="179">
        <f t="shared" si="11"/>
        <v>3.7814474373543461E-2</v>
      </c>
      <c r="J161" s="178">
        <v>6086.3869999999997</v>
      </c>
      <c r="K161" s="178">
        <v>5566.8829999999998</v>
      </c>
      <c r="L161" s="178"/>
      <c r="M161" s="155" t="s">
        <v>1060</v>
      </c>
    </row>
    <row r="162" spans="1:13" x14ac:dyDescent="0.2">
      <c r="A162" s="155" t="s">
        <v>847</v>
      </c>
      <c r="B162" s="178">
        <v>3.8119999999999998</v>
      </c>
      <c r="C162" s="179">
        <f t="shared" si="8"/>
        <v>1.6707152607313526E-5</v>
      </c>
      <c r="D162" s="178">
        <v>664.42200000000003</v>
      </c>
      <c r="E162" s="179">
        <f t="shared" si="9"/>
        <v>3.6415747514063897E-3</v>
      </c>
      <c r="F162" s="178">
        <v>728.73599999999999</v>
      </c>
      <c r="G162" s="179">
        <f t="shared" si="10"/>
        <v>4.7283310459648445E-3</v>
      </c>
      <c r="H162" s="178">
        <v>482.91699999999997</v>
      </c>
      <c r="I162" s="179">
        <f t="shared" si="11"/>
        <v>3.1358812460114687E-3</v>
      </c>
      <c r="J162" s="178">
        <v>724.92399999999998</v>
      </c>
      <c r="K162" s="178">
        <v>-181.50500000000005</v>
      </c>
      <c r="L162" s="178"/>
      <c r="M162" s="155" t="s">
        <v>1061</v>
      </c>
    </row>
    <row r="163" spans="1:13" x14ac:dyDescent="0.2">
      <c r="A163" s="155" t="s">
        <v>848</v>
      </c>
      <c r="B163" s="178" t="s">
        <v>753</v>
      </c>
      <c r="C163" s="179" t="str">
        <f t="shared" si="8"/>
        <v>x</v>
      </c>
      <c r="D163" s="178" t="s">
        <v>753</v>
      </c>
      <c r="E163" s="179" t="str">
        <f t="shared" si="9"/>
        <v>x</v>
      </c>
      <c r="F163" s="178">
        <v>438.11700000000002</v>
      </c>
      <c r="G163" s="179">
        <f t="shared" si="10"/>
        <v>2.8426785733996675E-3</v>
      </c>
      <c r="H163" s="178">
        <v>407.29</v>
      </c>
      <c r="I163" s="179">
        <f t="shared" si="11"/>
        <v>2.6447879712000431E-3</v>
      </c>
      <c r="J163" s="178">
        <v>438.08000000000004</v>
      </c>
      <c r="K163" s="178">
        <v>407.23400000000004</v>
      </c>
      <c r="L163" s="178"/>
      <c r="M163" s="155" t="s">
        <v>1062</v>
      </c>
    </row>
    <row r="164" spans="1:13" x14ac:dyDescent="0.2">
      <c r="A164" s="155" t="s">
        <v>849</v>
      </c>
      <c r="B164" s="178">
        <v>687089.32799999998</v>
      </c>
      <c r="C164" s="179">
        <f t="shared" si="8"/>
        <v>3.0113605083296169</v>
      </c>
      <c r="D164" s="178">
        <v>57827.961000000003</v>
      </c>
      <c r="E164" s="179">
        <f t="shared" si="9"/>
        <v>0.31694441590271449</v>
      </c>
      <c r="F164" s="178">
        <v>8343.9850000000006</v>
      </c>
      <c r="G164" s="179">
        <f t="shared" si="10"/>
        <v>5.4139116665795267E-2</v>
      </c>
      <c r="H164" s="178">
        <v>1036.8219999999999</v>
      </c>
      <c r="I164" s="179">
        <f t="shared" si="11"/>
        <v>6.7327318467813356E-3</v>
      </c>
      <c r="J164" s="178">
        <v>-678745.34299999999</v>
      </c>
      <c r="K164" s="178">
        <v>-56791.139000000003</v>
      </c>
      <c r="L164" s="178"/>
      <c r="M164" s="155" t="s">
        <v>1063</v>
      </c>
    </row>
    <row r="165" spans="1:13" x14ac:dyDescent="0.2">
      <c r="A165" s="155" t="s">
        <v>850</v>
      </c>
      <c r="B165" s="178">
        <v>2371941.5129999998</v>
      </c>
      <c r="C165" s="179">
        <f t="shared" si="8"/>
        <v>10.395694867081097</v>
      </c>
      <c r="D165" s="178">
        <v>1632514.162</v>
      </c>
      <c r="E165" s="179">
        <f t="shared" si="9"/>
        <v>8.9475097959618424</v>
      </c>
      <c r="F165" s="178">
        <v>3625791.1379999998</v>
      </c>
      <c r="G165" s="179">
        <f t="shared" si="10"/>
        <v>23.525585128207755</v>
      </c>
      <c r="H165" s="178">
        <v>3317609.0860000001</v>
      </c>
      <c r="I165" s="179">
        <f t="shared" si="11"/>
        <v>21.543304779878632</v>
      </c>
      <c r="J165" s="178">
        <v>1253849.625</v>
      </c>
      <c r="K165" s="178">
        <v>1685094.9240000001</v>
      </c>
      <c r="L165" s="178"/>
      <c r="M165" s="155" t="s">
        <v>1064</v>
      </c>
    </row>
    <row r="166" spans="1:13" x14ac:dyDescent="0.2">
      <c r="A166" s="155" t="s">
        <v>851</v>
      </c>
      <c r="B166" s="178">
        <v>89523.307000000001</v>
      </c>
      <c r="C166" s="179">
        <f t="shared" si="8"/>
        <v>0.39236084783850456</v>
      </c>
      <c r="D166" s="178">
        <v>99293.835000000006</v>
      </c>
      <c r="E166" s="179">
        <f t="shared" si="9"/>
        <v>0.54421124301469859</v>
      </c>
      <c r="F166" s="178">
        <v>15179.456</v>
      </c>
      <c r="G166" s="179">
        <f t="shared" si="10"/>
        <v>9.8490390299995262E-2</v>
      </c>
      <c r="H166" s="178">
        <v>10061.370000000001</v>
      </c>
      <c r="I166" s="179">
        <f t="shared" si="11"/>
        <v>6.5334750054734894E-2</v>
      </c>
      <c r="J166" s="178">
        <v>-74343.850999999995</v>
      </c>
      <c r="K166" s="178">
        <v>-89232.465000000011</v>
      </c>
      <c r="L166" s="178"/>
      <c r="M166" s="155" t="s">
        <v>1065</v>
      </c>
    </row>
    <row r="167" spans="1:13" x14ac:dyDescent="0.2">
      <c r="A167" s="155" t="s">
        <v>852</v>
      </c>
      <c r="B167" s="178" t="s">
        <v>753</v>
      </c>
      <c r="C167" s="179" t="str">
        <f t="shared" si="8"/>
        <v>x</v>
      </c>
      <c r="D167" s="178" t="s">
        <v>753</v>
      </c>
      <c r="E167" s="179" t="str">
        <f t="shared" si="9"/>
        <v>x</v>
      </c>
      <c r="F167" s="178">
        <v>141.21199999999999</v>
      </c>
      <c r="G167" s="179">
        <f t="shared" si="10"/>
        <v>9.1624001512589969E-4</v>
      </c>
      <c r="H167" s="178">
        <v>228.96</v>
      </c>
      <c r="I167" s="179">
        <f t="shared" si="11"/>
        <v>1.4867800679760411E-3</v>
      </c>
      <c r="J167" s="178">
        <v>141.13999999999999</v>
      </c>
      <c r="K167" s="178">
        <v>228.934</v>
      </c>
      <c r="L167" s="178"/>
      <c r="M167" s="155" t="s">
        <v>1066</v>
      </c>
    </row>
    <row r="168" spans="1:13" x14ac:dyDescent="0.2">
      <c r="A168" s="155" t="s">
        <v>730</v>
      </c>
      <c r="B168" s="178">
        <v>12901.87</v>
      </c>
      <c r="C168" s="179">
        <f t="shared" si="8"/>
        <v>5.6546041712938144E-2</v>
      </c>
      <c r="D168" s="178">
        <v>23345.534</v>
      </c>
      <c r="E168" s="179">
        <f t="shared" si="9"/>
        <v>0.12795257708579699</v>
      </c>
      <c r="F168" s="178">
        <v>6561.0590000000002</v>
      </c>
      <c r="G168" s="179">
        <f t="shared" si="10"/>
        <v>4.2570778668965248E-2</v>
      </c>
      <c r="H168" s="178">
        <v>6205.6</v>
      </c>
      <c r="I168" s="179">
        <f t="shared" si="11"/>
        <v>4.0296830843082297E-2</v>
      </c>
      <c r="J168" s="178">
        <v>-6340.8110000000006</v>
      </c>
      <c r="K168" s="178">
        <v>-17139.934000000001</v>
      </c>
      <c r="L168" s="178"/>
      <c r="M168" s="155" t="s">
        <v>948</v>
      </c>
    </row>
    <row r="169" spans="1:13" x14ac:dyDescent="0.2">
      <c r="A169" s="155" t="s">
        <v>853</v>
      </c>
      <c r="B169" s="178">
        <v>506.11799999999999</v>
      </c>
      <c r="C169" s="179">
        <f t="shared" si="8"/>
        <v>2.2182032170273633E-3</v>
      </c>
      <c r="D169" s="178" t="s">
        <v>753</v>
      </c>
      <c r="E169" s="179" t="str">
        <f t="shared" si="9"/>
        <v>x</v>
      </c>
      <c r="F169" s="178">
        <v>118.137</v>
      </c>
      <c r="G169" s="179">
        <f t="shared" si="10"/>
        <v>7.6652017298054289E-4</v>
      </c>
      <c r="H169" s="178">
        <v>636.72699999999998</v>
      </c>
      <c r="I169" s="179">
        <f t="shared" si="11"/>
        <v>4.1346654976510341E-3</v>
      </c>
      <c r="J169" s="178">
        <v>-387.98099999999999</v>
      </c>
      <c r="K169" s="178">
        <v>636.72299999999996</v>
      </c>
      <c r="L169" s="178"/>
      <c r="M169" s="155" t="s">
        <v>1067</v>
      </c>
    </row>
    <row r="170" spans="1:13" x14ac:dyDescent="0.2">
      <c r="A170" s="155" t="s">
        <v>854</v>
      </c>
      <c r="B170" s="178">
        <v>2.5129999999999999</v>
      </c>
      <c r="C170" s="179">
        <f t="shared" si="8"/>
        <v>1.1013923006867497E-5</v>
      </c>
      <c r="D170" s="178">
        <v>2454.0070000000001</v>
      </c>
      <c r="E170" s="179">
        <f t="shared" si="9"/>
        <v>1.344996091486215E-2</v>
      </c>
      <c r="F170" s="178">
        <v>2.9</v>
      </c>
      <c r="G170" s="179">
        <f t="shared" si="10"/>
        <v>1.8816361526393716E-5</v>
      </c>
      <c r="H170" s="178">
        <v>29.213000000000001</v>
      </c>
      <c r="I170" s="179">
        <f t="shared" si="11"/>
        <v>1.8969822731387183E-4</v>
      </c>
      <c r="J170" s="178" t="s">
        <v>753</v>
      </c>
      <c r="K170" s="178">
        <v>-2424.7939999999999</v>
      </c>
      <c r="L170" s="178"/>
      <c r="M170" s="155" t="s">
        <v>1068</v>
      </c>
    </row>
    <row r="171" spans="1:13" x14ac:dyDescent="0.2">
      <c r="A171" s="155" t="s">
        <v>855</v>
      </c>
      <c r="B171" s="178">
        <v>8491771.7469999995</v>
      </c>
      <c r="C171" s="179">
        <f t="shared" si="8"/>
        <v>37.217556790032106</v>
      </c>
      <c r="D171" s="178">
        <v>7453210.2610000009</v>
      </c>
      <c r="E171" s="179">
        <f t="shared" si="9"/>
        <v>40.849674308467556</v>
      </c>
      <c r="F171" s="178">
        <v>2006870.6210000005</v>
      </c>
      <c r="G171" s="179">
        <f t="shared" si="10"/>
        <v>13.021380393598026</v>
      </c>
      <c r="H171" s="178">
        <v>2263522.7029999993</v>
      </c>
      <c r="I171" s="179">
        <f t="shared" si="11"/>
        <v>14.698464527566612</v>
      </c>
      <c r="J171" s="178">
        <v>-6484901.1259999992</v>
      </c>
      <c r="K171" s="178">
        <v>-5189687.5580000021</v>
      </c>
      <c r="L171" s="178"/>
      <c r="M171" s="155" t="s">
        <v>855</v>
      </c>
    </row>
    <row r="172" spans="1:13" x14ac:dyDescent="0.2">
      <c r="A172" s="155" t="s">
        <v>718</v>
      </c>
      <c r="B172" s="178">
        <v>24570.913</v>
      </c>
      <c r="C172" s="179">
        <f t="shared" si="8"/>
        <v>0.10768887544386775</v>
      </c>
      <c r="D172" s="178">
        <v>24308.591</v>
      </c>
      <c r="E172" s="179">
        <f t="shared" si="9"/>
        <v>0.13323091533372555</v>
      </c>
      <c r="F172" s="178">
        <v>95520.565000000002</v>
      </c>
      <c r="G172" s="179">
        <f t="shared" si="10"/>
        <v>0.61977568422254836</v>
      </c>
      <c r="H172" s="178">
        <v>201315.82800000001</v>
      </c>
      <c r="I172" s="179">
        <f t="shared" si="11"/>
        <v>1.3072692192456892</v>
      </c>
      <c r="J172" s="178">
        <v>70949.652000000002</v>
      </c>
      <c r="K172" s="178">
        <v>177007.23700000002</v>
      </c>
      <c r="L172" s="178"/>
      <c r="M172" s="155" t="s">
        <v>936</v>
      </c>
    </row>
    <row r="173" spans="1:13" x14ac:dyDescent="0.2">
      <c r="A173" s="155" t="s">
        <v>856</v>
      </c>
      <c r="B173" s="178">
        <v>10.756</v>
      </c>
      <c r="C173" s="179">
        <f t="shared" si="8"/>
        <v>4.7141168269744047E-5</v>
      </c>
      <c r="D173" s="178">
        <v>13.722</v>
      </c>
      <c r="E173" s="179">
        <f t="shared" si="9"/>
        <v>7.5207757628131632E-5</v>
      </c>
      <c r="F173" s="178">
        <v>649.26</v>
      </c>
      <c r="G173" s="179">
        <f t="shared" si="10"/>
        <v>4.2126589257332359E-3</v>
      </c>
      <c r="H173" s="178">
        <v>435.69200000000001</v>
      </c>
      <c r="I173" s="179">
        <f t="shared" si="11"/>
        <v>2.8292198697441361E-3</v>
      </c>
      <c r="J173" s="178">
        <v>638.50400000000002</v>
      </c>
      <c r="K173" s="178">
        <v>421.97</v>
      </c>
      <c r="L173" s="178"/>
      <c r="M173" s="155" t="s">
        <v>1069</v>
      </c>
    </row>
    <row r="174" spans="1:13" x14ac:dyDescent="0.2">
      <c r="A174" s="155" t="s">
        <v>857</v>
      </c>
      <c r="B174" s="178">
        <v>120.82599999999999</v>
      </c>
      <c r="C174" s="179">
        <f t="shared" si="8"/>
        <v>5.2955362563779232E-4</v>
      </c>
      <c r="D174" s="178">
        <v>93.16</v>
      </c>
      <c r="E174" s="179">
        <f t="shared" si="9"/>
        <v>5.105928217925042E-4</v>
      </c>
      <c r="F174" s="178">
        <v>3752.3130000000001</v>
      </c>
      <c r="G174" s="179">
        <f t="shared" si="10"/>
        <v>2.4346509644202409E-2</v>
      </c>
      <c r="H174" s="178">
        <v>4836.4740000000002</v>
      </c>
      <c r="I174" s="179">
        <f t="shared" si="11"/>
        <v>3.1406241887160881E-2</v>
      </c>
      <c r="J174" s="178">
        <v>3631.4870000000001</v>
      </c>
      <c r="K174" s="178">
        <v>4743.3140000000003</v>
      </c>
      <c r="L174" s="178"/>
      <c r="M174" s="155" t="s">
        <v>1070</v>
      </c>
    </row>
    <row r="175" spans="1:13" x14ac:dyDescent="0.2">
      <c r="A175" s="155" t="s">
        <v>858</v>
      </c>
      <c r="B175" s="178">
        <v>609352.84900000005</v>
      </c>
      <c r="C175" s="179">
        <f t="shared" si="8"/>
        <v>2.6706587198174914</v>
      </c>
      <c r="D175" s="178">
        <v>218308.473</v>
      </c>
      <c r="E175" s="179">
        <f t="shared" si="9"/>
        <v>1.1965085793289256</v>
      </c>
      <c r="F175" s="178">
        <v>2918.9319999999998</v>
      </c>
      <c r="G175" s="179">
        <f t="shared" si="10"/>
        <v>1.8939199925158433E-2</v>
      </c>
      <c r="H175" s="178">
        <v>2059.8989999999999</v>
      </c>
      <c r="I175" s="179">
        <f t="shared" si="11"/>
        <v>1.3376208836669198E-2</v>
      </c>
      <c r="J175" s="178">
        <v>-606433.91700000002</v>
      </c>
      <c r="K175" s="178">
        <v>-216248.57399999999</v>
      </c>
      <c r="L175" s="178"/>
      <c r="M175" s="155" t="s">
        <v>1071</v>
      </c>
    </row>
    <row r="176" spans="1:13" x14ac:dyDescent="0.2">
      <c r="A176" s="155" t="s">
        <v>859</v>
      </c>
      <c r="B176" s="178">
        <v>80603.608999999997</v>
      </c>
      <c r="C176" s="179">
        <f t="shared" si="8"/>
        <v>0.35326778495887462</v>
      </c>
      <c r="D176" s="178">
        <v>74193.67</v>
      </c>
      <c r="E176" s="179">
        <f t="shared" si="9"/>
        <v>0.40664185620912263</v>
      </c>
      <c r="F176" s="178">
        <v>12692.837</v>
      </c>
      <c r="G176" s="179">
        <f t="shared" si="10"/>
        <v>8.235621027158159E-2</v>
      </c>
      <c r="H176" s="178">
        <v>10466.540000000001</v>
      </c>
      <c r="I176" s="179">
        <f t="shared" si="11"/>
        <v>6.796577154382405E-2</v>
      </c>
      <c r="J176" s="178">
        <v>-67910.771999999997</v>
      </c>
      <c r="K176" s="178">
        <v>-63727.13</v>
      </c>
      <c r="L176" s="178"/>
      <c r="M176" s="155" t="s">
        <v>1072</v>
      </c>
    </row>
    <row r="177" spans="1:13" x14ac:dyDescent="0.2">
      <c r="A177" s="155" t="s">
        <v>860</v>
      </c>
      <c r="B177" s="178">
        <v>143.38200000000001</v>
      </c>
      <c r="C177" s="179">
        <f t="shared" si="8"/>
        <v>6.2841158319565285E-4</v>
      </c>
      <c r="D177" s="178">
        <v>270.428</v>
      </c>
      <c r="E177" s="179">
        <f t="shared" si="9"/>
        <v>1.4821661186314224E-3</v>
      </c>
      <c r="F177" s="178">
        <v>4675.2380000000003</v>
      </c>
      <c r="G177" s="179">
        <f t="shared" si="10"/>
        <v>3.0334816699977209E-2</v>
      </c>
      <c r="H177" s="178">
        <v>4470.4989999999998</v>
      </c>
      <c r="I177" s="179">
        <f t="shared" si="11"/>
        <v>2.9029737976532251E-2</v>
      </c>
      <c r="J177" s="178">
        <v>4531.8560000000007</v>
      </c>
      <c r="K177" s="178">
        <v>4200.0709999999999</v>
      </c>
      <c r="L177" s="178"/>
      <c r="M177" s="155" t="s">
        <v>1073</v>
      </c>
    </row>
    <row r="178" spans="1:13" x14ac:dyDescent="0.2">
      <c r="A178" s="155" t="s">
        <v>861</v>
      </c>
      <c r="B178" s="178" t="s">
        <v>753</v>
      </c>
      <c r="C178" s="179" t="str">
        <f t="shared" si="8"/>
        <v>x</v>
      </c>
      <c r="D178" s="178">
        <v>1.679</v>
      </c>
      <c r="E178" s="179">
        <f t="shared" si="9"/>
        <v>9.2022901222586359E-6</v>
      </c>
      <c r="F178" s="178">
        <v>78.364000000000004</v>
      </c>
      <c r="G178" s="179">
        <f t="shared" si="10"/>
        <v>5.0845701884631625E-4</v>
      </c>
      <c r="H178" s="178">
        <v>195.97200000000001</v>
      </c>
      <c r="I178" s="179">
        <f t="shared" si="11"/>
        <v>1.2725684114316944E-3</v>
      </c>
      <c r="J178" s="178">
        <v>78.061999999999998</v>
      </c>
      <c r="K178" s="178">
        <v>194.29300000000001</v>
      </c>
      <c r="L178" s="178"/>
      <c r="M178" s="155" t="s">
        <v>1074</v>
      </c>
    </row>
    <row r="179" spans="1:13" x14ac:dyDescent="0.2">
      <c r="A179" s="155" t="s">
        <v>862</v>
      </c>
      <c r="B179" s="178">
        <v>1.002</v>
      </c>
      <c r="C179" s="179">
        <f t="shared" si="8"/>
        <v>4.3915443107366622E-6</v>
      </c>
      <c r="D179" s="178" t="s">
        <v>753</v>
      </c>
      <c r="E179" s="179" t="str">
        <f t="shared" si="9"/>
        <v>x</v>
      </c>
      <c r="F179" s="178">
        <v>52.265999999999998</v>
      </c>
      <c r="G179" s="179">
        <f t="shared" si="10"/>
        <v>3.3912274190982548E-4</v>
      </c>
      <c r="H179" s="178">
        <v>1.7150000000000001</v>
      </c>
      <c r="I179" s="179">
        <f t="shared" si="11"/>
        <v>1.1136564537818443E-5</v>
      </c>
      <c r="J179" s="178">
        <v>51.263999999999996</v>
      </c>
      <c r="K179" s="178">
        <v>1.3380000000000001</v>
      </c>
      <c r="L179" s="178"/>
      <c r="M179" s="155" t="s">
        <v>1075</v>
      </c>
    </row>
    <row r="180" spans="1:13" x14ac:dyDescent="0.2">
      <c r="A180" s="155" t="s">
        <v>863</v>
      </c>
      <c r="B180" s="178">
        <v>3543397.0830000001</v>
      </c>
      <c r="C180" s="179">
        <f t="shared" si="8"/>
        <v>15.529925449630271</v>
      </c>
      <c r="D180" s="178">
        <v>3462470.6439999999</v>
      </c>
      <c r="E180" s="179">
        <f t="shared" si="9"/>
        <v>18.97716462530774</v>
      </c>
      <c r="F180" s="178">
        <v>428092.86700000003</v>
      </c>
      <c r="G180" s="179">
        <f t="shared" si="10"/>
        <v>2.7776379835663385</v>
      </c>
      <c r="H180" s="178">
        <v>523845.24300000002</v>
      </c>
      <c r="I180" s="179">
        <f t="shared" si="11"/>
        <v>3.4016538521858224</v>
      </c>
      <c r="J180" s="178">
        <v>-3115304.216</v>
      </c>
      <c r="K180" s="178">
        <v>-2938625.4009999996</v>
      </c>
      <c r="L180" s="178"/>
      <c r="M180" s="155" t="s">
        <v>1076</v>
      </c>
    </row>
    <row r="181" spans="1:13" x14ac:dyDescent="0.2">
      <c r="A181" s="155" t="s">
        <v>864</v>
      </c>
      <c r="B181" s="178">
        <v>615.62199999999996</v>
      </c>
      <c r="C181" s="179">
        <f t="shared" si="8"/>
        <v>2.6981350216210829E-3</v>
      </c>
      <c r="D181" s="178">
        <v>2794.7020000000002</v>
      </c>
      <c r="E181" s="179">
        <f t="shared" si="9"/>
        <v>1.5317247533803728E-2</v>
      </c>
      <c r="F181" s="178">
        <v>8146.7470000000003</v>
      </c>
      <c r="G181" s="179">
        <f t="shared" si="10"/>
        <v>5.2859357522780488E-2</v>
      </c>
      <c r="H181" s="178">
        <v>11292.83</v>
      </c>
      <c r="I181" s="179">
        <f t="shared" si="11"/>
        <v>7.3331387819015881E-2</v>
      </c>
      <c r="J181" s="178">
        <v>7531.125</v>
      </c>
      <c r="K181" s="178">
        <v>8498.1280000000006</v>
      </c>
      <c r="L181" s="178"/>
      <c r="M181" s="155" t="s">
        <v>1077</v>
      </c>
    </row>
    <row r="182" spans="1:13" x14ac:dyDescent="0.2">
      <c r="A182" s="155" t="s">
        <v>865</v>
      </c>
      <c r="B182" s="178">
        <v>104075.902</v>
      </c>
      <c r="C182" s="179">
        <f t="shared" si="8"/>
        <v>0.45614165200886858</v>
      </c>
      <c r="D182" s="178">
        <v>68016.606</v>
      </c>
      <c r="E182" s="179">
        <f t="shared" si="9"/>
        <v>0.37278650479056435</v>
      </c>
      <c r="F182" s="178">
        <v>101386.084</v>
      </c>
      <c r="G182" s="179">
        <f t="shared" si="10"/>
        <v>0.65783352078942126</v>
      </c>
      <c r="H182" s="178">
        <v>75874.532999999996</v>
      </c>
      <c r="I182" s="179">
        <f t="shared" si="11"/>
        <v>0.49270066095121579</v>
      </c>
      <c r="J182" s="178">
        <v>-2689.8179999999993</v>
      </c>
      <c r="K182" s="178">
        <v>7857.926999999996</v>
      </c>
      <c r="L182" s="178"/>
      <c r="M182" s="155" t="s">
        <v>1078</v>
      </c>
    </row>
    <row r="183" spans="1:13" x14ac:dyDescent="0.2">
      <c r="A183" s="155" t="s">
        <v>866</v>
      </c>
      <c r="B183" s="178">
        <v>121099.78200000001</v>
      </c>
      <c r="C183" s="179">
        <f t="shared" si="8"/>
        <v>0.53075355157040927</v>
      </c>
      <c r="D183" s="178">
        <v>118678.68</v>
      </c>
      <c r="E183" s="179">
        <f t="shared" si="9"/>
        <v>0.65045601232084183</v>
      </c>
      <c r="F183" s="178">
        <v>10547.977999999999</v>
      </c>
      <c r="G183" s="179">
        <f t="shared" si="10"/>
        <v>6.8439506007050802E-2</v>
      </c>
      <c r="H183" s="178">
        <v>15667.424999999999</v>
      </c>
      <c r="I183" s="179">
        <f t="shared" si="11"/>
        <v>0.10173836131424495</v>
      </c>
      <c r="J183" s="178">
        <v>-110551.804</v>
      </c>
      <c r="K183" s="178">
        <v>-103011.25499999999</v>
      </c>
      <c r="L183" s="178"/>
      <c r="M183" s="155" t="s">
        <v>1079</v>
      </c>
    </row>
    <row r="184" spans="1:13" x14ac:dyDescent="0.2">
      <c r="A184" s="155" t="s">
        <v>867</v>
      </c>
      <c r="B184" s="178">
        <v>72729.645999999993</v>
      </c>
      <c r="C184" s="179">
        <f t="shared" si="8"/>
        <v>0.31875794721875389</v>
      </c>
      <c r="D184" s="178">
        <v>43588.654000000002</v>
      </c>
      <c r="E184" s="179">
        <f t="shared" si="9"/>
        <v>0.23890139377412117</v>
      </c>
      <c r="F184" s="178">
        <v>296707.22700000001</v>
      </c>
      <c r="G184" s="179">
        <f t="shared" si="10"/>
        <v>1.9251553278364715</v>
      </c>
      <c r="H184" s="178">
        <v>259466.41500000001</v>
      </c>
      <c r="I184" s="179">
        <f t="shared" si="11"/>
        <v>1.6848772455066374</v>
      </c>
      <c r="J184" s="178">
        <v>223977.58100000001</v>
      </c>
      <c r="K184" s="178">
        <v>215877.761</v>
      </c>
      <c r="L184" s="178"/>
      <c r="M184" s="155" t="s">
        <v>1080</v>
      </c>
    </row>
    <row r="185" spans="1:13" x14ac:dyDescent="0.2">
      <c r="A185" s="155" t="s">
        <v>868</v>
      </c>
      <c r="B185" s="178">
        <v>836711.56200000003</v>
      </c>
      <c r="C185" s="179">
        <f t="shared" si="8"/>
        <v>3.6671216565156546</v>
      </c>
      <c r="D185" s="178">
        <v>694435.12300000002</v>
      </c>
      <c r="E185" s="179">
        <f t="shared" si="9"/>
        <v>3.8060711571961647</v>
      </c>
      <c r="F185" s="178">
        <v>103635.98299999999</v>
      </c>
      <c r="G185" s="179">
        <f t="shared" si="10"/>
        <v>0.67243176664523896</v>
      </c>
      <c r="H185" s="178">
        <v>104328.18799999999</v>
      </c>
      <c r="I185" s="179">
        <f t="shared" si="11"/>
        <v>0.67746798762428895</v>
      </c>
      <c r="J185" s="178">
        <v>-733075.57900000003</v>
      </c>
      <c r="K185" s="178">
        <v>-590106.93500000006</v>
      </c>
      <c r="L185" s="178"/>
      <c r="M185" s="155" t="s">
        <v>1081</v>
      </c>
    </row>
    <row r="186" spans="1:13" x14ac:dyDescent="0.2">
      <c r="A186" s="155" t="s">
        <v>724</v>
      </c>
      <c r="B186" s="178">
        <v>12.157999999999999</v>
      </c>
      <c r="C186" s="179">
        <f t="shared" si="8"/>
        <v>5.3285824081772787E-5</v>
      </c>
      <c r="D186" s="178">
        <v>2.4359999999999999</v>
      </c>
      <c r="E186" s="179">
        <f t="shared" si="9"/>
        <v>1.3351267860525335E-5</v>
      </c>
      <c r="F186" s="178">
        <v>20378.940999999999</v>
      </c>
      <c r="G186" s="179">
        <f t="shared" si="10"/>
        <v>0.13222673151070602</v>
      </c>
      <c r="H186" s="178">
        <v>17185.108</v>
      </c>
      <c r="I186" s="179">
        <f t="shared" si="11"/>
        <v>0.11159362351683966</v>
      </c>
      <c r="J186" s="178">
        <v>20366.782999999999</v>
      </c>
      <c r="K186" s="178">
        <v>17182.671999999999</v>
      </c>
      <c r="L186" s="178"/>
      <c r="M186" s="155" t="s">
        <v>942</v>
      </c>
    </row>
    <row r="187" spans="1:13" x14ac:dyDescent="0.2">
      <c r="A187" s="155" t="s">
        <v>725</v>
      </c>
      <c r="B187" s="178">
        <v>241.024</v>
      </c>
      <c r="C187" s="179">
        <f t="shared" si="8"/>
        <v>1.0563548662185561E-3</v>
      </c>
      <c r="D187" s="178">
        <v>310.56400000000002</v>
      </c>
      <c r="E187" s="179">
        <f t="shared" si="9"/>
        <v>1.7021441510000782E-3</v>
      </c>
      <c r="F187" s="178">
        <v>1448.682</v>
      </c>
      <c r="G187" s="179">
        <f t="shared" si="10"/>
        <v>9.3996290513031384E-3</v>
      </c>
      <c r="H187" s="178">
        <v>1491.0630000000001</v>
      </c>
      <c r="I187" s="179">
        <f t="shared" si="11"/>
        <v>9.6824019413721176E-3</v>
      </c>
      <c r="J187" s="178">
        <v>1207.6579999999999</v>
      </c>
      <c r="K187" s="178">
        <v>1180.499</v>
      </c>
      <c r="L187" s="178"/>
      <c r="M187" s="155" t="s">
        <v>943</v>
      </c>
    </row>
    <row r="188" spans="1:13" x14ac:dyDescent="0.2">
      <c r="A188" s="155" t="s">
        <v>869</v>
      </c>
      <c r="B188" s="178">
        <v>5138.0460000000003</v>
      </c>
      <c r="C188" s="179">
        <f t="shared" si="8"/>
        <v>2.2518918841919425E-2</v>
      </c>
      <c r="D188" s="178">
        <v>6766.87</v>
      </c>
      <c r="E188" s="179">
        <f t="shared" si="9"/>
        <v>3.7087969600719653E-2</v>
      </c>
      <c r="F188" s="178">
        <v>40908.254999999997</v>
      </c>
      <c r="G188" s="179">
        <f t="shared" si="10"/>
        <v>0.26542914327375977</v>
      </c>
      <c r="H188" s="178">
        <v>39222.811999999998</v>
      </c>
      <c r="I188" s="179">
        <f t="shared" si="11"/>
        <v>0.25469817912111931</v>
      </c>
      <c r="J188" s="178">
        <v>35770.208999999995</v>
      </c>
      <c r="K188" s="178">
        <v>32455.941999999999</v>
      </c>
      <c r="L188" s="178"/>
      <c r="M188" s="155" t="s">
        <v>1082</v>
      </c>
    </row>
    <row r="189" spans="1:13" x14ac:dyDescent="0.2">
      <c r="A189" s="155" t="s">
        <v>870</v>
      </c>
      <c r="B189" s="178">
        <v>443993.47200000001</v>
      </c>
      <c r="C189" s="179">
        <f t="shared" si="8"/>
        <v>1.9459251556545085</v>
      </c>
      <c r="D189" s="178">
        <v>350565.65299999999</v>
      </c>
      <c r="E189" s="179">
        <f t="shared" si="9"/>
        <v>1.9213858521769198</v>
      </c>
      <c r="F189" s="178">
        <v>160795.28899999999</v>
      </c>
      <c r="G189" s="179">
        <f t="shared" si="10"/>
        <v>1.0433042377810202</v>
      </c>
      <c r="H189" s="178">
        <v>301711.83799999999</v>
      </c>
      <c r="I189" s="179">
        <f t="shared" si="11"/>
        <v>1.9592031228634534</v>
      </c>
      <c r="J189" s="178">
        <v>-283198.18300000002</v>
      </c>
      <c r="K189" s="178">
        <v>-48853.815000000002</v>
      </c>
      <c r="L189" s="178"/>
      <c r="M189" s="155" t="s">
        <v>1083</v>
      </c>
    </row>
    <row r="190" spans="1:13" x14ac:dyDescent="0.2">
      <c r="A190" s="155" t="s">
        <v>871</v>
      </c>
      <c r="B190" s="178">
        <v>5.4480000000000004</v>
      </c>
      <c r="C190" s="179">
        <f t="shared" si="8"/>
        <v>2.3877378647598141E-5</v>
      </c>
      <c r="D190" s="178">
        <v>10.004</v>
      </c>
      <c r="E190" s="179">
        <f t="shared" si="9"/>
        <v>5.4830083611122923E-5</v>
      </c>
      <c r="F190" s="178">
        <v>343.11700000000002</v>
      </c>
      <c r="G190" s="179">
        <f t="shared" si="10"/>
        <v>2.2262805233971149E-3</v>
      </c>
      <c r="H190" s="178">
        <v>1003.616</v>
      </c>
      <c r="I190" s="179">
        <f t="shared" si="11"/>
        <v>6.5171045802840787E-3</v>
      </c>
      <c r="J190" s="178">
        <v>337.66900000000004</v>
      </c>
      <c r="K190" s="178">
        <v>993.61199999999997</v>
      </c>
      <c r="L190" s="178"/>
      <c r="M190" s="155" t="s">
        <v>1084</v>
      </c>
    </row>
    <row r="191" spans="1:13" x14ac:dyDescent="0.2">
      <c r="A191" s="155" t="s">
        <v>872</v>
      </c>
      <c r="B191" s="178">
        <v>13240.387000000001</v>
      </c>
      <c r="C191" s="179">
        <f t="shared" si="8"/>
        <v>5.8029686828145369E-2</v>
      </c>
      <c r="D191" s="178">
        <v>10005.901</v>
      </c>
      <c r="E191" s="179">
        <f t="shared" si="9"/>
        <v>5.4840502642404892E-2</v>
      </c>
      <c r="F191" s="178">
        <v>732.06</v>
      </c>
      <c r="G191" s="179">
        <f t="shared" si="10"/>
        <v>4.7498984893144074E-3</v>
      </c>
      <c r="H191" s="178">
        <v>1716.105</v>
      </c>
      <c r="I191" s="179">
        <f t="shared" si="11"/>
        <v>1.1143739991937561E-2</v>
      </c>
      <c r="J191" s="178">
        <v>-12508.327000000001</v>
      </c>
      <c r="K191" s="178">
        <v>-8289.7960000000003</v>
      </c>
      <c r="L191" s="178"/>
      <c r="M191" s="155" t="s">
        <v>1085</v>
      </c>
    </row>
    <row r="192" spans="1:13" x14ac:dyDescent="0.2">
      <c r="A192" s="155" t="s">
        <v>873</v>
      </c>
      <c r="B192" s="178" t="s">
        <v>753</v>
      </c>
      <c r="C192" s="179" t="str">
        <f t="shared" si="8"/>
        <v>x</v>
      </c>
      <c r="D192" s="178" t="s">
        <v>753</v>
      </c>
      <c r="E192" s="179" t="str">
        <f t="shared" si="9"/>
        <v>x</v>
      </c>
      <c r="F192" s="178" t="s">
        <v>768</v>
      </c>
      <c r="G192" s="179" t="str">
        <f t="shared" si="10"/>
        <v>x</v>
      </c>
      <c r="H192" s="178" t="s">
        <v>768</v>
      </c>
      <c r="I192" s="179" t="str">
        <f t="shared" si="11"/>
        <v>x</v>
      </c>
      <c r="J192" s="178" t="s">
        <v>753</v>
      </c>
      <c r="K192" s="178" t="s">
        <v>753</v>
      </c>
      <c r="L192" s="178"/>
      <c r="M192" s="155" t="s">
        <v>1086</v>
      </c>
    </row>
    <row r="193" spans="1:13" x14ac:dyDescent="0.2">
      <c r="A193" s="155" t="s">
        <v>874</v>
      </c>
      <c r="B193" s="178">
        <v>631836.44499999995</v>
      </c>
      <c r="C193" s="179">
        <f t="shared" si="8"/>
        <v>2.7691993466625027</v>
      </c>
      <c r="D193" s="178">
        <v>584413.02500000002</v>
      </c>
      <c r="E193" s="179">
        <f t="shared" si="9"/>
        <v>3.2030602783066047</v>
      </c>
      <c r="F193" s="178">
        <v>131890.052</v>
      </c>
      <c r="G193" s="179">
        <f t="shared" si="10"/>
        <v>0.85575548281616087</v>
      </c>
      <c r="H193" s="178">
        <v>120574.874</v>
      </c>
      <c r="I193" s="179">
        <f t="shared" si="11"/>
        <v>0.78296785186024886</v>
      </c>
      <c r="J193" s="178">
        <v>-499946.39299999992</v>
      </c>
      <c r="K193" s="178">
        <v>-463838.15100000001</v>
      </c>
      <c r="L193" s="178"/>
      <c r="M193" s="155" t="s">
        <v>1087</v>
      </c>
    </row>
    <row r="194" spans="1:13" x14ac:dyDescent="0.2">
      <c r="A194" s="155" t="s">
        <v>726</v>
      </c>
      <c r="B194" s="178">
        <v>10826.89</v>
      </c>
      <c r="C194" s="179">
        <f t="shared" si="8"/>
        <v>4.7451863455560531E-2</v>
      </c>
      <c r="D194" s="178">
        <v>34145.743999999999</v>
      </c>
      <c r="E194" s="179">
        <f t="shared" si="9"/>
        <v>0.18714654123190713</v>
      </c>
      <c r="F194" s="178">
        <v>32573.345000000001</v>
      </c>
      <c r="G194" s="179">
        <f t="shared" si="10"/>
        <v>0.2113489088427411</v>
      </c>
      <c r="H194" s="178">
        <v>29698.848000000002</v>
      </c>
      <c r="I194" s="179">
        <f t="shared" si="11"/>
        <v>0.19285314137076395</v>
      </c>
      <c r="J194" s="178">
        <v>21746.455000000002</v>
      </c>
      <c r="K194" s="178">
        <v>-4446.895999999997</v>
      </c>
      <c r="L194" s="178"/>
      <c r="M194" s="155" t="s">
        <v>944</v>
      </c>
    </row>
    <row r="195" spans="1:13" x14ac:dyDescent="0.2">
      <c r="A195" s="155" t="s">
        <v>875</v>
      </c>
      <c r="B195" s="178">
        <v>23.187999999999999</v>
      </c>
      <c r="C195" s="179">
        <f t="shared" si="8"/>
        <v>1.0162787372990191E-4</v>
      </c>
      <c r="D195" s="178">
        <v>5975.2129999999997</v>
      </c>
      <c r="E195" s="179">
        <f t="shared" si="9"/>
        <v>3.2749043221138412E-2</v>
      </c>
      <c r="F195" s="178">
        <v>4547.4369999999999</v>
      </c>
      <c r="G195" s="179">
        <f t="shared" si="10"/>
        <v>2.950559262431009E-2</v>
      </c>
      <c r="H195" s="178">
        <v>9916.6839999999993</v>
      </c>
      <c r="I195" s="179">
        <f t="shared" si="11"/>
        <v>6.4395213625161249E-2</v>
      </c>
      <c r="J195" s="178">
        <v>4524.2489999999998</v>
      </c>
      <c r="K195" s="178">
        <v>3941.4709999999995</v>
      </c>
      <c r="L195" s="178"/>
      <c r="M195" s="155" t="s">
        <v>1088</v>
      </c>
    </row>
    <row r="196" spans="1:13" x14ac:dyDescent="0.2">
      <c r="A196" s="155" t="s">
        <v>876</v>
      </c>
      <c r="B196" s="178">
        <v>10690.308999999999</v>
      </c>
      <c r="C196" s="179">
        <f t="shared" si="8"/>
        <v>4.6853259150665599E-2</v>
      </c>
      <c r="D196" s="178">
        <v>10853</v>
      </c>
      <c r="E196" s="179">
        <f t="shared" si="9"/>
        <v>5.9483296424581882E-2</v>
      </c>
      <c r="F196" s="178">
        <v>10.987</v>
      </c>
      <c r="G196" s="179">
        <f t="shared" si="10"/>
        <v>7.1288056582926806E-5</v>
      </c>
      <c r="H196" s="178">
        <v>330.84</v>
      </c>
      <c r="I196" s="179">
        <f t="shared" si="11"/>
        <v>2.1483504441351916E-3</v>
      </c>
      <c r="J196" s="178">
        <v>-10679.322</v>
      </c>
      <c r="K196" s="178">
        <v>-10522.16</v>
      </c>
      <c r="L196" s="178"/>
      <c r="M196" s="155" t="s">
        <v>1089</v>
      </c>
    </row>
    <row r="197" spans="1:13" x14ac:dyDescent="0.2">
      <c r="A197" s="155" t="s">
        <v>877</v>
      </c>
      <c r="B197" s="178">
        <v>10577.441999999999</v>
      </c>
      <c r="C197" s="179">
        <f t="shared" si="8"/>
        <v>4.6358588061124764E-2</v>
      </c>
      <c r="D197" s="178">
        <v>8248.9189999999999</v>
      </c>
      <c r="E197" s="179">
        <f t="shared" si="9"/>
        <v>4.5210807524128399E-2</v>
      </c>
      <c r="F197" s="178">
        <v>20340.324000000001</v>
      </c>
      <c r="G197" s="179">
        <f t="shared" si="10"/>
        <v>0.13197616894758027</v>
      </c>
      <c r="H197" s="178">
        <v>17042.822</v>
      </c>
      <c r="I197" s="179">
        <f t="shared" si="11"/>
        <v>0.11066967178399534</v>
      </c>
      <c r="J197" s="178">
        <v>9762.8820000000014</v>
      </c>
      <c r="K197" s="178">
        <v>8793.9030000000002</v>
      </c>
      <c r="L197" s="178"/>
      <c r="M197" s="155" t="s">
        <v>1090</v>
      </c>
    </row>
    <row r="198" spans="1:13" x14ac:dyDescent="0.2">
      <c r="A198" s="155" t="s">
        <v>878</v>
      </c>
      <c r="B198" s="178">
        <v>12518.771000000001</v>
      </c>
      <c r="C198" s="179">
        <f t="shared" si="8"/>
        <v>5.4867003555354406E-2</v>
      </c>
      <c r="D198" s="178">
        <v>7919.893</v>
      </c>
      <c r="E198" s="179">
        <f t="shared" si="9"/>
        <v>4.3407476547495723E-2</v>
      </c>
      <c r="F198" s="178">
        <v>13283.973</v>
      </c>
      <c r="G198" s="179">
        <f t="shared" si="10"/>
        <v>8.6191737405121691E-2</v>
      </c>
      <c r="H198" s="178">
        <v>10009.171</v>
      </c>
      <c r="I198" s="179">
        <f t="shared" si="11"/>
        <v>6.4995789394496073E-2</v>
      </c>
      <c r="J198" s="178">
        <v>765.20199999999932</v>
      </c>
      <c r="K198" s="178">
        <v>2089.2780000000002</v>
      </c>
      <c r="L198" s="178"/>
      <c r="M198" s="155" t="s">
        <v>1091</v>
      </c>
    </row>
    <row r="199" spans="1:13" x14ac:dyDescent="0.2">
      <c r="A199" s="155" t="s">
        <v>879</v>
      </c>
      <c r="B199" s="178">
        <v>9037.2440000000006</v>
      </c>
      <c r="C199" s="179">
        <f t="shared" si="8"/>
        <v>3.9608240990957118E-2</v>
      </c>
      <c r="D199" s="178">
        <v>25215.402999999998</v>
      </c>
      <c r="E199" s="179">
        <f t="shared" si="9"/>
        <v>0.13820098508378248</v>
      </c>
      <c r="F199" s="178">
        <v>377.24599999999998</v>
      </c>
      <c r="G199" s="179">
        <f t="shared" si="10"/>
        <v>2.447723144960663E-3</v>
      </c>
      <c r="H199" s="178">
        <v>9.407</v>
      </c>
      <c r="I199" s="179">
        <f t="shared" si="11"/>
        <v>6.1085517555252523E-5</v>
      </c>
      <c r="J199" s="178">
        <v>-8659.9980000000014</v>
      </c>
      <c r="K199" s="178">
        <v>-25205.995999999999</v>
      </c>
      <c r="L199" s="178"/>
      <c r="M199" s="155" t="s">
        <v>1092</v>
      </c>
    </row>
    <row r="200" spans="1:13" x14ac:dyDescent="0.2">
      <c r="A200" s="155" t="s">
        <v>880</v>
      </c>
      <c r="B200" s="178">
        <v>195.11799999999999</v>
      </c>
      <c r="C200" s="179">
        <f t="shared" si="8"/>
        <v>8.5515902477277051E-4</v>
      </c>
      <c r="D200" s="178">
        <v>160.93899999999999</v>
      </c>
      <c r="E200" s="179">
        <f t="shared" si="9"/>
        <v>8.8207705180832791E-4</v>
      </c>
      <c r="F200" s="178">
        <v>221.68</v>
      </c>
      <c r="G200" s="179">
        <f t="shared" si="10"/>
        <v>1.438348628679641E-3</v>
      </c>
      <c r="H200" s="178">
        <v>304.23599999999999</v>
      </c>
      <c r="I200" s="179">
        <f t="shared" si="11"/>
        <v>1.9755940808908056E-3</v>
      </c>
      <c r="J200" s="178">
        <v>26.562000000000012</v>
      </c>
      <c r="K200" s="178">
        <v>143.297</v>
      </c>
      <c r="L200" s="178"/>
      <c r="M200" s="155" t="s">
        <v>1093</v>
      </c>
    </row>
    <row r="201" spans="1:13" x14ac:dyDescent="0.2">
      <c r="A201" s="155" t="s">
        <v>881</v>
      </c>
      <c r="B201" s="178">
        <v>473.32600000000002</v>
      </c>
      <c r="C201" s="179">
        <f t="shared" si="8"/>
        <v>2.0744831361514384E-3</v>
      </c>
      <c r="D201" s="178">
        <v>293.92099999999999</v>
      </c>
      <c r="E201" s="179">
        <f t="shared" si="9"/>
        <v>1.6109269297345922E-3</v>
      </c>
      <c r="F201" s="178">
        <v>13617.151</v>
      </c>
      <c r="G201" s="179">
        <f t="shared" si="10"/>
        <v>8.8353529715687482E-2</v>
      </c>
      <c r="H201" s="178">
        <v>16488.325000000001</v>
      </c>
      <c r="I201" s="179">
        <f t="shared" si="11"/>
        <v>0.10706897695803223</v>
      </c>
      <c r="J201" s="178">
        <v>13143.825000000001</v>
      </c>
      <c r="K201" s="178">
        <v>16194.404</v>
      </c>
      <c r="L201" s="178"/>
      <c r="M201" s="155" t="s">
        <v>1094</v>
      </c>
    </row>
    <row r="202" spans="1:13" x14ac:dyDescent="0.2">
      <c r="A202" s="155" t="s">
        <v>882</v>
      </c>
      <c r="B202" s="178">
        <v>98.995999999999995</v>
      </c>
      <c r="C202" s="179">
        <f t="shared" si="8"/>
        <v>4.3387756545477702E-4</v>
      </c>
      <c r="D202" s="178">
        <v>93.16</v>
      </c>
      <c r="E202" s="179">
        <f t="shared" si="9"/>
        <v>5.105928217925042E-4</v>
      </c>
      <c r="F202" s="178">
        <v>565.41800000000001</v>
      </c>
      <c r="G202" s="179">
        <f t="shared" si="10"/>
        <v>3.6686584488036145E-3</v>
      </c>
      <c r="H202" s="178">
        <v>860.29100000000005</v>
      </c>
      <c r="I202" s="179">
        <f t="shared" si="11"/>
        <v>5.5864059724806802E-3</v>
      </c>
      <c r="J202" s="178">
        <v>466.42200000000003</v>
      </c>
      <c r="K202" s="178">
        <v>767.13100000000009</v>
      </c>
      <c r="L202" s="178"/>
      <c r="M202" s="155" t="s">
        <v>1095</v>
      </c>
    </row>
    <row r="203" spans="1:13" x14ac:dyDescent="0.2">
      <c r="A203" s="155" t="s">
        <v>883</v>
      </c>
      <c r="B203" s="178">
        <v>95696.642999999996</v>
      </c>
      <c r="C203" s="179">
        <f t="shared" si="8"/>
        <v>0.41941721369585566</v>
      </c>
      <c r="D203" s="178">
        <v>78150.212</v>
      </c>
      <c r="E203" s="179">
        <f t="shared" si="9"/>
        <v>0.42832693504468039</v>
      </c>
      <c r="F203" s="178">
        <v>19450.490000000002</v>
      </c>
      <c r="G203" s="179">
        <f t="shared" si="10"/>
        <v>0.12620256955362266</v>
      </c>
      <c r="H203" s="178">
        <v>17574.653999999999</v>
      </c>
      <c r="I203" s="179">
        <f t="shared" si="11"/>
        <v>0.11412318863022101</v>
      </c>
      <c r="J203" s="178">
        <v>-76246.152999999991</v>
      </c>
      <c r="K203" s="178">
        <v>-60575.558000000005</v>
      </c>
      <c r="L203" s="178"/>
      <c r="M203" s="155" t="s">
        <v>1096</v>
      </c>
    </row>
    <row r="204" spans="1:13" x14ac:dyDescent="0.2">
      <c r="A204" s="155" t="s">
        <v>884</v>
      </c>
      <c r="B204" s="178">
        <v>219.48500000000001</v>
      </c>
      <c r="C204" s="179">
        <f t="shared" si="8"/>
        <v>9.6195419465273078E-4</v>
      </c>
      <c r="D204" s="178">
        <v>259.43700000000001</v>
      </c>
      <c r="E204" s="179">
        <f t="shared" si="9"/>
        <v>1.4219264695940525E-3</v>
      </c>
      <c r="F204" s="178">
        <v>102.73</v>
      </c>
      <c r="G204" s="179">
        <f t="shared" si="10"/>
        <v>6.665533860711816E-4</v>
      </c>
      <c r="H204" s="178">
        <v>103.71599999999999</v>
      </c>
      <c r="I204" s="179">
        <f t="shared" si="11"/>
        <v>6.7349266915707148E-4</v>
      </c>
      <c r="J204" s="178">
        <v>-116.75500000000001</v>
      </c>
      <c r="K204" s="178">
        <v>-155.721</v>
      </c>
      <c r="L204" s="178"/>
      <c r="M204" s="155" t="s">
        <v>1097</v>
      </c>
    </row>
    <row r="205" spans="1:13" x14ac:dyDescent="0.2">
      <c r="A205" s="155" t="s">
        <v>885</v>
      </c>
      <c r="B205" s="178">
        <v>2965.8420000000001</v>
      </c>
      <c r="C205" s="179">
        <f t="shared" si="8"/>
        <v>1.2998629303037768E-2</v>
      </c>
      <c r="D205" s="178">
        <v>13612.538</v>
      </c>
      <c r="E205" s="179">
        <f t="shared" si="9"/>
        <v>7.4607816543341476E-2</v>
      </c>
      <c r="F205" s="178">
        <v>4826.1710000000003</v>
      </c>
      <c r="G205" s="179">
        <f t="shared" si="10"/>
        <v>3.1314130456619689E-2</v>
      </c>
      <c r="H205" s="178">
        <v>5136.66</v>
      </c>
      <c r="I205" s="179">
        <f t="shared" si="11"/>
        <v>3.3355536792320978E-2</v>
      </c>
      <c r="J205" s="178">
        <v>1860.3290000000002</v>
      </c>
      <c r="K205" s="178">
        <v>-8475.8780000000006</v>
      </c>
      <c r="L205" s="178"/>
      <c r="M205" s="155" t="s">
        <v>1098</v>
      </c>
    </row>
    <row r="206" spans="1:13" x14ac:dyDescent="0.2">
      <c r="A206" s="155" t="s">
        <v>886</v>
      </c>
      <c r="B206" s="178">
        <v>35628.131000000001</v>
      </c>
      <c r="C206" s="179">
        <f t="shared" ref="C206:C245" si="12">IF(B206=0,0,IF(OR(B206="x",B206="Ə"),"x",B206/$B$12*100))</f>
        <v>0.1561502155641023</v>
      </c>
      <c r="D206" s="178">
        <v>32254.597000000002</v>
      </c>
      <c r="E206" s="179">
        <f t="shared" ref="E206:E245" si="13">IF(D206=0,0,IF(OR(D206="x",D206="Ə"),"x",D206/$D$12*100))</f>
        <v>0.17678151243033535</v>
      </c>
      <c r="F206" s="178">
        <v>7790.28</v>
      </c>
      <c r="G206" s="179">
        <f t="shared" ref="G206:G245" si="14">IF(F206=0,0,IF(OR(F206="x",F206="Ə"),"x",F206/$F$12*100))</f>
        <v>5.0546456852356703E-2</v>
      </c>
      <c r="H206" s="178">
        <v>7990.1289999999999</v>
      </c>
      <c r="I206" s="179">
        <f t="shared" ref="I206:I245" si="15">IF(H206=0,0,IF(OR(H206="x",H206="Ə"),"x",H206/$H$12*100))</f>
        <v>5.1884890538772432E-2</v>
      </c>
      <c r="J206" s="178">
        <v>-27837.851000000002</v>
      </c>
      <c r="K206" s="178">
        <v>-24264.468000000001</v>
      </c>
      <c r="L206" s="178"/>
      <c r="M206" s="155" t="s">
        <v>1099</v>
      </c>
    </row>
    <row r="207" spans="1:13" x14ac:dyDescent="0.2">
      <c r="A207" s="155" t="s">
        <v>887</v>
      </c>
      <c r="B207" s="178">
        <v>193508.709</v>
      </c>
      <c r="C207" s="179">
        <f t="shared" si="12"/>
        <v>0.84810585837020591</v>
      </c>
      <c r="D207" s="178">
        <v>143131.70199999999</v>
      </c>
      <c r="E207" s="179">
        <f t="shared" si="13"/>
        <v>0.7844785273952749</v>
      </c>
      <c r="F207" s="178">
        <v>20193.682000000001</v>
      </c>
      <c r="G207" s="179">
        <f t="shared" si="14"/>
        <v>0.13102469691759633</v>
      </c>
      <c r="H207" s="178">
        <v>16317.227000000001</v>
      </c>
      <c r="I207" s="179">
        <f t="shared" si="15"/>
        <v>0.10595793094095254</v>
      </c>
      <c r="J207" s="178">
        <v>-173315.027</v>
      </c>
      <c r="K207" s="178">
        <v>-126814.47499999999</v>
      </c>
      <c r="L207" s="178"/>
      <c r="M207" s="155" t="s">
        <v>1100</v>
      </c>
    </row>
    <row r="208" spans="1:13" x14ac:dyDescent="0.2">
      <c r="A208" s="155" t="s">
        <v>888</v>
      </c>
      <c r="B208" s="178" t="s">
        <v>768</v>
      </c>
      <c r="C208" s="179" t="str">
        <f t="shared" si="12"/>
        <v>x</v>
      </c>
      <c r="D208" s="178">
        <v>164.666</v>
      </c>
      <c r="E208" s="179">
        <f t="shared" si="13"/>
        <v>9.0250405316964896E-4</v>
      </c>
      <c r="F208" s="178">
        <v>12088.06</v>
      </c>
      <c r="G208" s="179">
        <f t="shared" si="14"/>
        <v>7.843217486646166E-2</v>
      </c>
      <c r="H208" s="178">
        <v>12545.931</v>
      </c>
      <c r="I208" s="179">
        <f t="shared" si="15"/>
        <v>8.1468554092429785E-2</v>
      </c>
      <c r="J208" s="178">
        <v>12088.06</v>
      </c>
      <c r="K208" s="178">
        <v>12381.265000000001</v>
      </c>
      <c r="L208" s="178"/>
      <c r="M208" s="155" t="s">
        <v>1101</v>
      </c>
    </row>
    <row r="209" spans="1:13" x14ac:dyDescent="0.2">
      <c r="A209" s="155" t="s">
        <v>889</v>
      </c>
      <c r="B209" s="178">
        <v>64873.142</v>
      </c>
      <c r="C209" s="179">
        <f t="shared" si="12"/>
        <v>0.2843246284128858</v>
      </c>
      <c r="D209" s="178">
        <v>24941.133999999998</v>
      </c>
      <c r="E209" s="179">
        <f t="shared" si="13"/>
        <v>0.13669776715076176</v>
      </c>
      <c r="F209" s="178">
        <v>58917.267999999996</v>
      </c>
      <c r="G209" s="179">
        <f t="shared" si="14"/>
        <v>0.38227883270187157</v>
      </c>
      <c r="H209" s="178">
        <v>22042.652999999998</v>
      </c>
      <c r="I209" s="179">
        <f t="shared" si="15"/>
        <v>0.14313669254766023</v>
      </c>
      <c r="J209" s="178">
        <v>-5955.8740000000034</v>
      </c>
      <c r="K209" s="178">
        <v>-2898.4809999999998</v>
      </c>
      <c r="L209" s="178"/>
      <c r="M209" s="155" t="s">
        <v>1102</v>
      </c>
    </row>
    <row r="210" spans="1:13" x14ac:dyDescent="0.2">
      <c r="A210" s="155" t="s">
        <v>729</v>
      </c>
      <c r="B210" s="178">
        <v>470305.71600000001</v>
      </c>
      <c r="C210" s="179">
        <f t="shared" si="12"/>
        <v>2.0612458996075174</v>
      </c>
      <c r="D210" s="178">
        <v>358110.63199999998</v>
      </c>
      <c r="E210" s="179">
        <f t="shared" si="13"/>
        <v>1.9627384940615826</v>
      </c>
      <c r="F210" s="178">
        <v>116038.126</v>
      </c>
      <c r="G210" s="179">
        <f t="shared" si="14"/>
        <v>0.75290183781421605</v>
      </c>
      <c r="H210" s="178">
        <v>129337.614</v>
      </c>
      <c r="I210" s="179">
        <f t="shared" si="15"/>
        <v>0.83986978745099139</v>
      </c>
      <c r="J210" s="178">
        <v>-354267.59</v>
      </c>
      <c r="K210" s="178">
        <v>-228773.01799999998</v>
      </c>
      <c r="L210" s="178"/>
      <c r="M210" s="155" t="s">
        <v>947</v>
      </c>
    </row>
    <row r="211" spans="1:13" x14ac:dyDescent="0.2">
      <c r="A211" s="155" t="s">
        <v>890</v>
      </c>
      <c r="B211" s="178">
        <v>132663.29399999999</v>
      </c>
      <c r="C211" s="179">
        <f t="shared" si="12"/>
        <v>0.58143386627673166</v>
      </c>
      <c r="D211" s="178">
        <v>142479.492</v>
      </c>
      <c r="E211" s="179">
        <f t="shared" si="13"/>
        <v>0.78090388436928426</v>
      </c>
      <c r="F211" s="178">
        <v>83276.577999999994</v>
      </c>
      <c r="G211" s="179">
        <f t="shared" si="14"/>
        <v>0.54033179252721564</v>
      </c>
      <c r="H211" s="178">
        <v>69845.017999999996</v>
      </c>
      <c r="I211" s="179">
        <f t="shared" si="15"/>
        <v>0.45354725982629196</v>
      </c>
      <c r="J211" s="178">
        <v>-49386.716</v>
      </c>
      <c r="K211" s="178">
        <v>-72634.474000000002</v>
      </c>
      <c r="L211" s="178"/>
      <c r="M211" s="155" t="s">
        <v>1103</v>
      </c>
    </row>
    <row r="212" spans="1:13" x14ac:dyDescent="0.2">
      <c r="A212" s="155" t="s">
        <v>891</v>
      </c>
      <c r="B212" s="178">
        <v>36.735999999999997</v>
      </c>
      <c r="C212" s="179">
        <f t="shared" si="12"/>
        <v>1.6100576027866466E-4</v>
      </c>
      <c r="D212" s="178">
        <v>56.622999999999998</v>
      </c>
      <c r="E212" s="179">
        <f t="shared" si="13"/>
        <v>3.1034024633272824E-4</v>
      </c>
      <c r="F212" s="178">
        <v>4750.3450000000003</v>
      </c>
      <c r="G212" s="179">
        <f t="shared" si="14"/>
        <v>3.0822140998309225E-2</v>
      </c>
      <c r="H212" s="178">
        <v>10588.918</v>
      </c>
      <c r="I212" s="179">
        <f t="shared" si="15"/>
        <v>6.8760448217298764E-2</v>
      </c>
      <c r="J212" s="178">
        <v>4713.6090000000004</v>
      </c>
      <c r="K212" s="178">
        <v>10532.295</v>
      </c>
      <c r="L212" s="178"/>
      <c r="M212" s="155" t="s">
        <v>1104</v>
      </c>
    </row>
    <row r="213" spans="1:13" x14ac:dyDescent="0.2">
      <c r="A213" s="155" t="s">
        <v>892</v>
      </c>
      <c r="B213" s="178">
        <v>151189.95199999999</v>
      </c>
      <c r="C213" s="179">
        <f t="shared" si="12"/>
        <v>0.66263210932749395</v>
      </c>
      <c r="D213" s="178">
        <v>169899.05</v>
      </c>
      <c r="E213" s="179">
        <f t="shared" si="13"/>
        <v>0.93118543752002747</v>
      </c>
      <c r="F213" s="178">
        <v>28696.506000000001</v>
      </c>
      <c r="G213" s="179">
        <f t="shared" si="14"/>
        <v>0.18619442463459535</v>
      </c>
      <c r="H213" s="178">
        <v>24516.775000000001</v>
      </c>
      <c r="I213" s="179">
        <f t="shared" si="15"/>
        <v>0.15920270964820626</v>
      </c>
      <c r="J213" s="178">
        <v>-122493.446</v>
      </c>
      <c r="K213" s="178">
        <v>-145382.27499999999</v>
      </c>
      <c r="L213" s="178"/>
      <c r="M213" s="155" t="s">
        <v>1105</v>
      </c>
    </row>
    <row r="214" spans="1:13" x14ac:dyDescent="0.2">
      <c r="A214" s="155" t="s">
        <v>893</v>
      </c>
      <c r="B214" s="178">
        <v>171.02099999999999</v>
      </c>
      <c r="C214" s="179">
        <f t="shared" si="12"/>
        <v>7.4954720515618223E-4</v>
      </c>
      <c r="D214" s="178">
        <v>211.80699999999999</v>
      </c>
      <c r="E214" s="179">
        <f t="shared" si="13"/>
        <v>1.1608752018613668E-3</v>
      </c>
      <c r="F214" s="178">
        <v>0.59399999999999997</v>
      </c>
      <c r="G214" s="179">
        <f t="shared" si="14"/>
        <v>3.8541099126475402E-6</v>
      </c>
      <c r="H214" s="178">
        <v>3.7490000000000001</v>
      </c>
      <c r="I214" s="179">
        <f t="shared" si="15"/>
        <v>2.4344595015907489E-5</v>
      </c>
      <c r="J214" s="178">
        <v>-170.42699999999999</v>
      </c>
      <c r="K214" s="178">
        <v>-208.05799999999999</v>
      </c>
      <c r="L214" s="178"/>
      <c r="M214" s="155" t="s">
        <v>1106</v>
      </c>
    </row>
    <row r="215" spans="1:13" x14ac:dyDescent="0.2">
      <c r="A215" s="155" t="s">
        <v>894</v>
      </c>
      <c r="B215" s="178">
        <v>1021.669</v>
      </c>
      <c r="C215" s="179">
        <f t="shared" si="12"/>
        <v>4.4777491860339465E-3</v>
      </c>
      <c r="D215" s="178">
        <v>954.17200000000003</v>
      </c>
      <c r="E215" s="179">
        <f t="shared" si="13"/>
        <v>5.2296411974602549E-3</v>
      </c>
      <c r="F215" s="178">
        <v>2830.46</v>
      </c>
      <c r="G215" s="179">
        <f t="shared" si="14"/>
        <v>1.8365158153791847E-2</v>
      </c>
      <c r="H215" s="178">
        <v>2905.636</v>
      </c>
      <c r="I215" s="179">
        <f t="shared" si="15"/>
        <v>1.8868106610733893E-2</v>
      </c>
      <c r="J215" s="178">
        <v>1808.7910000000002</v>
      </c>
      <c r="K215" s="178">
        <v>1951.4639999999999</v>
      </c>
      <c r="L215" s="178"/>
      <c r="M215" s="155" t="s">
        <v>1107</v>
      </c>
    </row>
    <row r="216" spans="1:13" x14ac:dyDescent="0.2">
      <c r="A216" s="155" t="s">
        <v>895</v>
      </c>
      <c r="B216" s="178">
        <v>1820.9860000000001</v>
      </c>
      <c r="C216" s="179">
        <f t="shared" si="12"/>
        <v>7.9809787507296517E-3</v>
      </c>
      <c r="D216" s="178">
        <v>1035.2570000000001</v>
      </c>
      <c r="E216" s="179">
        <f t="shared" si="13"/>
        <v>5.6740531656337759E-3</v>
      </c>
      <c r="F216" s="178">
        <v>9.7149999999999999</v>
      </c>
      <c r="G216" s="179">
        <f t="shared" si="14"/>
        <v>6.303481111341895E-5</v>
      </c>
      <c r="H216" s="178">
        <v>88.331999999999994</v>
      </c>
      <c r="I216" s="179">
        <f t="shared" si="15"/>
        <v>5.7359476312220331E-4</v>
      </c>
      <c r="J216" s="178">
        <v>-1811.2710000000002</v>
      </c>
      <c r="K216" s="178">
        <v>-946.92500000000007</v>
      </c>
      <c r="L216" s="178"/>
      <c r="M216" s="155" t="s">
        <v>1108</v>
      </c>
    </row>
    <row r="217" spans="1:13" x14ac:dyDescent="0.2">
      <c r="A217" s="155" t="s">
        <v>896</v>
      </c>
      <c r="B217" s="178">
        <v>423735.76899999997</v>
      </c>
      <c r="C217" s="179">
        <f t="shared" si="12"/>
        <v>1.8571401253568605</v>
      </c>
      <c r="D217" s="178">
        <v>385225.05900000001</v>
      </c>
      <c r="E217" s="179">
        <f t="shared" si="13"/>
        <v>2.1113476803348425</v>
      </c>
      <c r="F217" s="178">
        <v>104989.79700000001</v>
      </c>
      <c r="G217" s="179">
        <f t="shared" si="14"/>
        <v>0.68121585411540919</v>
      </c>
      <c r="H217" s="178">
        <v>108990.499</v>
      </c>
      <c r="I217" s="179">
        <f t="shared" si="15"/>
        <v>0.70774328053792201</v>
      </c>
      <c r="J217" s="178">
        <v>-318745.97199999995</v>
      </c>
      <c r="K217" s="178">
        <v>-276234.56</v>
      </c>
      <c r="L217" s="178"/>
      <c r="M217" s="155" t="s">
        <v>1109</v>
      </c>
    </row>
    <row r="218" spans="1:13" x14ac:dyDescent="0.2">
      <c r="A218" s="155" t="s">
        <v>897</v>
      </c>
      <c r="B218" s="178">
        <v>8920.0020000000004</v>
      </c>
      <c r="C218" s="179">
        <f t="shared" si="12"/>
        <v>3.9094395244370909E-2</v>
      </c>
      <c r="D218" s="178">
        <v>4735.1360000000004</v>
      </c>
      <c r="E218" s="179">
        <f t="shared" si="13"/>
        <v>2.5952409315277706E-2</v>
      </c>
      <c r="F218" s="178">
        <v>1444.479</v>
      </c>
      <c r="G218" s="179">
        <f t="shared" si="14"/>
        <v>9.3723583038909201E-3</v>
      </c>
      <c r="H218" s="178">
        <v>4764.4790000000003</v>
      </c>
      <c r="I218" s="179">
        <f t="shared" si="15"/>
        <v>3.0938733453399817E-2</v>
      </c>
      <c r="J218" s="178">
        <v>-7475.5230000000001</v>
      </c>
      <c r="K218" s="178">
        <v>29.342999999999847</v>
      </c>
      <c r="L218" s="178"/>
      <c r="M218" s="155" t="s">
        <v>1110</v>
      </c>
    </row>
    <row r="219" spans="1:13" x14ac:dyDescent="0.2">
      <c r="A219" s="155" t="s">
        <v>898</v>
      </c>
      <c r="B219" s="178">
        <v>365496.712</v>
      </c>
      <c r="C219" s="179">
        <f t="shared" si="12"/>
        <v>1.6018912237290981</v>
      </c>
      <c r="D219" s="178">
        <v>345332.76500000001</v>
      </c>
      <c r="E219" s="179">
        <f t="shared" si="13"/>
        <v>1.8927053557187392</v>
      </c>
      <c r="F219" s="178">
        <v>29493.641</v>
      </c>
      <c r="G219" s="179">
        <f t="shared" si="14"/>
        <v>0.19136655578816147</v>
      </c>
      <c r="H219" s="178">
        <v>48112.858</v>
      </c>
      <c r="I219" s="179">
        <f t="shared" si="15"/>
        <v>0.31242679196262063</v>
      </c>
      <c r="J219" s="178">
        <v>-336003.071</v>
      </c>
      <c r="K219" s="178">
        <v>-297219.90700000001</v>
      </c>
      <c r="L219" s="178"/>
      <c r="M219" s="155" t="s">
        <v>1111</v>
      </c>
    </row>
    <row r="220" spans="1:13" x14ac:dyDescent="0.2">
      <c r="A220" s="155" t="s">
        <v>899</v>
      </c>
      <c r="B220" s="178">
        <v>1176.2719999999999</v>
      </c>
      <c r="C220" s="179">
        <f t="shared" si="12"/>
        <v>5.1553399296195949E-3</v>
      </c>
      <c r="D220" s="178">
        <v>500.54199999999997</v>
      </c>
      <c r="E220" s="179">
        <f t="shared" si="13"/>
        <v>2.7433786196400132E-3</v>
      </c>
      <c r="F220" s="178">
        <v>1081.0809999999999</v>
      </c>
      <c r="G220" s="179">
        <f t="shared" si="14"/>
        <v>7.0144865294190489E-3</v>
      </c>
      <c r="H220" s="178">
        <v>834.56200000000001</v>
      </c>
      <c r="I220" s="179">
        <f t="shared" si="15"/>
        <v>5.4193315299188548E-3</v>
      </c>
      <c r="J220" s="178">
        <v>-95.191000000000031</v>
      </c>
      <c r="K220" s="178">
        <v>334.02000000000004</v>
      </c>
      <c r="L220" s="178"/>
      <c r="M220" s="155" t="s">
        <v>1112</v>
      </c>
    </row>
    <row r="221" spans="1:13" x14ac:dyDescent="0.2">
      <c r="A221" s="155" t="s">
        <v>900</v>
      </c>
      <c r="B221" s="178">
        <v>32907.187999999995</v>
      </c>
      <c r="C221" s="179">
        <f t="shared" si="12"/>
        <v>0.14422492439495183</v>
      </c>
      <c r="D221" s="178">
        <v>62412.815999999992</v>
      </c>
      <c r="E221" s="179">
        <f t="shared" si="13"/>
        <v>0.34207316270348165</v>
      </c>
      <c r="F221" s="178">
        <v>185863.02899999995</v>
      </c>
      <c r="G221" s="179">
        <f t="shared" si="14"/>
        <v>1.205953775191241</v>
      </c>
      <c r="H221" s="178">
        <v>249218.23600000003</v>
      </c>
      <c r="I221" s="179">
        <f t="shared" si="15"/>
        <v>1.6183294281138589</v>
      </c>
      <c r="J221" s="178">
        <v>152955.84099999996</v>
      </c>
      <c r="K221" s="178">
        <v>186805.42000000004</v>
      </c>
      <c r="L221" s="178"/>
      <c r="M221" s="155" t="s">
        <v>1113</v>
      </c>
    </row>
    <row r="222" spans="1:13" x14ac:dyDescent="0.2">
      <c r="A222" s="155" t="s">
        <v>901</v>
      </c>
      <c r="B222" s="178" t="s">
        <v>753</v>
      </c>
      <c r="C222" s="179" t="str">
        <f t="shared" si="12"/>
        <v>x</v>
      </c>
      <c r="D222" s="178" t="s">
        <v>753</v>
      </c>
      <c r="E222" s="179" t="str">
        <f t="shared" si="13"/>
        <v>x</v>
      </c>
      <c r="F222" s="178" t="s">
        <v>753</v>
      </c>
      <c r="G222" s="179" t="str">
        <f t="shared" si="14"/>
        <v>x</v>
      </c>
      <c r="H222" s="178">
        <v>6.17</v>
      </c>
      <c r="I222" s="179">
        <f t="shared" si="15"/>
        <v>4.0065657841597544E-5</v>
      </c>
      <c r="J222" s="178" t="s">
        <v>753</v>
      </c>
      <c r="K222" s="178">
        <v>6.0540000000000003</v>
      </c>
      <c r="L222" s="178"/>
      <c r="M222" s="155" t="s">
        <v>1114</v>
      </c>
    </row>
    <row r="223" spans="1:13" x14ac:dyDescent="0.2">
      <c r="A223" s="155" t="s">
        <v>902</v>
      </c>
      <c r="B223" s="178">
        <v>15112.028</v>
      </c>
      <c r="C223" s="179">
        <f t="shared" si="12"/>
        <v>6.6232675236619895E-2</v>
      </c>
      <c r="D223" s="178">
        <v>39943.633000000002</v>
      </c>
      <c r="E223" s="179">
        <f t="shared" si="13"/>
        <v>0.21892370423050872</v>
      </c>
      <c r="F223" s="178">
        <v>143469.079</v>
      </c>
      <c r="G223" s="179">
        <f t="shared" si="14"/>
        <v>0.9308848476974968</v>
      </c>
      <c r="H223" s="178">
        <v>220394.96599999999</v>
      </c>
      <c r="I223" s="179">
        <f t="shared" si="15"/>
        <v>1.4311619607401174</v>
      </c>
      <c r="J223" s="178">
        <v>128357.05099999999</v>
      </c>
      <c r="K223" s="178">
        <v>180451.33299999998</v>
      </c>
      <c r="L223" s="178"/>
      <c r="M223" s="155" t="s">
        <v>1115</v>
      </c>
    </row>
    <row r="224" spans="1:13" x14ac:dyDescent="0.2">
      <c r="A224" s="155" t="s">
        <v>903</v>
      </c>
      <c r="B224" s="178" t="s">
        <v>768</v>
      </c>
      <c r="C224" s="179" t="str">
        <f t="shared" si="12"/>
        <v>x</v>
      </c>
      <c r="D224" s="178" t="s">
        <v>753</v>
      </c>
      <c r="E224" s="179" t="str">
        <f t="shared" si="13"/>
        <v>x</v>
      </c>
      <c r="F224" s="178" t="s">
        <v>768</v>
      </c>
      <c r="G224" s="179" t="str">
        <f t="shared" si="14"/>
        <v>x</v>
      </c>
      <c r="H224" s="178" t="s">
        <v>768</v>
      </c>
      <c r="I224" s="179" t="str">
        <f t="shared" si="15"/>
        <v>x</v>
      </c>
      <c r="J224" s="178" t="s">
        <v>768</v>
      </c>
      <c r="K224" s="178" t="s">
        <v>753</v>
      </c>
      <c r="L224" s="178"/>
      <c r="M224" s="155" t="s">
        <v>1116</v>
      </c>
    </row>
    <row r="225" spans="1:13" x14ac:dyDescent="0.2">
      <c r="A225" s="155" t="s">
        <v>904</v>
      </c>
      <c r="B225" s="178" t="s">
        <v>753</v>
      </c>
      <c r="C225" s="179" t="str">
        <f t="shared" si="12"/>
        <v>x</v>
      </c>
      <c r="D225" s="178" t="s">
        <v>768</v>
      </c>
      <c r="E225" s="179" t="str">
        <f t="shared" si="13"/>
        <v>x</v>
      </c>
      <c r="F225" s="178" t="s">
        <v>753</v>
      </c>
      <c r="G225" s="179" t="str">
        <f t="shared" si="14"/>
        <v>x</v>
      </c>
      <c r="H225" s="178" t="s">
        <v>768</v>
      </c>
      <c r="I225" s="179" t="str">
        <f t="shared" si="15"/>
        <v>x</v>
      </c>
      <c r="J225" s="178" t="s">
        <v>753</v>
      </c>
      <c r="K225" s="178" t="s">
        <v>768</v>
      </c>
      <c r="L225" s="178"/>
      <c r="M225" s="155" t="s">
        <v>1117</v>
      </c>
    </row>
    <row r="226" spans="1:13" x14ac:dyDescent="0.2">
      <c r="A226" s="155" t="s">
        <v>905</v>
      </c>
      <c r="B226" s="178">
        <v>55.29</v>
      </c>
      <c r="C226" s="179">
        <f t="shared" si="12"/>
        <v>2.4232383726609781E-4</v>
      </c>
      <c r="D226" s="178">
        <v>69.825000000000003</v>
      </c>
      <c r="E226" s="179">
        <f t="shared" si="13"/>
        <v>3.8269797962281677E-4</v>
      </c>
      <c r="F226" s="178">
        <v>31.004999999999999</v>
      </c>
      <c r="G226" s="179">
        <f t="shared" si="14"/>
        <v>2.0117285831925419E-4</v>
      </c>
      <c r="H226" s="178">
        <v>29.166</v>
      </c>
      <c r="I226" s="179">
        <f t="shared" si="15"/>
        <v>1.8939302700292287E-4</v>
      </c>
      <c r="J226" s="178">
        <v>-24.285</v>
      </c>
      <c r="K226" s="178">
        <v>-40.659000000000006</v>
      </c>
      <c r="L226" s="178"/>
      <c r="M226" s="155" t="s">
        <v>1118</v>
      </c>
    </row>
    <row r="227" spans="1:13" x14ac:dyDescent="0.2">
      <c r="A227" s="155" t="s">
        <v>906</v>
      </c>
      <c r="B227" s="178">
        <v>5.8280000000000003</v>
      </c>
      <c r="C227" s="179">
        <f t="shared" si="12"/>
        <v>2.5542834573825616E-5</v>
      </c>
      <c r="D227" s="178">
        <v>5.3289999999999997</v>
      </c>
      <c r="E227" s="179">
        <f t="shared" si="13"/>
        <v>2.9207268648907848E-5</v>
      </c>
      <c r="F227" s="178" t="s">
        <v>768</v>
      </c>
      <c r="G227" s="179" t="str">
        <f t="shared" si="14"/>
        <v>x</v>
      </c>
      <c r="H227" s="178" t="s">
        <v>753</v>
      </c>
      <c r="I227" s="179" t="str">
        <f t="shared" si="15"/>
        <v>x</v>
      </c>
      <c r="J227" s="178">
        <v>-5.8280000000000003</v>
      </c>
      <c r="K227" s="178">
        <v>-5.2399999999999993</v>
      </c>
      <c r="L227" s="178"/>
      <c r="M227" s="155" t="s">
        <v>1119</v>
      </c>
    </row>
    <row r="228" spans="1:13" x14ac:dyDescent="0.2">
      <c r="A228" s="155" t="s">
        <v>907</v>
      </c>
      <c r="B228" s="178" t="s">
        <v>753</v>
      </c>
      <c r="C228" s="179" t="str">
        <f t="shared" si="12"/>
        <v>x</v>
      </c>
      <c r="D228" s="178" t="s">
        <v>768</v>
      </c>
      <c r="E228" s="179" t="str">
        <f t="shared" si="13"/>
        <v>x</v>
      </c>
      <c r="F228" s="178">
        <v>27.123000000000001</v>
      </c>
      <c r="G228" s="179">
        <f t="shared" si="14"/>
        <v>1.7598488747599199E-4</v>
      </c>
      <c r="H228" s="178">
        <v>8.0879999999999992</v>
      </c>
      <c r="I228" s="179">
        <f t="shared" si="15"/>
        <v>5.2520427977770003E-5</v>
      </c>
      <c r="J228" s="178">
        <v>26.707000000000001</v>
      </c>
      <c r="K228" s="178">
        <v>8.0879999999999992</v>
      </c>
      <c r="L228" s="178"/>
      <c r="M228" s="155" t="s">
        <v>1120</v>
      </c>
    </row>
    <row r="229" spans="1:13" x14ac:dyDescent="0.2">
      <c r="A229" s="155" t="s">
        <v>908</v>
      </c>
      <c r="B229" s="178" t="s">
        <v>753</v>
      </c>
      <c r="C229" s="179" t="str">
        <f t="shared" si="12"/>
        <v>x</v>
      </c>
      <c r="D229" s="178" t="s">
        <v>768</v>
      </c>
      <c r="E229" s="179" t="str">
        <f t="shared" si="13"/>
        <v>x</v>
      </c>
      <c r="F229" s="178" t="s">
        <v>768</v>
      </c>
      <c r="G229" s="179" t="str">
        <f t="shared" si="14"/>
        <v>x</v>
      </c>
      <c r="H229" s="178" t="s">
        <v>768</v>
      </c>
      <c r="I229" s="179" t="str">
        <f t="shared" si="15"/>
        <v>x</v>
      </c>
      <c r="J229" s="178" t="s">
        <v>753</v>
      </c>
      <c r="K229" s="178" t="s">
        <v>768</v>
      </c>
      <c r="L229" s="178"/>
      <c r="M229" s="155" t="s">
        <v>1121</v>
      </c>
    </row>
    <row r="230" spans="1:13" x14ac:dyDescent="0.2">
      <c r="A230" s="155" t="s">
        <v>909</v>
      </c>
      <c r="B230" s="178" t="s">
        <v>768</v>
      </c>
      <c r="C230" s="179" t="str">
        <f t="shared" si="12"/>
        <v>x</v>
      </c>
      <c r="D230" s="178" t="s">
        <v>753</v>
      </c>
      <c r="E230" s="179" t="str">
        <f t="shared" si="13"/>
        <v>x</v>
      </c>
      <c r="F230" s="178" t="s">
        <v>768</v>
      </c>
      <c r="G230" s="179" t="str">
        <f t="shared" si="14"/>
        <v>x</v>
      </c>
      <c r="H230" s="178">
        <v>75.66</v>
      </c>
      <c r="I230" s="179">
        <f t="shared" si="15"/>
        <v>4.9130756439145378E-4</v>
      </c>
      <c r="J230" s="178" t="s">
        <v>768</v>
      </c>
      <c r="K230" s="178">
        <v>75.570999999999998</v>
      </c>
      <c r="L230" s="178"/>
      <c r="M230" s="155" t="s">
        <v>1122</v>
      </c>
    </row>
    <row r="231" spans="1:13" x14ac:dyDescent="0.2">
      <c r="A231" s="155" t="s">
        <v>910</v>
      </c>
      <c r="B231" s="178">
        <v>62.633000000000003</v>
      </c>
      <c r="C231" s="179">
        <f t="shared" si="12"/>
        <v>2.745065816510672E-4</v>
      </c>
      <c r="D231" s="178">
        <v>15.348000000000001</v>
      </c>
      <c r="E231" s="179">
        <f t="shared" si="13"/>
        <v>8.4119564500551255E-5</v>
      </c>
      <c r="F231" s="178">
        <v>365.70800000000003</v>
      </c>
      <c r="G231" s="179">
        <f t="shared" si="14"/>
        <v>2.3728599796877217E-3</v>
      </c>
      <c r="H231" s="178">
        <v>236.279</v>
      </c>
      <c r="I231" s="179">
        <f t="shared" si="15"/>
        <v>1.5343068993767953E-3</v>
      </c>
      <c r="J231" s="178">
        <v>303.07500000000005</v>
      </c>
      <c r="K231" s="178">
        <v>220.93099999999998</v>
      </c>
      <c r="L231" s="178"/>
      <c r="M231" s="155" t="s">
        <v>1123</v>
      </c>
    </row>
    <row r="232" spans="1:13" x14ac:dyDescent="0.2">
      <c r="A232" s="155" t="s">
        <v>911</v>
      </c>
      <c r="B232" s="178" t="s">
        <v>768</v>
      </c>
      <c r="C232" s="179" t="str">
        <f t="shared" si="12"/>
        <v>x</v>
      </c>
      <c r="D232" s="178" t="s">
        <v>753</v>
      </c>
      <c r="E232" s="179" t="str">
        <f t="shared" si="13"/>
        <v>x</v>
      </c>
      <c r="F232" s="178">
        <v>60.652999999999999</v>
      </c>
      <c r="G232" s="179">
        <f t="shared" si="14"/>
        <v>3.9354095712426136E-4</v>
      </c>
      <c r="H232" s="178" t="s">
        <v>753</v>
      </c>
      <c r="I232" s="179" t="str">
        <f t="shared" si="15"/>
        <v>x</v>
      </c>
      <c r="J232" s="178">
        <v>60.652999999999999</v>
      </c>
      <c r="K232" s="178" t="s">
        <v>753</v>
      </c>
      <c r="L232" s="178"/>
      <c r="M232" s="155" t="s">
        <v>1124</v>
      </c>
    </row>
    <row r="233" spans="1:13" x14ac:dyDescent="0.2">
      <c r="A233" s="155" t="s">
        <v>912</v>
      </c>
      <c r="B233" s="178">
        <v>3.4159999999999999</v>
      </c>
      <c r="C233" s="179">
        <f t="shared" si="12"/>
        <v>1.4971572221034368E-5</v>
      </c>
      <c r="D233" s="178">
        <v>6.1550000000000002</v>
      </c>
      <c r="E233" s="179">
        <f t="shared" si="13"/>
        <v>3.3734422693568731E-5</v>
      </c>
      <c r="F233" s="178">
        <v>1216.8</v>
      </c>
      <c r="G233" s="179">
        <f t="shared" si="14"/>
        <v>7.8950857604537499E-3</v>
      </c>
      <c r="H233" s="178">
        <v>1756.6590000000001</v>
      </c>
      <c r="I233" s="179">
        <f t="shared" si="15"/>
        <v>1.1407082404921056E-2</v>
      </c>
      <c r="J233" s="178">
        <v>1213.384</v>
      </c>
      <c r="K233" s="178">
        <v>1750.5040000000001</v>
      </c>
      <c r="L233" s="178"/>
      <c r="M233" s="155" t="s">
        <v>1125</v>
      </c>
    </row>
    <row r="234" spans="1:13" x14ac:dyDescent="0.2">
      <c r="A234" s="155" t="s">
        <v>913</v>
      </c>
      <c r="B234" s="178" t="s">
        <v>753</v>
      </c>
      <c r="C234" s="179" t="str">
        <f t="shared" si="12"/>
        <v>x</v>
      </c>
      <c r="D234" s="178" t="s">
        <v>768</v>
      </c>
      <c r="E234" s="179" t="str">
        <f t="shared" si="13"/>
        <v>x</v>
      </c>
      <c r="F234" s="178" t="s">
        <v>768</v>
      </c>
      <c r="G234" s="179" t="str">
        <f t="shared" si="14"/>
        <v>x</v>
      </c>
      <c r="H234" s="178" t="s">
        <v>768</v>
      </c>
      <c r="I234" s="179" t="str">
        <f t="shared" si="15"/>
        <v>x</v>
      </c>
      <c r="J234" s="178" t="s">
        <v>753</v>
      </c>
      <c r="K234" s="178" t="s">
        <v>768</v>
      </c>
      <c r="L234" s="178"/>
      <c r="M234" s="155" t="s">
        <v>1126</v>
      </c>
    </row>
    <row r="235" spans="1:13" x14ac:dyDescent="0.2">
      <c r="A235" s="155" t="s">
        <v>914</v>
      </c>
      <c r="B235" s="178">
        <v>15073.351000000001</v>
      </c>
      <c r="C235" s="179">
        <f t="shared" si="12"/>
        <v>6.6063162502781214E-2</v>
      </c>
      <c r="D235" s="178">
        <v>15332.602999999999</v>
      </c>
      <c r="E235" s="179">
        <f t="shared" si="13"/>
        <v>8.4035176376064988E-2</v>
      </c>
      <c r="F235" s="178">
        <v>39503.339</v>
      </c>
      <c r="G235" s="179">
        <f t="shared" si="14"/>
        <v>0.25631348555989253</v>
      </c>
      <c r="H235" s="178">
        <v>22707.528999999999</v>
      </c>
      <c r="I235" s="179">
        <f t="shared" si="15"/>
        <v>0.14745414705707513</v>
      </c>
      <c r="J235" s="178">
        <v>24429.987999999998</v>
      </c>
      <c r="K235" s="178">
        <v>7374.9259999999995</v>
      </c>
      <c r="L235" s="178"/>
      <c r="M235" s="155" t="s">
        <v>1127</v>
      </c>
    </row>
    <row r="236" spans="1:13" x14ac:dyDescent="0.2">
      <c r="A236" s="155" t="s">
        <v>915</v>
      </c>
      <c r="B236" s="178">
        <v>1.907</v>
      </c>
      <c r="C236" s="179">
        <f t="shared" si="12"/>
        <v>8.3579590824099952E-6</v>
      </c>
      <c r="D236" s="178">
        <v>7.125</v>
      </c>
      <c r="E236" s="179">
        <f t="shared" si="13"/>
        <v>3.9050814247226197E-5</v>
      </c>
      <c r="F236" s="178">
        <v>1061.414</v>
      </c>
      <c r="G236" s="179">
        <f t="shared" si="14"/>
        <v>6.8868791562674688E-3</v>
      </c>
      <c r="H236" s="178">
        <v>3900.3969999999999</v>
      </c>
      <c r="I236" s="179">
        <f t="shared" si="15"/>
        <v>2.5327710153710461E-2</v>
      </c>
      <c r="J236" s="178">
        <v>1059.5070000000001</v>
      </c>
      <c r="K236" s="178">
        <v>3893.2719999999999</v>
      </c>
      <c r="L236" s="178"/>
      <c r="M236" s="155" t="s">
        <v>1128</v>
      </c>
    </row>
    <row r="237" spans="1:13" x14ac:dyDescent="0.2">
      <c r="A237" s="155" t="s">
        <v>916</v>
      </c>
      <c r="B237" s="178">
        <v>2580.8110000000001</v>
      </c>
      <c r="C237" s="179">
        <f t="shared" si="12"/>
        <v>1.131112361690279E-2</v>
      </c>
      <c r="D237" s="178">
        <v>7031.4809999999998</v>
      </c>
      <c r="E237" s="179">
        <f t="shared" si="13"/>
        <v>3.8538253812477233E-2</v>
      </c>
      <c r="F237" s="178">
        <v>73.608999999999995</v>
      </c>
      <c r="G237" s="179">
        <f t="shared" si="14"/>
        <v>4.7760467434355687E-4</v>
      </c>
      <c r="H237" s="178">
        <v>36.603999999999999</v>
      </c>
      <c r="I237" s="179">
        <f t="shared" si="15"/>
        <v>2.3769259961650512E-4</v>
      </c>
      <c r="J237" s="178">
        <v>-2507.2020000000002</v>
      </c>
      <c r="K237" s="178">
        <v>-6994.8769999999995</v>
      </c>
      <c r="L237" s="178"/>
      <c r="M237" s="155" t="s">
        <v>1129</v>
      </c>
    </row>
    <row r="238" spans="1:13" x14ac:dyDescent="0.2">
      <c r="A238" s="155" t="s">
        <v>917</v>
      </c>
      <c r="B238" s="178" t="s">
        <v>768</v>
      </c>
      <c r="C238" s="179" t="str">
        <f t="shared" si="12"/>
        <v>x</v>
      </c>
      <c r="D238" s="178" t="s">
        <v>768</v>
      </c>
      <c r="E238" s="179" t="str">
        <f t="shared" si="13"/>
        <v>x</v>
      </c>
      <c r="F238" s="178" t="s">
        <v>768</v>
      </c>
      <c r="G238" s="179" t="str">
        <f t="shared" si="14"/>
        <v>x</v>
      </c>
      <c r="H238" s="178">
        <v>3.7970000000000002</v>
      </c>
      <c r="I238" s="179">
        <f t="shared" si="15"/>
        <v>2.4656288950493661E-5</v>
      </c>
      <c r="J238" s="178" t="s">
        <v>768</v>
      </c>
      <c r="K238" s="178">
        <v>3.7970000000000002</v>
      </c>
      <c r="L238" s="178"/>
      <c r="M238" s="155" t="s">
        <v>1130</v>
      </c>
    </row>
    <row r="239" spans="1:13" x14ac:dyDescent="0.2">
      <c r="A239" s="155" t="s">
        <v>918</v>
      </c>
      <c r="B239" s="178" t="s">
        <v>768</v>
      </c>
      <c r="C239" s="179" t="str">
        <f t="shared" si="12"/>
        <v>x</v>
      </c>
      <c r="D239" s="178" t="s">
        <v>753</v>
      </c>
      <c r="E239" s="179" t="str">
        <f t="shared" si="13"/>
        <v>x</v>
      </c>
      <c r="F239" s="178" t="s">
        <v>753</v>
      </c>
      <c r="G239" s="179" t="str">
        <f t="shared" si="14"/>
        <v>x</v>
      </c>
      <c r="H239" s="178">
        <v>19.532</v>
      </c>
      <c r="I239" s="179">
        <f t="shared" si="15"/>
        <v>1.2683345688202323E-4</v>
      </c>
      <c r="J239" s="178" t="s">
        <v>753</v>
      </c>
      <c r="K239" s="178">
        <v>19.437000000000001</v>
      </c>
      <c r="L239" s="178"/>
      <c r="M239" s="155" t="s">
        <v>1131</v>
      </c>
    </row>
    <row r="240" spans="1:13" x14ac:dyDescent="0.2">
      <c r="A240" s="155" t="s">
        <v>919</v>
      </c>
      <c r="B240" s="178">
        <v>1.355</v>
      </c>
      <c r="C240" s="179">
        <f t="shared" si="12"/>
        <v>5.9386652106269223E-6</v>
      </c>
      <c r="D240" s="178" t="s">
        <v>768</v>
      </c>
      <c r="E240" s="179" t="str">
        <f t="shared" si="13"/>
        <v>x</v>
      </c>
      <c r="F240" s="178" t="s">
        <v>753</v>
      </c>
      <c r="G240" s="179" t="str">
        <f t="shared" si="14"/>
        <v>x</v>
      </c>
      <c r="H240" s="178" t="s">
        <v>753</v>
      </c>
      <c r="I240" s="179" t="str">
        <f t="shared" si="15"/>
        <v>x</v>
      </c>
      <c r="J240" s="178">
        <v>-0.93300000000000005</v>
      </c>
      <c r="K240" s="178" t="s">
        <v>753</v>
      </c>
      <c r="L240" s="178"/>
      <c r="M240" s="155" t="s">
        <v>1132</v>
      </c>
    </row>
    <row r="241" spans="1:13" x14ac:dyDescent="0.2">
      <c r="A241" s="155" t="s">
        <v>920</v>
      </c>
      <c r="B241" s="178">
        <v>4.3449999999999998</v>
      </c>
      <c r="C241" s="179">
        <f t="shared" si="12"/>
        <v>1.9043173682785226E-5</v>
      </c>
      <c r="D241" s="178" t="s">
        <v>768</v>
      </c>
      <c r="E241" s="179" t="str">
        <f t="shared" si="13"/>
        <v>x</v>
      </c>
      <c r="F241" s="178" t="s">
        <v>768</v>
      </c>
      <c r="G241" s="179" t="str">
        <f t="shared" si="14"/>
        <v>x</v>
      </c>
      <c r="H241" s="178" t="s">
        <v>768</v>
      </c>
      <c r="I241" s="179" t="str">
        <f t="shared" si="15"/>
        <v>x</v>
      </c>
      <c r="J241" s="178">
        <v>-4.3449999999999998</v>
      </c>
      <c r="K241" s="178" t="s">
        <v>768</v>
      </c>
      <c r="L241" s="178"/>
      <c r="M241" s="155" t="s">
        <v>1133</v>
      </c>
    </row>
    <row r="242" spans="1:13" x14ac:dyDescent="0.2">
      <c r="A242" s="155" t="s">
        <v>921</v>
      </c>
      <c r="B242" s="178" t="s">
        <v>768</v>
      </c>
      <c r="C242" s="179" t="str">
        <f t="shared" si="12"/>
        <v>x</v>
      </c>
      <c r="D242" s="178" t="s">
        <v>753</v>
      </c>
      <c r="E242" s="179" t="str">
        <f t="shared" si="13"/>
        <v>x</v>
      </c>
      <c r="F242" s="178" t="s">
        <v>768</v>
      </c>
      <c r="G242" s="179" t="str">
        <f t="shared" si="14"/>
        <v>x</v>
      </c>
      <c r="H242" s="178" t="s">
        <v>768</v>
      </c>
      <c r="I242" s="179" t="str">
        <f t="shared" si="15"/>
        <v>x</v>
      </c>
      <c r="J242" s="178" t="s">
        <v>768</v>
      </c>
      <c r="K242" s="178" t="s">
        <v>753</v>
      </c>
      <c r="L242" s="178"/>
      <c r="M242" s="155" t="s">
        <v>1134</v>
      </c>
    </row>
    <row r="243" spans="1:13" x14ac:dyDescent="0.2">
      <c r="A243" s="155" t="s">
        <v>922</v>
      </c>
      <c r="B243" s="178" t="s">
        <v>768</v>
      </c>
      <c r="C243" s="179" t="str">
        <f t="shared" si="12"/>
        <v>x</v>
      </c>
      <c r="D243" s="178" t="s">
        <v>768</v>
      </c>
      <c r="E243" s="179" t="str">
        <f t="shared" si="13"/>
        <v>x</v>
      </c>
      <c r="F243" s="178" t="s">
        <v>768</v>
      </c>
      <c r="G243" s="179" t="str">
        <f t="shared" si="14"/>
        <v>x</v>
      </c>
      <c r="H243" s="178">
        <v>2.524</v>
      </c>
      <c r="I243" s="179">
        <f t="shared" si="15"/>
        <v>1.6389906060322888E-5</v>
      </c>
      <c r="J243" s="178" t="s">
        <v>768</v>
      </c>
      <c r="K243" s="178">
        <v>2.524</v>
      </c>
      <c r="L243" s="178"/>
      <c r="M243" s="155" t="s">
        <v>1135</v>
      </c>
    </row>
    <row r="244" spans="1:13" x14ac:dyDescent="0.2">
      <c r="A244" s="155" t="s">
        <v>923</v>
      </c>
      <c r="B244" s="178" t="s">
        <v>753</v>
      </c>
      <c r="C244" s="179" t="str">
        <f t="shared" si="12"/>
        <v>x</v>
      </c>
      <c r="D244" s="178" t="s">
        <v>753</v>
      </c>
      <c r="E244" s="179" t="str">
        <f t="shared" si="13"/>
        <v>x</v>
      </c>
      <c r="F244" s="178" t="s">
        <v>768</v>
      </c>
      <c r="G244" s="179" t="str">
        <f t="shared" si="14"/>
        <v>x</v>
      </c>
      <c r="H244" s="178">
        <v>40</v>
      </c>
      <c r="I244" s="179">
        <f t="shared" si="15"/>
        <v>2.597449454884768E-4</v>
      </c>
      <c r="J244" s="178" t="s">
        <v>753</v>
      </c>
      <c r="K244" s="178">
        <v>39.554000000000002</v>
      </c>
      <c r="L244" s="178"/>
      <c r="M244" s="155" t="s">
        <v>1136</v>
      </c>
    </row>
    <row r="245" spans="1:13" x14ac:dyDescent="0.2">
      <c r="A245" s="155" t="s">
        <v>924</v>
      </c>
      <c r="B245" s="178" t="s">
        <v>753</v>
      </c>
      <c r="C245" s="179" t="str">
        <f t="shared" si="12"/>
        <v>x</v>
      </c>
      <c r="D245" s="178" t="s">
        <v>753</v>
      </c>
      <c r="E245" s="179" t="str">
        <f t="shared" si="13"/>
        <v>x</v>
      </c>
      <c r="F245" s="178">
        <v>53.42</v>
      </c>
      <c r="G245" s="179">
        <f t="shared" si="14"/>
        <v>3.4661035611722497E-4</v>
      </c>
      <c r="H245" s="178" t="s">
        <v>768</v>
      </c>
      <c r="I245" s="179" t="str">
        <f t="shared" si="15"/>
        <v>x</v>
      </c>
      <c r="J245" s="178">
        <v>53.347999999999999</v>
      </c>
      <c r="K245" s="178" t="s">
        <v>753</v>
      </c>
      <c r="L245" s="178"/>
      <c r="M245" s="155" t="s">
        <v>1137</v>
      </c>
    </row>
    <row r="246" spans="1:13" x14ac:dyDescent="0.2">
      <c r="A246" s="155" t="s">
        <v>925</v>
      </c>
      <c r="B246" s="178">
        <v>1.5960000000000001</v>
      </c>
      <c r="C246" s="179">
        <f t="shared" ref="C246" si="16">IF(B246=0,0,IF(OR(B246="x",B246="Ə"),"x",B246/$B$12*100))</f>
        <v>6.9949148901554019E-6</v>
      </c>
      <c r="D246" s="178" t="s">
        <v>768</v>
      </c>
      <c r="E246" s="179" t="str">
        <f t="shared" ref="E246" si="17">IF(D246=0,0,IF(OR(D246="x",D246="Ə"),"x",D246/$D$12*100))</f>
        <v>x</v>
      </c>
      <c r="F246" s="178" t="s">
        <v>768</v>
      </c>
      <c r="G246" s="179" t="str">
        <f t="shared" ref="G246" si="18">IF(F246=0,0,IF(OR(F246="x",F246="Ə"),"x",F246/$F$12*100))</f>
        <v>x</v>
      </c>
      <c r="H246" s="178" t="s">
        <v>753</v>
      </c>
      <c r="I246" s="179" t="str">
        <f t="shared" ref="I246" si="19">IF(H246=0,0,IF(OR(H246="x",H246="Ə"),"x",H246/$H$12*100))</f>
        <v>x</v>
      </c>
      <c r="J246" s="178">
        <v>-1.5960000000000001</v>
      </c>
      <c r="K246" s="178" t="s">
        <v>753</v>
      </c>
      <c r="L246" s="178"/>
      <c r="M246" s="155" t="s">
        <v>1138</v>
      </c>
    </row>
    <row r="247" spans="1:13" x14ac:dyDescent="0.2">
      <c r="A247" s="155" t="s">
        <v>926</v>
      </c>
      <c r="B247" s="178">
        <v>3.3119999999999998</v>
      </c>
      <c r="C247" s="179">
        <f t="shared" ref="C247" si="20">IF(B247=0,0,IF(OR(B247="x",B247="Ə"),"x",B247/$B$12*100))</f>
        <v>1.4515763230698427E-5</v>
      </c>
      <c r="D247" s="178" t="s">
        <v>768</v>
      </c>
      <c r="E247" s="179" t="str">
        <f t="shared" ref="E247" si="21">IF(D247=0,0,IF(OR(D247="x",D247="Ə"),"x",D247/$D$12*100))</f>
        <v>x</v>
      </c>
      <c r="F247" s="178" t="s">
        <v>768</v>
      </c>
      <c r="G247" s="179" t="str">
        <f t="shared" ref="G247" si="22">IF(F247=0,0,IF(OR(F247="x",F247="Ə"),"x",F247/$F$12*100))</f>
        <v>x</v>
      </c>
      <c r="H247" s="178" t="s">
        <v>768</v>
      </c>
      <c r="I247" s="179" t="str">
        <f t="shared" ref="I247" si="23">IF(H247=0,0,IF(OR(H247="x",H247="Ə"),"x",H247/$H$12*100))</f>
        <v>x</v>
      </c>
      <c r="J247" s="178">
        <v>-3.3119999999999998</v>
      </c>
      <c r="K247" s="178" t="s">
        <v>768</v>
      </c>
      <c r="L247" s="178"/>
      <c r="M247" s="155" t="s">
        <v>1139</v>
      </c>
    </row>
    <row r="248" spans="1:13" x14ac:dyDescent="0.2">
      <c r="A248" s="155" t="s">
        <v>927</v>
      </c>
      <c r="B248" s="178">
        <v>75812.156000000003</v>
      </c>
      <c r="C248" s="179">
        <f t="shared" ref="C248:C250" si="24">IF(B248=0,0,IF(OR(B248="x",B248="Ə"),"x",B248/$B$12*100))</f>
        <v>0.33226790655337352</v>
      </c>
      <c r="D248" s="178">
        <v>43789.648000000001</v>
      </c>
      <c r="E248" s="179">
        <f t="shared" ref="E248:E250" si="25">IF(D248=0,0,IF(OR(D248="x",D248="Ə"),"x",D248/$D$12*100))</f>
        <v>0.24000300491219931</v>
      </c>
      <c r="F248" s="178">
        <v>877568.30099999998</v>
      </c>
      <c r="G248" s="179">
        <f t="shared" ref="G248:G250" si="26">IF(F248=0,0,IF(OR(F248="x",F248="Ə"),"x",F248/$F$12*100))</f>
        <v>5.6940146261100342</v>
      </c>
      <c r="H248" s="178">
        <v>769272.79799999995</v>
      </c>
      <c r="I248" s="179">
        <f t="shared" ref="I248:I250" si="27">IF(H248=0,0,IF(OR(H248="x",H248="Ə"),"x",H248/$H$12*100))</f>
        <v>4.9953680245569503</v>
      </c>
      <c r="J248" s="178">
        <v>801756.14500000002</v>
      </c>
      <c r="K248" s="178">
        <v>725483.14999999991</v>
      </c>
      <c r="L248" s="178"/>
      <c r="M248" s="155" t="s">
        <v>1140</v>
      </c>
    </row>
    <row r="249" spans="1:13" x14ac:dyDescent="0.2">
      <c r="A249" s="155" t="s">
        <v>928</v>
      </c>
      <c r="B249" s="178" t="s">
        <v>768</v>
      </c>
      <c r="C249" s="179" t="str">
        <f t="shared" si="24"/>
        <v>x</v>
      </c>
      <c r="D249" s="178" t="s">
        <v>768</v>
      </c>
      <c r="E249" s="179" t="str">
        <f t="shared" si="25"/>
        <v>x</v>
      </c>
      <c r="F249" s="178">
        <v>855525.91899999999</v>
      </c>
      <c r="G249" s="179">
        <f t="shared" si="26"/>
        <v>5.5509948231393889</v>
      </c>
      <c r="H249" s="178">
        <v>742060.071</v>
      </c>
      <c r="I249" s="179">
        <f t="shared" si="27"/>
        <v>4.8186588172767557</v>
      </c>
      <c r="J249" s="178">
        <v>855525.91899999999</v>
      </c>
      <c r="K249" s="178">
        <v>742060.071</v>
      </c>
      <c r="L249" s="178"/>
      <c r="M249" s="155" t="s">
        <v>1141</v>
      </c>
    </row>
    <row r="250" spans="1:13" x14ac:dyDescent="0.2">
      <c r="A250" s="155" t="s">
        <v>929</v>
      </c>
      <c r="B250" s="178">
        <v>75812.156000000003</v>
      </c>
      <c r="C250" s="179">
        <f t="shared" si="24"/>
        <v>0.33226790655337352</v>
      </c>
      <c r="D250" s="178">
        <v>43789.648000000001</v>
      </c>
      <c r="E250" s="179">
        <f t="shared" si="25"/>
        <v>0.24000300491219931</v>
      </c>
      <c r="F250" s="178">
        <v>22042.382000000001</v>
      </c>
      <c r="G250" s="179">
        <f t="shared" si="26"/>
        <v>0.14301980297064598</v>
      </c>
      <c r="H250" s="178">
        <v>27212.726999999999</v>
      </c>
      <c r="I250" s="179">
        <f t="shared" si="27"/>
        <v>0.17670920728019501</v>
      </c>
      <c r="J250" s="178">
        <v>-53769.774000000005</v>
      </c>
      <c r="K250" s="178">
        <v>-16576.921000000002</v>
      </c>
      <c r="L250" s="178"/>
      <c r="M250" s="155" t="s">
        <v>1142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56" t="s">
        <v>1</v>
      </c>
      <c r="B2" s="257"/>
      <c r="C2" s="257"/>
      <c r="D2" s="257"/>
      <c r="E2" s="257"/>
      <c r="F2" s="258"/>
    </row>
    <row r="3" spans="1:9" ht="18" customHeight="1" thickBot="1" x14ac:dyDescent="0.25">
      <c r="A3" s="256" t="s">
        <v>2</v>
      </c>
      <c r="B3" s="258"/>
      <c r="C3" s="256" t="s">
        <v>2</v>
      </c>
      <c r="D3" s="258"/>
      <c r="E3" s="256" t="s">
        <v>2</v>
      </c>
      <c r="F3" s="258"/>
      <c r="H3" s="255" t="s">
        <v>189</v>
      </c>
      <c r="I3" s="255"/>
    </row>
    <row r="4" spans="1:9" ht="18" customHeight="1" thickBot="1" x14ac:dyDescent="0.25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">
      <c r="A59" s="1"/>
      <c r="B59" s="2"/>
      <c r="C59" s="1"/>
      <c r="D59" s="2"/>
      <c r="E59" s="4"/>
      <c r="F59" s="4"/>
    </row>
    <row r="60" spans="1:6" x14ac:dyDescent="0.2">
      <c r="A60" s="1"/>
      <c r="B60" s="2"/>
      <c r="C60" s="1"/>
      <c r="D60" s="2"/>
      <c r="E60" s="4"/>
      <c r="F60" s="4"/>
    </row>
    <row r="61" spans="1:6" x14ac:dyDescent="0.2">
      <c r="A61" s="1"/>
      <c r="B61" s="2"/>
      <c r="C61" s="1"/>
      <c r="D61" s="2"/>
      <c r="E61" s="4"/>
      <c r="F61" s="4"/>
    </row>
    <row r="62" spans="1:6" x14ac:dyDescent="0.2">
      <c r="A62" s="1"/>
      <c r="B62" s="2"/>
      <c r="C62" s="1"/>
      <c r="D62" s="2"/>
      <c r="E62" s="4"/>
      <c r="F62" s="4"/>
    </row>
    <row r="63" spans="1:6" x14ac:dyDescent="0.2">
      <c r="A63" s="1"/>
      <c r="B63" s="2"/>
      <c r="C63" s="1"/>
      <c r="D63" s="2"/>
      <c r="E63" s="4"/>
      <c r="F63" s="4"/>
    </row>
    <row r="64" spans="1:6" x14ac:dyDescent="0.2">
      <c r="A64" s="1"/>
      <c r="B64" s="2"/>
      <c r="C64" s="1"/>
      <c r="D64" s="2"/>
      <c r="E64" s="4"/>
      <c r="F64" s="4"/>
    </row>
    <row r="65" spans="1:6" x14ac:dyDescent="0.2">
      <c r="A65" s="1"/>
      <c r="B65" s="2"/>
      <c r="C65" s="1"/>
      <c r="D65" s="2"/>
      <c r="E65" s="4"/>
      <c r="F65" s="4"/>
    </row>
    <row r="66" spans="1:6" x14ac:dyDescent="0.2">
      <c r="A66" s="1"/>
      <c r="B66" s="2"/>
      <c r="C66" s="1"/>
      <c r="D66" s="2"/>
      <c r="E66" s="4"/>
      <c r="F66" s="4"/>
    </row>
    <row r="67" spans="1:6" x14ac:dyDescent="0.2">
      <c r="A67" s="1"/>
      <c r="B67" s="2"/>
      <c r="C67" s="1"/>
      <c r="D67" s="2"/>
      <c r="E67" s="4"/>
      <c r="F67" s="4"/>
    </row>
    <row r="68" spans="1:6" x14ac:dyDescent="0.2">
      <c r="A68" s="1"/>
      <c r="B68" s="2"/>
      <c r="C68" s="1"/>
      <c r="D68" s="2"/>
      <c r="E68" s="4"/>
      <c r="F68" s="4"/>
    </row>
    <row r="69" spans="1:6" x14ac:dyDescent="0.2">
      <c r="A69" s="1"/>
      <c r="B69" s="2"/>
      <c r="C69" s="1"/>
      <c r="D69" s="2"/>
      <c r="E69" s="4"/>
      <c r="F69" s="4"/>
    </row>
    <row r="70" spans="1:6" x14ac:dyDescent="0.2">
      <c r="A70" s="1"/>
      <c r="B70" s="2"/>
      <c r="C70" s="1"/>
      <c r="D70" s="2"/>
      <c r="E70" s="4"/>
      <c r="F70" s="4"/>
    </row>
    <row r="71" spans="1:6" x14ac:dyDescent="0.2">
      <c r="A71" s="1"/>
      <c r="B71" s="2"/>
      <c r="C71" s="1"/>
      <c r="D71" s="2"/>
      <c r="E71" s="4"/>
      <c r="F71" s="4"/>
    </row>
    <row r="72" spans="1:6" x14ac:dyDescent="0.2">
      <c r="A72" s="1"/>
      <c r="B72" s="2"/>
      <c r="C72" s="1"/>
      <c r="D72" s="2"/>
      <c r="E72" s="4"/>
      <c r="F72" s="4"/>
    </row>
    <row r="73" spans="1:6" x14ac:dyDescent="0.2">
      <c r="A73" s="1"/>
      <c r="B73" s="2"/>
      <c r="C73" s="1"/>
      <c r="D73" s="2"/>
      <c r="E73" s="4"/>
      <c r="F73" s="4"/>
    </row>
    <row r="74" spans="1:6" x14ac:dyDescent="0.2">
      <c r="A74" s="1"/>
      <c r="B74" s="2"/>
      <c r="C74" s="1"/>
      <c r="D74" s="2"/>
      <c r="E74" s="4"/>
      <c r="F74" s="4"/>
    </row>
    <row r="75" spans="1:6" x14ac:dyDescent="0.2">
      <c r="A75" s="1"/>
      <c r="B75" s="2"/>
      <c r="C75" s="1"/>
      <c r="D75" s="2"/>
      <c r="E75" s="4"/>
      <c r="F75" s="4"/>
    </row>
    <row r="76" spans="1:6" x14ac:dyDescent="0.2">
      <c r="A76" s="1"/>
      <c r="B76" s="2"/>
      <c r="C76" s="1"/>
      <c r="D76" s="2"/>
      <c r="E76" s="4"/>
      <c r="F76" s="4"/>
    </row>
    <row r="77" spans="1:6" x14ac:dyDescent="0.2">
      <c r="A77" s="1"/>
      <c r="B77" s="2"/>
      <c r="C77" s="1"/>
      <c r="D77" s="2"/>
      <c r="E77" s="4"/>
      <c r="F77" s="4"/>
    </row>
    <row r="78" spans="1:6" x14ac:dyDescent="0.2">
      <c r="A78" s="1"/>
      <c r="B78" s="2"/>
      <c r="C78" s="1"/>
      <c r="D78" s="2"/>
      <c r="E78" s="4"/>
      <c r="F78" s="4"/>
    </row>
    <row r="79" spans="1:6" x14ac:dyDescent="0.2">
      <c r="A79" s="1"/>
      <c r="B79" s="2"/>
      <c r="C79" s="1"/>
      <c r="D79" s="2"/>
      <c r="E79" s="4"/>
      <c r="F79" s="4"/>
    </row>
    <row r="80" spans="1:6" x14ac:dyDescent="0.2">
      <c r="A80" s="1"/>
      <c r="B80" s="2"/>
      <c r="C80" s="1"/>
      <c r="D80" s="2"/>
      <c r="E80" s="4"/>
      <c r="F80" s="4"/>
    </row>
    <row r="81" spans="1:6" x14ac:dyDescent="0.2">
      <c r="A81" s="1"/>
      <c r="B81" s="2"/>
      <c r="C81" s="1"/>
      <c r="D81" s="2"/>
      <c r="E81" s="4"/>
      <c r="F81" s="4"/>
    </row>
    <row r="82" spans="1:6" x14ac:dyDescent="0.2">
      <c r="A82" s="1"/>
      <c r="B82" s="2"/>
      <c r="C82" s="1"/>
      <c r="D82" s="2"/>
      <c r="E82" s="4"/>
      <c r="F82" s="4"/>
    </row>
    <row r="83" spans="1:6" x14ac:dyDescent="0.2">
      <c r="A83" s="1"/>
      <c r="B83" s="2"/>
      <c r="C83" s="1"/>
      <c r="D83" s="2"/>
      <c r="E83" s="4"/>
      <c r="F83" s="4"/>
    </row>
    <row r="84" spans="1:6" x14ac:dyDescent="0.2">
      <c r="A84" s="1"/>
      <c r="B84" s="2"/>
      <c r="C84" s="1"/>
      <c r="D84" s="2"/>
      <c r="E84" s="4"/>
      <c r="F84" s="4"/>
    </row>
    <row r="85" spans="1:6" x14ac:dyDescent="0.2">
      <c r="A85" s="1"/>
      <c r="B85" s="2"/>
      <c r="C85" s="1"/>
      <c r="D85" s="2"/>
      <c r="E85" s="4"/>
      <c r="F85" s="4"/>
    </row>
    <row r="86" spans="1:6" x14ac:dyDescent="0.2">
      <c r="A86" s="1"/>
      <c r="B86" s="2"/>
      <c r="C86" s="1"/>
      <c r="D86" s="2"/>
      <c r="E86" s="4"/>
      <c r="F86" s="4"/>
    </row>
    <row r="87" spans="1:6" x14ac:dyDescent="0.2">
      <c r="A87" s="1"/>
      <c r="B87" s="2"/>
      <c r="C87" s="1"/>
      <c r="D87" s="2"/>
    </row>
    <row r="88" spans="1:6" x14ac:dyDescent="0.2">
      <c r="A88" s="1"/>
      <c r="B88" s="2"/>
      <c r="C88" s="1"/>
      <c r="D88" s="2"/>
    </row>
    <row r="89" spans="1:6" x14ac:dyDescent="0.2">
      <c r="A89" s="1"/>
      <c r="B89" s="2"/>
      <c r="C89" s="1"/>
      <c r="D89" s="2"/>
    </row>
    <row r="90" spans="1:6" x14ac:dyDescent="0.2">
      <c r="A90" s="1"/>
      <c r="B90" s="2"/>
      <c r="C90" s="1"/>
      <c r="D90" s="2"/>
    </row>
    <row r="91" spans="1:6" x14ac:dyDescent="0.2">
      <c r="A91" s="1"/>
      <c r="B91" s="2"/>
      <c r="C91" s="1"/>
      <c r="D91" s="2"/>
    </row>
    <row r="92" spans="1:6" x14ac:dyDescent="0.2">
      <c r="A92" s="1"/>
      <c r="B92" s="2"/>
      <c r="C92" s="1"/>
      <c r="D92" s="2"/>
    </row>
    <row r="93" spans="1:6" x14ac:dyDescent="0.2">
      <c r="A93" s="1"/>
      <c r="B93" s="2"/>
      <c r="C93" s="1"/>
      <c r="D93" s="2"/>
    </row>
    <row r="94" spans="1:6" x14ac:dyDescent="0.2">
      <c r="A94" s="1"/>
      <c r="B94" s="2"/>
      <c r="C94" s="1"/>
      <c r="D94" s="2"/>
    </row>
    <row r="95" spans="1:6" x14ac:dyDescent="0.2">
      <c r="A95" s="1"/>
      <c r="B95" s="2"/>
      <c r="C95" s="1"/>
      <c r="D95" s="2"/>
    </row>
    <row r="96" spans="1:6" x14ac:dyDescent="0.2">
      <c r="A96" s="1"/>
      <c r="B96" s="2"/>
      <c r="C96" s="1"/>
      <c r="D96" s="2"/>
    </row>
    <row r="97" spans="1:4" x14ac:dyDescent="0.2">
      <c r="A97" s="1"/>
      <c r="B97" s="2"/>
      <c r="C97" s="1"/>
      <c r="D97" s="2"/>
    </row>
    <row r="98" spans="1:4" x14ac:dyDescent="0.2">
      <c r="A98" s="1"/>
      <c r="B98" s="2"/>
      <c r="C98" s="1"/>
      <c r="D98" s="2"/>
    </row>
    <row r="99" spans="1:4" x14ac:dyDescent="0.2">
      <c r="A99" s="1"/>
      <c r="B99" s="2"/>
      <c r="C99" s="1"/>
      <c r="D99" s="2"/>
    </row>
    <row r="100" spans="1:4" x14ac:dyDescent="0.2">
      <c r="A100" s="1"/>
      <c r="B100" s="2"/>
      <c r="C100" s="1"/>
      <c r="D100" s="2"/>
    </row>
    <row r="101" spans="1:4" x14ac:dyDescent="0.2">
      <c r="A101" s="1"/>
      <c r="B101" s="2"/>
      <c r="C101" s="1"/>
      <c r="D101" s="2"/>
    </row>
    <row r="102" spans="1:4" x14ac:dyDescent="0.2">
      <c r="A102" s="1"/>
      <c r="B102" s="2"/>
      <c r="C102" s="1"/>
      <c r="D102" s="2"/>
    </row>
    <row r="103" spans="1:4" x14ac:dyDescent="0.2">
      <c r="A103" s="1"/>
      <c r="B103" s="2"/>
      <c r="C103" s="1"/>
      <c r="D103" s="2"/>
    </row>
    <row r="104" spans="1:4" x14ac:dyDescent="0.2">
      <c r="A104" s="1"/>
      <c r="B104" s="2"/>
      <c r="C104" s="1"/>
      <c r="D104" s="2"/>
    </row>
    <row r="105" spans="1:4" x14ac:dyDescent="0.2">
      <c r="A105" s="1"/>
      <c r="B105" s="2"/>
      <c r="C105" s="1"/>
      <c r="D105" s="2"/>
    </row>
    <row r="106" spans="1:4" x14ac:dyDescent="0.2">
      <c r="A106" s="1"/>
      <c r="B106" s="2"/>
      <c r="C106" s="1"/>
      <c r="D106" s="2"/>
    </row>
    <row r="107" spans="1:4" x14ac:dyDescent="0.2">
      <c r="A107" s="1"/>
      <c r="B107" s="2"/>
      <c r="C107" s="1"/>
      <c r="D107" s="2"/>
    </row>
    <row r="108" spans="1:4" x14ac:dyDescent="0.2">
      <c r="A108" s="1"/>
      <c r="B108" s="2"/>
      <c r="C108" s="1"/>
      <c r="D108" s="2"/>
    </row>
    <row r="109" spans="1:4" x14ac:dyDescent="0.2">
      <c r="A109" s="1"/>
      <c r="B109" s="2"/>
      <c r="C109" s="1"/>
      <c r="D109" s="2"/>
    </row>
    <row r="110" spans="1:4" x14ac:dyDescent="0.2">
      <c r="A110" s="1"/>
      <c r="B110" s="2"/>
      <c r="C110" s="1"/>
      <c r="D110" s="2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4" x14ac:dyDescent="0.2">
      <c r="A113" s="1"/>
      <c r="B113" s="2"/>
      <c r="C113" s="4"/>
      <c r="D113" s="4"/>
    </row>
    <row r="114" spans="1:4" x14ac:dyDescent="0.2">
      <c r="A114" s="1"/>
      <c r="B114" s="2"/>
      <c r="C114" s="4"/>
      <c r="D114" s="4"/>
    </row>
    <row r="115" spans="1:4" x14ac:dyDescent="0.2">
      <c r="A115" s="1"/>
      <c r="B115" s="2"/>
      <c r="C115" s="4"/>
      <c r="D115" s="4"/>
    </row>
    <row r="116" spans="1:4" x14ac:dyDescent="0.2">
      <c r="A116" s="1"/>
      <c r="B116" s="2"/>
      <c r="C116" s="4"/>
      <c r="D116" s="4"/>
    </row>
    <row r="117" spans="1:4" x14ac:dyDescent="0.2">
      <c r="A117" s="1"/>
      <c r="B117" s="2"/>
      <c r="C117" s="4"/>
      <c r="D117" s="4"/>
    </row>
    <row r="118" spans="1:4" x14ac:dyDescent="0.2">
      <c r="A118" s="1"/>
      <c r="B118" s="2"/>
      <c r="C118" s="4"/>
      <c r="D118" s="4"/>
    </row>
    <row r="119" spans="1:4" x14ac:dyDescent="0.2">
      <c r="A119" s="1"/>
      <c r="B119" s="2"/>
      <c r="C119" s="4"/>
      <c r="D119" s="4"/>
    </row>
    <row r="120" spans="1:4" x14ac:dyDescent="0.2">
      <c r="A120" s="1"/>
      <c r="B120" s="2"/>
      <c r="C120" s="4"/>
      <c r="D120" s="4"/>
    </row>
    <row r="121" spans="1:4" x14ac:dyDescent="0.2">
      <c r="A121" s="1"/>
      <c r="B121" s="2"/>
      <c r="C121" s="4"/>
      <c r="D121" s="4"/>
    </row>
    <row r="122" spans="1:4" x14ac:dyDescent="0.2">
      <c r="A122" s="1"/>
      <c r="B122" s="2"/>
      <c r="C122" s="4"/>
      <c r="D122" s="4"/>
    </row>
    <row r="123" spans="1:4" x14ac:dyDescent="0.2">
      <c r="A123" s="1"/>
      <c r="B123" s="2"/>
      <c r="C123" s="4"/>
      <c r="D123" s="4"/>
    </row>
    <row r="124" spans="1:4" x14ac:dyDescent="0.2">
      <c r="A124" s="1"/>
      <c r="B124" s="2"/>
      <c r="C124" s="4"/>
      <c r="D124" s="4"/>
    </row>
    <row r="125" spans="1:4" x14ac:dyDescent="0.2">
      <c r="A125" s="1"/>
      <c r="B125" s="2"/>
      <c r="C125" s="4"/>
      <c r="D125" s="4"/>
    </row>
    <row r="126" spans="1:4" x14ac:dyDescent="0.2">
      <c r="A126" s="1"/>
      <c r="B126" s="2"/>
      <c r="C126" s="4"/>
      <c r="D126" s="4"/>
    </row>
    <row r="127" spans="1:4" x14ac:dyDescent="0.2">
      <c r="A127" s="1"/>
      <c r="B127" s="2"/>
      <c r="C127" s="4"/>
      <c r="D127" s="4"/>
    </row>
    <row r="128" spans="1:4" x14ac:dyDescent="0.2">
      <c r="A128" s="1"/>
      <c r="B128" s="2"/>
      <c r="C128" s="4"/>
      <c r="D128" s="4"/>
    </row>
    <row r="129" spans="1:4" x14ac:dyDescent="0.2">
      <c r="A129" s="1"/>
      <c r="B129" s="2"/>
      <c r="C129" s="4"/>
      <c r="D129" s="4"/>
    </row>
    <row r="130" spans="1:4" x14ac:dyDescent="0.2">
      <c r="A130" s="1"/>
      <c r="B130" s="2"/>
      <c r="C130" s="4"/>
      <c r="D130" s="4"/>
    </row>
    <row r="131" spans="1:4" x14ac:dyDescent="0.2">
      <c r="A131" s="1"/>
      <c r="B131" s="2"/>
      <c r="C131" s="4"/>
      <c r="D131" s="4"/>
    </row>
    <row r="132" spans="1:4" x14ac:dyDescent="0.2">
      <c r="A132" s="1"/>
      <c r="B132" s="2"/>
      <c r="C132" s="4"/>
      <c r="D132" s="4"/>
    </row>
    <row r="133" spans="1:4" x14ac:dyDescent="0.2">
      <c r="A133" s="1"/>
      <c r="B133" s="2"/>
      <c r="C133" s="4"/>
      <c r="D133" s="4"/>
    </row>
    <row r="134" spans="1:4" x14ac:dyDescent="0.2">
      <c r="A134" s="1"/>
      <c r="B134" s="2"/>
      <c r="C134" s="4"/>
      <c r="D134" s="4"/>
    </row>
    <row r="135" spans="1:4" x14ac:dyDescent="0.2">
      <c r="A135" s="1"/>
      <c r="B135" s="2"/>
      <c r="C135" s="4"/>
      <c r="D135" s="4"/>
    </row>
    <row r="136" spans="1:4" x14ac:dyDescent="0.2">
      <c r="A136" s="1"/>
      <c r="B136" s="2"/>
      <c r="C136" s="4"/>
      <c r="D136" s="4"/>
    </row>
    <row r="137" spans="1:4" x14ac:dyDescent="0.2">
      <c r="A137" s="1"/>
      <c r="B137" s="2"/>
      <c r="C137" s="4"/>
      <c r="D137" s="4"/>
    </row>
    <row r="138" spans="1:4" x14ac:dyDescent="0.2">
      <c r="A138" s="1"/>
      <c r="B138" s="2"/>
      <c r="C138" s="4"/>
      <c r="D138" s="4"/>
    </row>
    <row r="139" spans="1:4" x14ac:dyDescent="0.2">
      <c r="A139" s="1"/>
      <c r="B139" s="2"/>
      <c r="C139" s="4"/>
      <c r="D139" s="4"/>
    </row>
    <row r="140" spans="1:4" x14ac:dyDescent="0.2">
      <c r="A140" s="1"/>
      <c r="B140" s="2"/>
      <c r="C140" s="4"/>
      <c r="D140" s="4"/>
    </row>
    <row r="141" spans="1:4" x14ac:dyDescent="0.2">
      <c r="A141" s="1"/>
      <c r="B141" s="2"/>
      <c r="C141" s="4"/>
      <c r="D141" s="4"/>
    </row>
    <row r="142" spans="1:4" x14ac:dyDescent="0.2">
      <c r="A142" s="1"/>
      <c r="B142" s="2"/>
    </row>
    <row r="143" spans="1:4" x14ac:dyDescent="0.2">
      <c r="A143" s="1"/>
      <c r="B143" s="2"/>
    </row>
    <row r="144" spans="1:4" x14ac:dyDescent="0.2">
      <c r="A144" s="1"/>
      <c r="B144" s="2"/>
    </row>
    <row r="145" spans="1:2" x14ac:dyDescent="0.2">
      <c r="A145" s="1"/>
      <c r="B145" s="2"/>
    </row>
    <row r="146" spans="1:2" x14ac:dyDescent="0.2">
      <c r="A146" s="1"/>
      <c r="B146" s="2"/>
    </row>
    <row r="147" spans="1:2" x14ac:dyDescent="0.2">
      <c r="A147" s="1"/>
      <c r="B147" s="2"/>
    </row>
    <row r="148" spans="1:2" x14ac:dyDescent="0.2">
      <c r="A148" s="1"/>
      <c r="B148" s="2"/>
    </row>
    <row r="149" spans="1:2" x14ac:dyDescent="0.2">
      <c r="A149" s="1"/>
      <c r="B149" s="2"/>
    </row>
    <row r="150" spans="1:2" x14ac:dyDescent="0.2">
      <c r="A150" s="1"/>
      <c r="B150" s="2"/>
    </row>
    <row r="151" spans="1:2" x14ac:dyDescent="0.2">
      <c r="A151" s="1"/>
      <c r="B151" s="2"/>
    </row>
    <row r="152" spans="1:2" x14ac:dyDescent="0.2">
      <c r="A152" s="1"/>
      <c r="B152" s="2"/>
    </row>
    <row r="153" spans="1:2" x14ac:dyDescent="0.2">
      <c r="A153" s="1"/>
      <c r="B153" s="2"/>
    </row>
    <row r="154" spans="1:2" x14ac:dyDescent="0.2">
      <c r="A154" s="1"/>
      <c r="B154" s="2"/>
    </row>
    <row r="155" spans="1:2" x14ac:dyDescent="0.2">
      <c r="A155" s="1"/>
      <c r="B155" s="2"/>
    </row>
    <row r="156" spans="1:2" x14ac:dyDescent="0.2">
      <c r="A156" s="1"/>
      <c r="B156" s="2"/>
    </row>
    <row r="157" spans="1:2" x14ac:dyDescent="0.2">
      <c r="A157" s="1"/>
      <c r="B157" s="2"/>
    </row>
    <row r="158" spans="1:2" x14ac:dyDescent="0.2">
      <c r="A158" s="1"/>
      <c r="B158" s="2"/>
    </row>
    <row r="159" spans="1:2" x14ac:dyDescent="0.2">
      <c r="A159" s="1"/>
      <c r="B159" s="2"/>
    </row>
    <row r="160" spans="1:2" x14ac:dyDescent="0.2">
      <c r="A160" s="1"/>
      <c r="B160" s="2"/>
    </row>
    <row r="161" spans="1:2" x14ac:dyDescent="0.2">
      <c r="A161" s="1"/>
      <c r="B161" s="2"/>
    </row>
    <row r="162" spans="1:2" x14ac:dyDescent="0.2">
      <c r="A162" s="1"/>
      <c r="B162" s="2"/>
    </row>
    <row r="163" spans="1:2" x14ac:dyDescent="0.2">
      <c r="A163" s="1"/>
      <c r="B163" s="2"/>
    </row>
    <row r="164" spans="1:2" x14ac:dyDescent="0.2">
      <c r="A164" s="1"/>
      <c r="B164" s="2"/>
    </row>
    <row r="165" spans="1:2" x14ac:dyDescent="0.2">
      <c r="A165" s="4"/>
      <c r="B165" s="4"/>
    </row>
    <row r="166" spans="1:2" x14ac:dyDescent="0.2">
      <c r="A166" s="4"/>
      <c r="B166" s="4"/>
    </row>
    <row r="167" spans="1:2" x14ac:dyDescent="0.2">
      <c r="A167" s="4"/>
      <c r="B167" s="4"/>
    </row>
    <row r="168" spans="1:2" x14ac:dyDescent="0.2">
      <c r="A168" s="4"/>
      <c r="B168" s="4"/>
    </row>
    <row r="169" spans="1:2" x14ac:dyDescent="0.2">
      <c r="A169" s="4"/>
      <c r="B169" s="4"/>
    </row>
    <row r="170" spans="1:2" x14ac:dyDescent="0.2">
      <c r="A170" s="4"/>
      <c r="B170" s="4"/>
    </row>
    <row r="171" spans="1:2" x14ac:dyDescent="0.2">
      <c r="A171" s="4"/>
      <c r="B171" s="4"/>
    </row>
    <row r="172" spans="1:2" x14ac:dyDescent="0.2">
      <c r="A172" s="4"/>
      <c r="B172" s="4"/>
    </row>
    <row r="173" spans="1:2" x14ac:dyDescent="0.2">
      <c r="A173" s="4"/>
      <c r="B173" s="4"/>
    </row>
    <row r="174" spans="1:2" x14ac:dyDescent="0.2">
      <c r="A174" s="4"/>
      <c r="B174" s="4"/>
    </row>
    <row r="175" spans="1:2" x14ac:dyDescent="0.2">
      <c r="A175" s="4"/>
      <c r="B175" s="4"/>
    </row>
    <row r="176" spans="1:2" x14ac:dyDescent="0.2">
      <c r="A176" s="4"/>
      <c r="B176" s="4"/>
    </row>
    <row r="177" spans="1:2" x14ac:dyDescent="0.2">
      <c r="A177" s="4"/>
      <c r="B177" s="4"/>
    </row>
    <row r="178" spans="1:2" x14ac:dyDescent="0.2">
      <c r="A178" s="4"/>
      <c r="B178" s="4"/>
    </row>
    <row r="179" spans="1:2" x14ac:dyDescent="0.2">
      <c r="A179" s="4"/>
      <c r="B179" s="4"/>
    </row>
    <row r="180" spans="1:2" x14ac:dyDescent="0.2">
      <c r="A180" s="4"/>
      <c r="B180" s="4"/>
    </row>
    <row r="181" spans="1:2" x14ac:dyDescent="0.2">
      <c r="A181" s="4"/>
      <c r="B181" s="4"/>
    </row>
    <row r="182" spans="1:2" x14ac:dyDescent="0.2">
      <c r="A182" s="4"/>
      <c r="B182" s="4"/>
    </row>
    <row r="183" spans="1:2" x14ac:dyDescent="0.2">
      <c r="A183" s="4"/>
      <c r="B183" s="4"/>
    </row>
    <row r="184" spans="1:2" x14ac:dyDescent="0.2">
      <c r="A184" s="4"/>
      <c r="B184" s="4"/>
    </row>
    <row r="185" spans="1:2" x14ac:dyDescent="0.2">
      <c r="A185" s="4"/>
      <c r="B185" s="4"/>
    </row>
    <row r="186" spans="1:2" x14ac:dyDescent="0.2">
      <c r="A186" s="4"/>
      <c r="B186" s="4"/>
    </row>
    <row r="187" spans="1:2" x14ac:dyDescent="0.2">
      <c r="A187" s="4"/>
      <c r="B187" s="4"/>
    </row>
    <row r="188" spans="1:2" x14ac:dyDescent="0.2">
      <c r="A188" s="4"/>
      <c r="B188" s="4"/>
    </row>
    <row r="189" spans="1:2" x14ac:dyDescent="0.2">
      <c r="A189" s="4"/>
      <c r="B189" s="4"/>
    </row>
    <row r="190" spans="1:2" x14ac:dyDescent="0.2">
      <c r="A190" s="4"/>
      <c r="B190" s="4"/>
    </row>
    <row r="191" spans="1:2" x14ac:dyDescent="0.2">
      <c r="A191" s="4"/>
      <c r="B191" s="4"/>
    </row>
    <row r="192" spans="1:2" x14ac:dyDescent="0.2">
      <c r="A192" s="4"/>
      <c r="B192" s="4"/>
    </row>
    <row r="193" spans="1:2" x14ac:dyDescent="0.2">
      <c r="A193" s="4"/>
      <c r="B193" s="4"/>
    </row>
    <row r="194" spans="1:2" x14ac:dyDescent="0.2">
      <c r="A194" s="4"/>
      <c r="B194" s="4"/>
    </row>
    <row r="195" spans="1:2" x14ac:dyDescent="0.2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393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394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395</v>
      </c>
    </row>
    <row r="8" spans="2:2" s="14" customFormat="1" ht="18" customHeight="1" x14ac:dyDescent="0.2">
      <c r="B8" s="17" t="s">
        <v>396</v>
      </c>
    </row>
    <row r="9" spans="2:2" s="14" customFormat="1" ht="18" customHeight="1" x14ac:dyDescent="0.2">
      <c r="B9" s="17" t="s">
        <v>397</v>
      </c>
    </row>
    <row r="10" spans="2:2" s="14" customFormat="1" ht="18" customHeight="1" x14ac:dyDescent="0.2">
      <c r="B10" s="17" t="s">
        <v>398</v>
      </c>
    </row>
    <row r="11" spans="2:2" s="14" customFormat="1" ht="18" customHeight="1" x14ac:dyDescent="0.2">
      <c r="B11" s="17" t="s">
        <v>399</v>
      </c>
    </row>
    <row r="12" spans="2:2" s="14" customFormat="1" ht="18" customHeight="1" x14ac:dyDescent="0.2">
      <c r="B12" s="17" t="s">
        <v>400</v>
      </c>
    </row>
    <row r="13" spans="2:2" s="14" customFormat="1" ht="18" customHeight="1" x14ac:dyDescent="0.2">
      <c r="B13" s="17" t="s">
        <v>401</v>
      </c>
    </row>
    <row r="14" spans="2:2" s="14" customFormat="1" ht="18" customHeight="1" x14ac:dyDescent="0.2">
      <c r="B14" s="17" t="s">
        <v>402</v>
      </c>
    </row>
    <row r="15" spans="2:2" s="14" customFormat="1" ht="18" customHeight="1" x14ac:dyDescent="0.2">
      <c r="B15" s="17" t="s">
        <v>403</v>
      </c>
    </row>
    <row r="16" spans="2:2" s="14" customFormat="1" ht="18" customHeight="1" x14ac:dyDescent="0.2">
      <c r="B16" s="17" t="s">
        <v>404</v>
      </c>
    </row>
    <row r="17" spans="2:2" s="14" customFormat="1" ht="18" customHeight="1" x14ac:dyDescent="0.2">
      <c r="B17" s="17" t="s">
        <v>405</v>
      </c>
    </row>
    <row r="18" spans="2:2" s="14" customFormat="1" ht="18" customHeight="1" x14ac:dyDescent="0.2">
      <c r="B18" s="17" t="s">
        <v>406</v>
      </c>
    </row>
    <row r="19" spans="2:2" ht="18" customHeight="1" x14ac:dyDescent="0.25">
      <c r="B19" s="17" t="s">
        <v>407</v>
      </c>
    </row>
    <row r="20" spans="2:2" ht="18" customHeight="1" x14ac:dyDescent="0.25">
      <c r="B20" s="17" t="s">
        <v>408</v>
      </c>
    </row>
    <row r="21" spans="2:2" ht="18" customHeight="1" x14ac:dyDescent="0.25">
      <c r="B21" s="17" t="s">
        <v>409</v>
      </c>
    </row>
    <row r="22" spans="2:2" ht="18" customHeight="1" x14ac:dyDescent="0.25">
      <c r="B22" s="17" t="s">
        <v>410</v>
      </c>
    </row>
    <row r="23" spans="2:2" ht="18" customHeight="1" x14ac:dyDescent="0.25"/>
    <row r="24" spans="2:2" ht="18" customHeight="1" x14ac:dyDescent="0.25">
      <c r="B24" s="17" t="s">
        <v>411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4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59" t="s">
        <v>412</v>
      </c>
      <c r="B2" s="260"/>
      <c r="C2" s="260"/>
      <c r="D2" s="260"/>
      <c r="E2" s="260"/>
      <c r="F2" s="261"/>
    </row>
    <row r="3" spans="1:9" ht="18" customHeight="1" thickBot="1" x14ac:dyDescent="0.25">
      <c r="A3" s="256" t="s">
        <v>413</v>
      </c>
      <c r="B3" s="258"/>
      <c r="C3" s="256" t="s">
        <v>413</v>
      </c>
      <c r="D3" s="258"/>
      <c r="E3" s="256" t="s">
        <v>413</v>
      </c>
      <c r="F3" s="258"/>
      <c r="H3" s="255" t="s">
        <v>514</v>
      </c>
      <c r="I3" s="255"/>
    </row>
    <row r="4" spans="1:9" ht="18" customHeight="1" thickBot="1" x14ac:dyDescent="0.25">
      <c r="A4" s="6" t="s">
        <v>414</v>
      </c>
      <c r="B4" s="6" t="s">
        <v>415</v>
      </c>
      <c r="C4" s="6" t="s">
        <v>414</v>
      </c>
      <c r="D4" s="6" t="s">
        <v>415</v>
      </c>
      <c r="E4" s="6" t="s">
        <v>414</v>
      </c>
      <c r="F4" s="6" t="s">
        <v>415</v>
      </c>
    </row>
    <row r="5" spans="1:9" ht="9.75" customHeight="1" x14ac:dyDescent="0.2">
      <c r="A5" s="1" t="s">
        <v>5</v>
      </c>
      <c r="B5" s="2" t="s">
        <v>416</v>
      </c>
      <c r="C5" s="1" t="s">
        <v>242</v>
      </c>
      <c r="D5" s="2" t="s">
        <v>417</v>
      </c>
      <c r="E5" s="1" t="s">
        <v>268</v>
      </c>
      <c r="F5" s="2" t="s">
        <v>418</v>
      </c>
    </row>
    <row r="6" spans="1:9" ht="9.75" customHeight="1" x14ac:dyDescent="0.2">
      <c r="A6" s="1" t="s">
        <v>8</v>
      </c>
      <c r="B6" s="3" t="s">
        <v>419</v>
      </c>
      <c r="C6" s="1" t="s">
        <v>243</v>
      </c>
      <c r="D6" s="2" t="s">
        <v>420</v>
      </c>
      <c r="E6" s="1" t="s">
        <v>269</v>
      </c>
      <c r="F6" s="2" t="s">
        <v>421</v>
      </c>
    </row>
    <row r="7" spans="1:9" ht="9.75" customHeight="1" x14ac:dyDescent="0.2">
      <c r="A7" s="1" t="s">
        <v>12</v>
      </c>
      <c r="B7" s="2" t="s">
        <v>422</v>
      </c>
      <c r="C7" s="1" t="s">
        <v>244</v>
      </c>
      <c r="D7" s="2" t="s">
        <v>423</v>
      </c>
      <c r="E7" s="1" t="s">
        <v>270</v>
      </c>
      <c r="F7" s="2" t="s">
        <v>424</v>
      </c>
      <c r="G7" s="5" t="s">
        <v>425</v>
      </c>
    </row>
    <row r="8" spans="1:9" ht="9.75" customHeight="1" x14ac:dyDescent="0.2">
      <c r="A8" s="1" t="s">
        <v>16</v>
      </c>
      <c r="B8" s="3" t="s">
        <v>426</v>
      </c>
      <c r="C8" s="1" t="s">
        <v>245</v>
      </c>
      <c r="D8" s="2" t="s">
        <v>427</v>
      </c>
      <c r="E8" s="1" t="s">
        <v>271</v>
      </c>
      <c r="F8" s="2" t="s">
        <v>428</v>
      </c>
    </row>
    <row r="9" spans="1:9" ht="9.75" customHeight="1" x14ac:dyDescent="0.2">
      <c r="A9" s="1" t="s">
        <v>23</v>
      </c>
      <c r="B9" s="2" t="s">
        <v>429</v>
      </c>
      <c r="C9" s="1" t="s">
        <v>246</v>
      </c>
      <c r="D9" s="2" t="s">
        <v>430</v>
      </c>
      <c r="E9" s="1" t="s">
        <v>272</v>
      </c>
      <c r="F9" s="2" t="s">
        <v>431</v>
      </c>
    </row>
    <row r="10" spans="1:9" ht="9.75" customHeight="1" x14ac:dyDescent="0.2">
      <c r="A10" s="1" t="s">
        <v>27</v>
      </c>
      <c r="B10" s="3" t="s">
        <v>432</v>
      </c>
      <c r="C10" s="1" t="s">
        <v>247</v>
      </c>
      <c r="D10" s="2" t="s">
        <v>433</v>
      </c>
      <c r="E10" s="1" t="s">
        <v>273</v>
      </c>
      <c r="F10" s="2" t="s">
        <v>434</v>
      </c>
    </row>
    <row r="11" spans="1:9" ht="9.75" customHeight="1" x14ac:dyDescent="0.2">
      <c r="A11" s="1" t="s">
        <v>34</v>
      </c>
      <c r="B11" s="3" t="s">
        <v>435</v>
      </c>
      <c r="C11" s="1" t="s">
        <v>193</v>
      </c>
      <c r="D11" s="2" t="s">
        <v>436</v>
      </c>
      <c r="E11" s="1" t="s">
        <v>274</v>
      </c>
      <c r="F11" s="2" t="s">
        <v>437</v>
      </c>
    </row>
    <row r="12" spans="1:9" ht="9.75" customHeight="1" x14ac:dyDescent="0.2">
      <c r="A12" s="1" t="s">
        <v>40</v>
      </c>
      <c r="B12" s="3" t="s">
        <v>438</v>
      </c>
      <c r="C12" s="1" t="s">
        <v>194</v>
      </c>
      <c r="D12" s="2" t="s">
        <v>439</v>
      </c>
      <c r="E12" s="1" t="s">
        <v>275</v>
      </c>
      <c r="F12" s="2" t="s">
        <v>440</v>
      </c>
    </row>
    <row r="13" spans="1:9" ht="9.75" customHeight="1" x14ac:dyDescent="0.2">
      <c r="A13" s="1" t="s">
        <v>47</v>
      </c>
      <c r="B13" s="3" t="s">
        <v>441</v>
      </c>
      <c r="C13" s="1" t="s">
        <v>248</v>
      </c>
      <c r="D13" s="2" t="s">
        <v>442</v>
      </c>
      <c r="E13" s="1" t="s">
        <v>276</v>
      </c>
      <c r="F13" s="2" t="s">
        <v>443</v>
      </c>
    </row>
    <row r="14" spans="1:9" ht="9.75" customHeight="1" x14ac:dyDescent="0.2">
      <c r="A14" s="1" t="s">
        <v>223</v>
      </c>
      <c r="B14" s="3" t="s">
        <v>444</v>
      </c>
      <c r="C14" s="1" t="s">
        <v>249</v>
      </c>
      <c r="D14" s="2" t="s">
        <v>445</v>
      </c>
      <c r="E14" s="1" t="s">
        <v>277</v>
      </c>
      <c r="F14" s="2" t="s">
        <v>446</v>
      </c>
    </row>
    <row r="15" spans="1:9" ht="9.75" customHeight="1" x14ac:dyDescent="0.2">
      <c r="A15" s="1" t="s">
        <v>202</v>
      </c>
      <c r="B15" s="3" t="s">
        <v>447</v>
      </c>
      <c r="C15" s="1" t="s">
        <v>250</v>
      </c>
      <c r="D15" s="2" t="s">
        <v>448</v>
      </c>
      <c r="E15" s="1" t="s">
        <v>278</v>
      </c>
      <c r="F15" s="2" t="s">
        <v>449</v>
      </c>
    </row>
    <row r="16" spans="1:9" ht="9.75" customHeight="1" x14ac:dyDescent="0.2">
      <c r="A16" s="1" t="s">
        <v>207</v>
      </c>
      <c r="B16" s="3" t="s">
        <v>450</v>
      </c>
      <c r="C16" s="1" t="s">
        <v>251</v>
      </c>
      <c r="D16" s="2" t="s">
        <v>451</v>
      </c>
      <c r="E16" s="1" t="s">
        <v>279</v>
      </c>
      <c r="F16" s="2" t="s">
        <v>452</v>
      </c>
      <c r="G16" s="5" t="s">
        <v>425</v>
      </c>
    </row>
    <row r="17" spans="1:7" x14ac:dyDescent="0.2">
      <c r="A17" s="1" t="s">
        <v>224</v>
      </c>
      <c r="B17" s="2" t="s">
        <v>453</v>
      </c>
      <c r="C17" s="1" t="s">
        <v>252</v>
      </c>
      <c r="D17" s="2" t="s">
        <v>454</v>
      </c>
      <c r="E17" s="1" t="s">
        <v>280</v>
      </c>
      <c r="F17" s="2" t="s">
        <v>455</v>
      </c>
      <c r="G17" s="5" t="s">
        <v>425</v>
      </c>
    </row>
    <row r="18" spans="1:7" x14ac:dyDescent="0.2">
      <c r="A18" s="1" t="s">
        <v>225</v>
      </c>
      <c r="B18" s="2" t="s">
        <v>456</v>
      </c>
      <c r="C18" s="1" t="s">
        <v>253</v>
      </c>
      <c r="D18" s="2" t="s">
        <v>457</v>
      </c>
      <c r="E18" s="1" t="s">
        <v>281</v>
      </c>
      <c r="F18" s="2" t="s">
        <v>458</v>
      </c>
    </row>
    <row r="19" spans="1:7" x14ac:dyDescent="0.2">
      <c r="A19" s="1" t="s">
        <v>226</v>
      </c>
      <c r="B19" s="2" t="s">
        <v>459</v>
      </c>
      <c r="C19" s="1" t="s">
        <v>254</v>
      </c>
      <c r="D19" s="2" t="s">
        <v>460</v>
      </c>
      <c r="E19" s="1" t="s">
        <v>282</v>
      </c>
      <c r="F19" s="2" t="s">
        <v>461</v>
      </c>
      <c r="G19" s="5" t="s">
        <v>425</v>
      </c>
    </row>
    <row r="20" spans="1:7" x14ac:dyDescent="0.2">
      <c r="A20" s="1" t="s">
        <v>227</v>
      </c>
      <c r="B20" s="2" t="s">
        <v>462</v>
      </c>
      <c r="C20" s="1" t="s">
        <v>255</v>
      </c>
      <c r="D20" s="2" t="s">
        <v>463</v>
      </c>
      <c r="E20" s="1" t="s">
        <v>283</v>
      </c>
      <c r="F20" s="2" t="s">
        <v>464</v>
      </c>
      <c r="G20" s="5" t="s">
        <v>425</v>
      </c>
    </row>
    <row r="21" spans="1:7" x14ac:dyDescent="0.2">
      <c r="A21" s="1" t="s">
        <v>228</v>
      </c>
      <c r="B21" s="2" t="s">
        <v>465</v>
      </c>
      <c r="C21" s="1" t="s">
        <v>195</v>
      </c>
      <c r="D21" s="2" t="s">
        <v>466</v>
      </c>
      <c r="E21" s="1" t="s">
        <v>284</v>
      </c>
      <c r="F21" s="2" t="s">
        <v>467</v>
      </c>
      <c r="G21" s="5" t="s">
        <v>425</v>
      </c>
    </row>
    <row r="22" spans="1:7" x14ac:dyDescent="0.2">
      <c r="A22" s="1" t="s">
        <v>229</v>
      </c>
      <c r="B22" s="2" t="s">
        <v>468</v>
      </c>
      <c r="C22" s="1" t="s">
        <v>210</v>
      </c>
      <c r="D22" s="2" t="s">
        <v>469</v>
      </c>
      <c r="E22" s="1" t="s">
        <v>285</v>
      </c>
      <c r="F22" s="2" t="s">
        <v>470</v>
      </c>
      <c r="G22" s="5" t="s">
        <v>425</v>
      </c>
    </row>
    <row r="23" spans="1:7" x14ac:dyDescent="0.2">
      <c r="A23" s="1" t="s">
        <v>230</v>
      </c>
      <c r="B23" s="2" t="s">
        <v>471</v>
      </c>
      <c r="C23" s="1" t="s">
        <v>196</v>
      </c>
      <c r="D23" s="2" t="s">
        <v>472</v>
      </c>
      <c r="E23" s="1" t="s">
        <v>286</v>
      </c>
      <c r="F23" s="2" t="s">
        <v>473</v>
      </c>
      <c r="G23" s="5" t="s">
        <v>425</v>
      </c>
    </row>
    <row r="24" spans="1:7" x14ac:dyDescent="0.2">
      <c r="A24" s="1" t="s">
        <v>231</v>
      </c>
      <c r="B24" s="2" t="s">
        <v>474</v>
      </c>
      <c r="C24" s="1" t="s">
        <v>256</v>
      </c>
      <c r="D24" s="2" t="s">
        <v>475</v>
      </c>
      <c r="E24" s="1" t="s">
        <v>287</v>
      </c>
      <c r="F24" s="2" t="s">
        <v>476</v>
      </c>
    </row>
    <row r="25" spans="1:7" x14ac:dyDescent="0.2">
      <c r="A25" s="1" t="s">
        <v>190</v>
      </c>
      <c r="B25" s="2" t="s">
        <v>477</v>
      </c>
      <c r="C25" s="1" t="s">
        <v>257</v>
      </c>
      <c r="D25" s="2" t="s">
        <v>478</v>
      </c>
      <c r="E25" s="1" t="s">
        <v>288</v>
      </c>
      <c r="F25" s="2" t="s">
        <v>479</v>
      </c>
      <c r="G25" s="5" t="s">
        <v>425</v>
      </c>
    </row>
    <row r="26" spans="1:7" x14ac:dyDescent="0.2">
      <c r="A26" s="1" t="s">
        <v>191</v>
      </c>
      <c r="B26" s="2" t="s">
        <v>480</v>
      </c>
      <c r="C26" s="1" t="s">
        <v>258</v>
      </c>
      <c r="D26" s="2" t="s">
        <v>481</v>
      </c>
      <c r="E26" s="1" t="s">
        <v>289</v>
      </c>
      <c r="F26" s="2" t="s">
        <v>482</v>
      </c>
    </row>
    <row r="27" spans="1:7" x14ac:dyDescent="0.2">
      <c r="A27" s="1" t="s">
        <v>232</v>
      </c>
      <c r="B27" s="2" t="s">
        <v>483</v>
      </c>
      <c r="C27" s="1" t="s">
        <v>259</v>
      </c>
      <c r="D27" s="2" t="s">
        <v>484</v>
      </c>
      <c r="E27" s="1" t="s">
        <v>290</v>
      </c>
      <c r="F27" s="2" t="s">
        <v>485</v>
      </c>
      <c r="G27" s="5" t="s">
        <v>425</v>
      </c>
    </row>
    <row r="28" spans="1:7" x14ac:dyDescent="0.2">
      <c r="A28" s="1" t="s">
        <v>233</v>
      </c>
      <c r="B28" s="2" t="s">
        <v>486</v>
      </c>
      <c r="C28" s="1" t="s">
        <v>260</v>
      </c>
      <c r="D28" s="2" t="s">
        <v>487</v>
      </c>
      <c r="E28" s="1" t="s">
        <v>291</v>
      </c>
      <c r="F28" s="2" t="s">
        <v>488</v>
      </c>
      <c r="G28" s="5" t="s">
        <v>425</v>
      </c>
    </row>
    <row r="29" spans="1:7" x14ac:dyDescent="0.2">
      <c r="A29" s="1" t="s">
        <v>234</v>
      </c>
      <c r="B29" s="2" t="s">
        <v>489</v>
      </c>
      <c r="C29" s="1" t="s">
        <v>261</v>
      </c>
      <c r="D29" s="2" t="s">
        <v>490</v>
      </c>
      <c r="E29" s="1" t="s">
        <v>292</v>
      </c>
      <c r="F29" s="2" t="s">
        <v>491</v>
      </c>
      <c r="G29" s="5" t="s">
        <v>425</v>
      </c>
    </row>
    <row r="30" spans="1:7" x14ac:dyDescent="0.2">
      <c r="A30" s="1" t="s">
        <v>235</v>
      </c>
      <c r="B30" s="2" t="s">
        <v>492</v>
      </c>
      <c r="C30" s="1" t="s">
        <v>262</v>
      </c>
      <c r="D30" s="2" t="s">
        <v>493</v>
      </c>
      <c r="E30" s="1" t="s">
        <v>293</v>
      </c>
      <c r="F30" s="2" t="s">
        <v>494</v>
      </c>
      <c r="G30" s="5" t="s">
        <v>425</v>
      </c>
    </row>
    <row r="31" spans="1:7" x14ac:dyDescent="0.2">
      <c r="A31" s="1" t="s">
        <v>236</v>
      </c>
      <c r="B31" s="2" t="s">
        <v>495</v>
      </c>
      <c r="C31" s="1" t="s">
        <v>197</v>
      </c>
      <c r="D31" s="2" t="s">
        <v>496</v>
      </c>
      <c r="E31" s="1" t="s">
        <v>294</v>
      </c>
      <c r="F31" s="2" t="s">
        <v>497</v>
      </c>
    </row>
    <row r="32" spans="1:7" x14ac:dyDescent="0.2">
      <c r="A32" s="1" t="s">
        <v>237</v>
      </c>
      <c r="B32" s="2" t="s">
        <v>498</v>
      </c>
      <c r="C32" s="1" t="s">
        <v>198</v>
      </c>
      <c r="D32" s="2" t="s">
        <v>499</v>
      </c>
      <c r="E32" s="1">
        <v>97</v>
      </c>
      <c r="F32" s="2" t="s">
        <v>500</v>
      </c>
    </row>
    <row r="33" spans="1:6" x14ac:dyDescent="0.2">
      <c r="A33" s="1" t="s">
        <v>238</v>
      </c>
      <c r="B33" s="2" t="s">
        <v>501</v>
      </c>
      <c r="C33" s="1" t="s">
        <v>199</v>
      </c>
      <c r="D33" s="2" t="s">
        <v>502</v>
      </c>
      <c r="E33" s="1">
        <v>98</v>
      </c>
      <c r="F33" s="2" t="s">
        <v>503</v>
      </c>
    </row>
    <row r="34" spans="1:6" x14ac:dyDescent="0.2">
      <c r="A34" s="1" t="s">
        <v>239</v>
      </c>
      <c r="B34" s="2" t="s">
        <v>504</v>
      </c>
      <c r="C34" s="1" t="s">
        <v>263</v>
      </c>
      <c r="D34" s="2" t="s">
        <v>505</v>
      </c>
      <c r="E34" s="1" t="s">
        <v>425</v>
      </c>
      <c r="F34" s="2"/>
    </row>
    <row r="35" spans="1:6" x14ac:dyDescent="0.2">
      <c r="A35" s="1" t="s">
        <v>192</v>
      </c>
      <c r="B35" s="2" t="s">
        <v>506</v>
      </c>
      <c r="C35" s="1" t="s">
        <v>264</v>
      </c>
      <c r="D35" s="2" t="s">
        <v>507</v>
      </c>
      <c r="E35" s="1" t="s">
        <v>425</v>
      </c>
      <c r="F35" s="2"/>
    </row>
    <row r="36" spans="1:6" x14ac:dyDescent="0.2">
      <c r="A36" s="1" t="s">
        <v>218</v>
      </c>
      <c r="B36" s="2" t="s">
        <v>508</v>
      </c>
      <c r="C36" s="1" t="s">
        <v>265</v>
      </c>
      <c r="D36" s="2" t="s">
        <v>509</v>
      </c>
      <c r="E36" s="1" t="s">
        <v>425</v>
      </c>
      <c r="F36" s="2"/>
    </row>
    <row r="37" spans="1:6" x14ac:dyDescent="0.2">
      <c r="A37" s="1" t="s">
        <v>240</v>
      </c>
      <c r="B37" s="2" t="s">
        <v>510</v>
      </c>
      <c r="C37" s="1" t="s">
        <v>266</v>
      </c>
      <c r="D37" s="2" t="s">
        <v>511</v>
      </c>
      <c r="E37" s="1" t="s">
        <v>425</v>
      </c>
      <c r="F37" s="2"/>
    </row>
    <row r="38" spans="1:6" x14ac:dyDescent="0.2">
      <c r="A38" s="1" t="s">
        <v>241</v>
      </c>
      <c r="B38" s="2" t="s">
        <v>512</v>
      </c>
      <c r="C38" s="1" t="s">
        <v>267</v>
      </c>
      <c r="D38" s="2" t="s">
        <v>513</v>
      </c>
      <c r="E38" s="1" t="s">
        <v>425</v>
      </c>
      <c r="F38" s="2"/>
    </row>
    <row r="39" spans="1:6" x14ac:dyDescent="0.2">
      <c r="A39" s="1"/>
      <c r="B39" s="2"/>
      <c r="C39" s="1"/>
      <c r="D39" s="2"/>
      <c r="E39" s="4"/>
      <c r="F39" s="4"/>
    </row>
    <row r="40" spans="1:6" x14ac:dyDescent="0.2">
      <c r="A40" s="1"/>
      <c r="B40" s="2"/>
      <c r="C40" s="1"/>
      <c r="D40" s="2"/>
      <c r="E40" s="4"/>
      <c r="F40" s="4"/>
    </row>
    <row r="41" spans="1:6" x14ac:dyDescent="0.2">
      <c r="A41" s="1"/>
      <c r="B41" s="2"/>
      <c r="C41" s="1"/>
      <c r="D41" s="2"/>
      <c r="E41" s="4"/>
      <c r="F41" s="4"/>
    </row>
    <row r="42" spans="1:6" x14ac:dyDescent="0.2">
      <c r="A42" s="1"/>
      <c r="B42" s="2"/>
      <c r="C42" s="1"/>
      <c r="D42" s="2"/>
      <c r="E42" s="4"/>
      <c r="F42" s="4"/>
    </row>
    <row r="43" spans="1:6" x14ac:dyDescent="0.2">
      <c r="A43" s="1"/>
      <c r="B43" s="2"/>
      <c r="C43" s="1"/>
      <c r="D43" s="2"/>
      <c r="E43" s="4"/>
      <c r="F43" s="4"/>
    </row>
    <row r="44" spans="1:6" x14ac:dyDescent="0.2">
      <c r="A44" s="1"/>
      <c r="B44" s="2"/>
      <c r="C44" s="1"/>
      <c r="D44" s="2"/>
      <c r="E44" s="4"/>
      <c r="F44" s="4"/>
    </row>
    <row r="45" spans="1:6" x14ac:dyDescent="0.2">
      <c r="A45" s="1"/>
      <c r="B45" s="2"/>
      <c r="C45" s="1"/>
      <c r="D45" s="2"/>
      <c r="E45" s="4"/>
      <c r="F45" s="4"/>
    </row>
    <row r="46" spans="1:6" x14ac:dyDescent="0.2">
      <c r="A46" s="1"/>
      <c r="B46" s="2"/>
      <c r="C46" s="1"/>
      <c r="D46" s="2"/>
      <c r="E46" s="4"/>
      <c r="F46" s="4"/>
    </row>
    <row r="47" spans="1:6" x14ac:dyDescent="0.2">
      <c r="A47" s="1"/>
      <c r="B47" s="2"/>
      <c r="C47" s="1"/>
      <c r="D47" s="2"/>
      <c r="E47" s="4"/>
      <c r="F47" s="4"/>
    </row>
    <row r="48" spans="1:6" x14ac:dyDescent="0.2">
      <c r="A48" s="1"/>
      <c r="B48" s="2"/>
      <c r="C48" s="1"/>
      <c r="D48" s="2"/>
      <c r="E48" s="4"/>
      <c r="F48" s="4"/>
    </row>
    <row r="49" spans="1:6" x14ac:dyDescent="0.2">
      <c r="A49" s="1"/>
      <c r="B49" s="2"/>
      <c r="C49" s="1"/>
      <c r="D49" s="2"/>
      <c r="E49" s="4"/>
      <c r="F49" s="4"/>
    </row>
    <row r="50" spans="1:6" x14ac:dyDescent="0.2">
      <c r="A50" s="1"/>
      <c r="B50" s="2"/>
      <c r="C50" s="1"/>
      <c r="D50" s="2"/>
      <c r="E50" s="4"/>
      <c r="F50" s="4"/>
    </row>
    <row r="51" spans="1:6" x14ac:dyDescent="0.2">
      <c r="A51" s="1"/>
      <c r="B51" s="2"/>
      <c r="C51" s="1"/>
      <c r="D51" s="2"/>
      <c r="E51" s="4"/>
      <c r="F51" s="4"/>
    </row>
    <row r="52" spans="1:6" x14ac:dyDescent="0.2">
      <c r="A52" s="1"/>
      <c r="B52" s="2"/>
      <c r="C52" s="1"/>
      <c r="D52" s="2"/>
      <c r="E52" s="4"/>
      <c r="F52" s="4"/>
    </row>
    <row r="53" spans="1:6" x14ac:dyDescent="0.2">
      <c r="A53" s="1"/>
      <c r="B53" s="2"/>
      <c r="C53" s="1"/>
      <c r="D53" s="2"/>
      <c r="E53" s="4"/>
      <c r="F53" s="4"/>
    </row>
    <row r="54" spans="1:6" x14ac:dyDescent="0.2">
      <c r="A54" s="1"/>
      <c r="B54" s="2"/>
      <c r="C54" s="1"/>
      <c r="D54" s="2"/>
      <c r="E54" s="4"/>
      <c r="F54" s="4"/>
    </row>
    <row r="55" spans="1:6" x14ac:dyDescent="0.2">
      <c r="A55" s="1"/>
      <c r="B55" s="2"/>
      <c r="C55" s="1"/>
      <c r="D55" s="2"/>
      <c r="E55" s="4"/>
      <c r="F55" s="4"/>
    </row>
    <row r="56" spans="1:6" x14ac:dyDescent="0.2">
      <c r="A56" s="1"/>
      <c r="B56" s="2"/>
      <c r="C56" s="1"/>
      <c r="D56" s="2"/>
      <c r="E56" s="4"/>
      <c r="F56" s="4"/>
    </row>
    <row r="57" spans="1:6" x14ac:dyDescent="0.2">
      <c r="A57" s="1"/>
      <c r="B57" s="2"/>
      <c r="C57" s="1"/>
      <c r="D57" s="2"/>
      <c r="E57" s="4"/>
      <c r="F57" s="4"/>
    </row>
    <row r="58" spans="1:6" x14ac:dyDescent="0.2">
      <c r="A58" s="1"/>
      <c r="B58" s="2"/>
      <c r="C58" s="1"/>
      <c r="D58" s="2"/>
    </row>
    <row r="59" spans="1:6" x14ac:dyDescent="0.2">
      <c r="A59" s="1"/>
      <c r="B59" s="2"/>
      <c r="C59" s="1"/>
      <c r="D59" s="2"/>
    </row>
    <row r="60" spans="1:6" x14ac:dyDescent="0.2">
      <c r="A60" s="1"/>
      <c r="B60" s="2"/>
      <c r="C60" s="1"/>
      <c r="D60" s="2"/>
    </row>
    <row r="61" spans="1:6" x14ac:dyDescent="0.2">
      <c r="A61" s="1"/>
      <c r="B61" s="2"/>
      <c r="C61" s="1"/>
      <c r="D61" s="2"/>
    </row>
    <row r="62" spans="1:6" x14ac:dyDescent="0.2">
      <c r="A62" s="1"/>
      <c r="B62" s="2"/>
      <c r="C62" s="1"/>
      <c r="D62" s="2"/>
    </row>
    <row r="63" spans="1:6" x14ac:dyDescent="0.2">
      <c r="A63" s="1"/>
      <c r="B63" s="2"/>
      <c r="C63" s="1"/>
      <c r="D63" s="2"/>
    </row>
    <row r="64" spans="1:6" x14ac:dyDescent="0.2">
      <c r="A64" s="1"/>
      <c r="B64" s="2"/>
      <c r="C64" s="1"/>
      <c r="D64" s="2"/>
    </row>
    <row r="65" spans="1:4" x14ac:dyDescent="0.2">
      <c r="A65" s="1"/>
      <c r="B65" s="2"/>
      <c r="C65" s="1"/>
      <c r="D65" s="2"/>
    </row>
    <row r="66" spans="1:4" x14ac:dyDescent="0.2">
      <c r="A66" s="1"/>
      <c r="B66" s="2"/>
      <c r="C66" s="1"/>
      <c r="D66" s="2"/>
    </row>
    <row r="67" spans="1:4" x14ac:dyDescent="0.2">
      <c r="A67" s="1"/>
      <c r="B67" s="2"/>
      <c r="C67" s="1"/>
      <c r="D67" s="2"/>
    </row>
    <row r="68" spans="1:4" x14ac:dyDescent="0.2">
      <c r="A68" s="1"/>
      <c r="B68" s="2"/>
      <c r="C68" s="1"/>
      <c r="D68" s="2"/>
    </row>
    <row r="69" spans="1:4" x14ac:dyDescent="0.2">
      <c r="A69" s="1"/>
      <c r="B69" s="2"/>
      <c r="C69" s="1"/>
      <c r="D69" s="2"/>
    </row>
    <row r="70" spans="1:4" x14ac:dyDescent="0.2">
      <c r="A70" s="1"/>
      <c r="B70" s="2"/>
      <c r="C70" s="1"/>
      <c r="D70" s="2"/>
    </row>
    <row r="71" spans="1:4" x14ac:dyDescent="0.2">
      <c r="A71" s="1"/>
      <c r="B71" s="2"/>
      <c r="C71" s="1"/>
      <c r="D71" s="2"/>
    </row>
    <row r="72" spans="1:4" x14ac:dyDescent="0.2">
      <c r="A72" s="1"/>
      <c r="B72" s="2"/>
      <c r="C72" s="1"/>
      <c r="D72" s="2"/>
    </row>
    <row r="73" spans="1:4" x14ac:dyDescent="0.2">
      <c r="A73" s="1"/>
      <c r="B73" s="2"/>
      <c r="C73" s="1"/>
      <c r="D73" s="2"/>
    </row>
    <row r="74" spans="1:4" x14ac:dyDescent="0.2">
      <c r="A74" s="1"/>
      <c r="B74" s="2"/>
      <c r="C74" s="1"/>
      <c r="D74" s="2"/>
    </row>
    <row r="75" spans="1:4" x14ac:dyDescent="0.2">
      <c r="A75" s="1"/>
      <c r="B75" s="2"/>
      <c r="C75" s="1"/>
      <c r="D75" s="2"/>
    </row>
    <row r="76" spans="1:4" x14ac:dyDescent="0.2">
      <c r="A76" s="1"/>
      <c r="B76" s="2"/>
      <c r="C76" s="1"/>
      <c r="D76" s="2"/>
    </row>
    <row r="77" spans="1:4" x14ac:dyDescent="0.2">
      <c r="A77" s="1"/>
      <c r="B77" s="2"/>
      <c r="C77" s="1"/>
      <c r="D77" s="2"/>
    </row>
    <row r="78" spans="1:4" x14ac:dyDescent="0.2">
      <c r="A78" s="1"/>
      <c r="B78" s="2"/>
      <c r="C78" s="1"/>
      <c r="D78" s="2"/>
    </row>
    <row r="79" spans="1:4" x14ac:dyDescent="0.2">
      <c r="A79" s="1"/>
      <c r="B79" s="2"/>
      <c r="C79" s="1"/>
      <c r="D79" s="2"/>
    </row>
    <row r="80" spans="1:4" x14ac:dyDescent="0.2">
      <c r="A80" s="1"/>
      <c r="B80" s="2"/>
      <c r="C80" s="1"/>
      <c r="D80" s="2"/>
    </row>
    <row r="81" spans="1:4" x14ac:dyDescent="0.2">
      <c r="A81" s="1"/>
      <c r="B81" s="2"/>
      <c r="C81" s="1"/>
      <c r="D81" s="2"/>
    </row>
    <row r="82" spans="1:4" x14ac:dyDescent="0.2">
      <c r="A82" s="1"/>
      <c r="B82" s="2"/>
      <c r="C82" s="4"/>
      <c r="D82" s="4"/>
    </row>
    <row r="83" spans="1:4" x14ac:dyDescent="0.2">
      <c r="A83" s="1"/>
      <c r="B83" s="2"/>
      <c r="C83" s="4"/>
      <c r="D83" s="4"/>
    </row>
    <row r="84" spans="1:4" x14ac:dyDescent="0.2">
      <c r="A84" s="1"/>
      <c r="B84" s="2"/>
      <c r="C84" s="4"/>
      <c r="D84" s="4"/>
    </row>
    <row r="85" spans="1:4" x14ac:dyDescent="0.2">
      <c r="A85" s="1"/>
      <c r="B85" s="2"/>
      <c r="C85" s="4"/>
      <c r="D85" s="4"/>
    </row>
    <row r="86" spans="1:4" x14ac:dyDescent="0.2">
      <c r="A86" s="1"/>
      <c r="B86" s="2"/>
      <c r="C86" s="4"/>
      <c r="D86" s="4"/>
    </row>
    <row r="87" spans="1:4" x14ac:dyDescent="0.2">
      <c r="A87" s="1"/>
      <c r="B87" s="2"/>
      <c r="C87" s="4"/>
      <c r="D87" s="4"/>
    </row>
    <row r="88" spans="1:4" x14ac:dyDescent="0.2">
      <c r="A88" s="1"/>
      <c r="B88" s="2"/>
      <c r="C88" s="4"/>
      <c r="D88" s="4"/>
    </row>
    <row r="89" spans="1:4" x14ac:dyDescent="0.2">
      <c r="A89" s="1"/>
      <c r="B89" s="2"/>
      <c r="C89" s="4"/>
      <c r="D89" s="4"/>
    </row>
    <row r="90" spans="1:4" x14ac:dyDescent="0.2">
      <c r="A90" s="1"/>
      <c r="B90" s="2"/>
      <c r="C90" s="4"/>
      <c r="D90" s="4"/>
    </row>
    <row r="91" spans="1:4" x14ac:dyDescent="0.2">
      <c r="A91" s="1"/>
      <c r="B91" s="2"/>
      <c r="C91" s="4"/>
      <c r="D91" s="4"/>
    </row>
    <row r="92" spans="1:4" x14ac:dyDescent="0.2">
      <c r="A92" s="1"/>
      <c r="B92" s="2"/>
      <c r="C92" s="4"/>
      <c r="D92" s="4"/>
    </row>
    <row r="93" spans="1:4" x14ac:dyDescent="0.2">
      <c r="A93" s="1"/>
      <c r="B93" s="2"/>
      <c r="C93" s="4"/>
      <c r="D93" s="4"/>
    </row>
    <row r="94" spans="1:4" x14ac:dyDescent="0.2">
      <c r="A94" s="1"/>
      <c r="B94" s="2"/>
      <c r="C94" s="4"/>
      <c r="D94" s="4"/>
    </row>
    <row r="95" spans="1:4" x14ac:dyDescent="0.2">
      <c r="A95" s="1"/>
      <c r="B95" s="2"/>
      <c r="C95" s="4"/>
      <c r="D95" s="4"/>
    </row>
    <row r="96" spans="1:4" x14ac:dyDescent="0.2">
      <c r="A96" s="1"/>
      <c r="B96" s="2"/>
      <c r="C96" s="4"/>
      <c r="D96" s="4"/>
    </row>
    <row r="97" spans="1:4" x14ac:dyDescent="0.2">
      <c r="A97" s="1"/>
      <c r="B97" s="2"/>
      <c r="C97" s="4"/>
      <c r="D97" s="4"/>
    </row>
    <row r="98" spans="1:4" x14ac:dyDescent="0.2">
      <c r="A98" s="1"/>
      <c r="B98" s="2"/>
      <c r="C98" s="4"/>
      <c r="D98" s="4"/>
    </row>
    <row r="99" spans="1:4" x14ac:dyDescent="0.2">
      <c r="A99" s="1"/>
      <c r="B99" s="2"/>
      <c r="C99" s="4"/>
      <c r="D99" s="4"/>
    </row>
    <row r="100" spans="1:4" x14ac:dyDescent="0.2">
      <c r="A100" s="1"/>
      <c r="B100" s="2"/>
      <c r="C100" s="4"/>
      <c r="D100" s="4"/>
    </row>
    <row r="101" spans="1:4" x14ac:dyDescent="0.2">
      <c r="A101" s="1"/>
      <c r="B101" s="2"/>
      <c r="C101" s="4"/>
      <c r="D101" s="4"/>
    </row>
    <row r="102" spans="1:4" x14ac:dyDescent="0.2">
      <c r="A102" s="1"/>
      <c r="B102" s="2"/>
      <c r="C102" s="4"/>
      <c r="D102" s="4"/>
    </row>
    <row r="103" spans="1:4" x14ac:dyDescent="0.2">
      <c r="A103" s="1"/>
      <c r="B103" s="2"/>
      <c r="C103" s="4"/>
      <c r="D103" s="4"/>
    </row>
    <row r="104" spans="1:4" x14ac:dyDescent="0.2">
      <c r="A104" s="1"/>
      <c r="B104" s="2"/>
      <c r="C104" s="4"/>
      <c r="D104" s="4"/>
    </row>
    <row r="105" spans="1:4" x14ac:dyDescent="0.2">
      <c r="A105" s="1"/>
      <c r="B105" s="2"/>
      <c r="C105" s="4"/>
      <c r="D105" s="4"/>
    </row>
    <row r="106" spans="1:4" x14ac:dyDescent="0.2">
      <c r="A106" s="1"/>
      <c r="B106" s="2"/>
      <c r="C106" s="4"/>
      <c r="D106" s="4"/>
    </row>
    <row r="107" spans="1:4" x14ac:dyDescent="0.2">
      <c r="A107" s="1"/>
      <c r="B107" s="2"/>
      <c r="C107" s="4"/>
      <c r="D107" s="4"/>
    </row>
    <row r="108" spans="1:4" x14ac:dyDescent="0.2">
      <c r="A108" s="1"/>
      <c r="B108" s="2"/>
      <c r="C108" s="4"/>
      <c r="D108" s="4"/>
    </row>
    <row r="109" spans="1:4" x14ac:dyDescent="0.2">
      <c r="A109" s="1"/>
      <c r="B109" s="2"/>
      <c r="C109" s="4"/>
      <c r="D109" s="4"/>
    </row>
    <row r="110" spans="1:4" x14ac:dyDescent="0.2">
      <c r="A110" s="1"/>
      <c r="B110" s="2"/>
      <c r="C110" s="4"/>
      <c r="D110" s="4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2" x14ac:dyDescent="0.2">
      <c r="A113" s="1"/>
      <c r="B113" s="2"/>
    </row>
    <row r="114" spans="1:2" x14ac:dyDescent="0.2">
      <c r="A114" s="1"/>
      <c r="B114" s="2"/>
    </row>
    <row r="115" spans="1:2" x14ac:dyDescent="0.2">
      <c r="A115" s="1"/>
      <c r="B115" s="2"/>
    </row>
    <row r="116" spans="1:2" x14ac:dyDescent="0.2">
      <c r="A116" s="1"/>
      <c r="B116" s="2"/>
    </row>
    <row r="117" spans="1:2" x14ac:dyDescent="0.2">
      <c r="A117" s="1"/>
      <c r="B117" s="2"/>
    </row>
    <row r="118" spans="1:2" x14ac:dyDescent="0.2">
      <c r="A118" s="1"/>
      <c r="B118" s="2"/>
    </row>
    <row r="119" spans="1:2" x14ac:dyDescent="0.2">
      <c r="A119" s="1"/>
      <c r="B119" s="2"/>
    </row>
    <row r="120" spans="1:2" x14ac:dyDescent="0.2">
      <c r="A120" s="1"/>
      <c r="B120" s="2"/>
    </row>
    <row r="121" spans="1:2" x14ac:dyDescent="0.2">
      <c r="A121" s="1"/>
      <c r="B121" s="2"/>
    </row>
    <row r="122" spans="1:2" x14ac:dyDescent="0.2">
      <c r="A122" s="1"/>
      <c r="B122" s="2"/>
    </row>
    <row r="123" spans="1:2" x14ac:dyDescent="0.2">
      <c r="A123" s="1"/>
      <c r="B123" s="2"/>
    </row>
    <row r="124" spans="1:2" x14ac:dyDescent="0.2">
      <c r="A124" s="1"/>
      <c r="B124" s="2"/>
    </row>
    <row r="125" spans="1:2" x14ac:dyDescent="0.2">
      <c r="A125" s="1"/>
      <c r="B125" s="2"/>
    </row>
    <row r="126" spans="1:2" x14ac:dyDescent="0.2">
      <c r="A126" s="1"/>
      <c r="B126" s="2"/>
    </row>
    <row r="127" spans="1:2" x14ac:dyDescent="0.2">
      <c r="A127" s="1"/>
      <c r="B127" s="2"/>
    </row>
    <row r="128" spans="1:2" x14ac:dyDescent="0.2">
      <c r="A128" s="1"/>
      <c r="B128" s="2"/>
    </row>
    <row r="129" spans="1:2" x14ac:dyDescent="0.2">
      <c r="A129" s="1"/>
      <c r="B129" s="2"/>
    </row>
    <row r="130" spans="1:2" x14ac:dyDescent="0.2">
      <c r="A130" s="1"/>
      <c r="B130" s="2"/>
    </row>
    <row r="131" spans="1:2" x14ac:dyDescent="0.2">
      <c r="A131" s="1"/>
      <c r="B131" s="2"/>
    </row>
    <row r="132" spans="1:2" x14ac:dyDescent="0.2">
      <c r="A132" s="1"/>
      <c r="B132" s="2"/>
    </row>
    <row r="133" spans="1:2" x14ac:dyDescent="0.2">
      <c r="A133" s="1"/>
      <c r="B133" s="2"/>
    </row>
    <row r="134" spans="1:2" x14ac:dyDescent="0.2">
      <c r="A134" s="1"/>
      <c r="B134" s="2"/>
    </row>
    <row r="135" spans="1:2" x14ac:dyDescent="0.2">
      <c r="A135" s="1"/>
      <c r="B135" s="2"/>
    </row>
    <row r="136" spans="1:2" x14ac:dyDescent="0.2">
      <c r="A136" s="4"/>
      <c r="B136" s="4"/>
    </row>
    <row r="137" spans="1:2" x14ac:dyDescent="0.2">
      <c r="A137" s="4"/>
      <c r="B137" s="4"/>
    </row>
    <row r="138" spans="1:2" x14ac:dyDescent="0.2">
      <c r="A138" s="4"/>
      <c r="B138" s="4"/>
    </row>
    <row r="139" spans="1:2" x14ac:dyDescent="0.2">
      <c r="A139" s="4"/>
      <c r="B139" s="4"/>
    </row>
    <row r="140" spans="1:2" x14ac:dyDescent="0.2">
      <c r="A140" s="4"/>
      <c r="B140" s="4"/>
    </row>
    <row r="141" spans="1:2" x14ac:dyDescent="0.2">
      <c r="A141" s="4"/>
      <c r="B141" s="4"/>
    </row>
    <row r="142" spans="1:2" x14ac:dyDescent="0.2">
      <c r="A142" s="4"/>
      <c r="B142" s="4"/>
    </row>
    <row r="143" spans="1:2" x14ac:dyDescent="0.2">
      <c r="A143" s="4"/>
      <c r="B143" s="4"/>
    </row>
    <row r="144" spans="1:2" x14ac:dyDescent="0.2">
      <c r="A144" s="4"/>
      <c r="B144" s="4"/>
    </row>
    <row r="145" spans="1:2" x14ac:dyDescent="0.2">
      <c r="A145" s="4"/>
      <c r="B145" s="4"/>
    </row>
    <row r="146" spans="1:2" x14ac:dyDescent="0.2">
      <c r="A146" s="4"/>
      <c r="B146" s="4"/>
    </row>
    <row r="147" spans="1:2" x14ac:dyDescent="0.2">
      <c r="A147" s="4"/>
      <c r="B147" s="4"/>
    </row>
    <row r="148" spans="1:2" x14ac:dyDescent="0.2">
      <c r="A148" s="4"/>
      <c r="B148" s="4"/>
    </row>
    <row r="149" spans="1:2" x14ac:dyDescent="0.2">
      <c r="A149" s="4"/>
      <c r="B149" s="4"/>
    </row>
    <row r="150" spans="1:2" x14ac:dyDescent="0.2">
      <c r="A150" s="4"/>
      <c r="B150" s="4"/>
    </row>
    <row r="151" spans="1:2" x14ac:dyDescent="0.2">
      <c r="A151" s="4"/>
      <c r="B151" s="4"/>
    </row>
    <row r="152" spans="1:2" x14ac:dyDescent="0.2">
      <c r="A152" s="4"/>
      <c r="B152" s="4"/>
    </row>
    <row r="153" spans="1:2" x14ac:dyDescent="0.2">
      <c r="A153" s="4"/>
      <c r="B153" s="4"/>
    </row>
    <row r="154" spans="1:2" x14ac:dyDescent="0.2">
      <c r="A154" s="4"/>
      <c r="B154" s="4"/>
    </row>
    <row r="155" spans="1:2" x14ac:dyDescent="0.2">
      <c r="A155" s="4"/>
      <c r="B155" s="4"/>
    </row>
    <row r="156" spans="1:2" x14ac:dyDescent="0.2">
      <c r="A156" s="4"/>
      <c r="B156" s="4"/>
    </row>
    <row r="157" spans="1:2" x14ac:dyDescent="0.2">
      <c r="A157" s="4"/>
      <c r="B157" s="4"/>
    </row>
    <row r="158" spans="1:2" x14ac:dyDescent="0.2">
      <c r="A158" s="4"/>
      <c r="B158" s="4"/>
    </row>
    <row r="159" spans="1:2" x14ac:dyDescent="0.2">
      <c r="A159" s="4"/>
      <c r="B159" s="4"/>
    </row>
    <row r="160" spans="1:2" x14ac:dyDescent="0.2">
      <c r="A160" s="4"/>
      <c r="B160" s="4"/>
    </row>
    <row r="161" spans="1:2" x14ac:dyDescent="0.2">
      <c r="A161" s="4"/>
      <c r="B161" s="4"/>
    </row>
    <row r="162" spans="1:2" x14ac:dyDescent="0.2">
      <c r="A162" s="4"/>
      <c r="B162" s="4"/>
    </row>
    <row r="163" spans="1:2" x14ac:dyDescent="0.2">
      <c r="A163" s="4"/>
      <c r="B163" s="4"/>
    </row>
    <row r="164" spans="1:2" x14ac:dyDescent="0.2">
      <c r="A164" s="4"/>
      <c r="B164" s="4"/>
    </row>
    <row r="165" spans="1:2" x14ac:dyDescent="0.2">
      <c r="A165" s="4"/>
      <c r="B165" s="4"/>
    </row>
    <row r="166" spans="1:2" x14ac:dyDescent="0.2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40625" defaultRowHeight="12.75" x14ac:dyDescent="0.2"/>
  <cols>
    <col min="1" max="1" width="1.28515625" style="7" customWidth="1"/>
    <col min="2" max="2" width="4" style="7" customWidth="1"/>
    <col min="3" max="3" width="3.140625" style="7" customWidth="1"/>
    <col min="4" max="4" width="3.5703125" style="7" customWidth="1"/>
    <col min="5" max="5" width="40.42578125" style="7" customWidth="1"/>
    <col min="6" max="6" width="0.5703125" style="7" customWidth="1"/>
    <col min="7" max="7" width="19.7109375" style="7" customWidth="1"/>
    <col min="8" max="8" width="0.5703125" style="7" customWidth="1"/>
    <col min="9" max="9" width="19.7109375" style="7" customWidth="1"/>
    <col min="10" max="10" width="0.5703125" style="7" customWidth="1"/>
    <col min="11" max="11" width="15.7109375" style="7" customWidth="1"/>
    <col min="12" max="16384" width="9.140625" style="7"/>
  </cols>
  <sheetData>
    <row r="1" spans="1:15" ht="29.25" customHeight="1" x14ac:dyDescent="0.2">
      <c r="B1" s="184" t="s">
        <v>644</v>
      </c>
      <c r="C1" s="185"/>
      <c r="D1" s="185"/>
      <c r="E1" s="185"/>
      <c r="F1" s="185"/>
      <c r="G1" s="185"/>
      <c r="H1" s="185"/>
      <c r="I1" s="185"/>
      <c r="J1" s="185"/>
      <c r="K1" s="185"/>
    </row>
    <row r="2" spans="1:15" ht="3" customHeight="1" x14ac:dyDescent="0.2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2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2">
      <c r="B4" s="187" t="s">
        <v>645</v>
      </c>
      <c r="C4" s="187"/>
      <c r="D4" s="187"/>
      <c r="E4" s="187"/>
      <c r="F4" s="21"/>
      <c r="G4" s="188" t="s">
        <v>646</v>
      </c>
      <c r="H4" s="188"/>
      <c r="I4" s="188"/>
      <c r="J4" s="22"/>
      <c r="K4" s="23" t="s">
        <v>647</v>
      </c>
    </row>
    <row r="5" spans="1:15" ht="3" customHeight="1" x14ac:dyDescent="0.2">
      <c r="B5" s="187"/>
      <c r="C5" s="187"/>
      <c r="D5" s="187"/>
      <c r="E5" s="187"/>
      <c r="F5" s="21"/>
      <c r="G5" s="22"/>
      <c r="H5" s="22"/>
      <c r="I5" s="22"/>
      <c r="J5" s="22"/>
      <c r="K5" s="24"/>
    </row>
    <row r="6" spans="1:15" ht="30" customHeight="1" x14ac:dyDescent="0.2">
      <c r="B6" s="187"/>
      <c r="C6" s="187"/>
      <c r="D6" s="187"/>
      <c r="E6" s="187"/>
      <c r="F6" s="21"/>
      <c r="G6" s="51" t="s">
        <v>1143</v>
      </c>
      <c r="H6" s="25"/>
      <c r="I6" s="51" t="s">
        <v>1144</v>
      </c>
      <c r="J6" s="26"/>
      <c r="K6" s="27" t="s">
        <v>295</v>
      </c>
      <c r="N6" s="28"/>
      <c r="O6" s="28"/>
    </row>
    <row r="7" spans="1:15" ht="1.5" customHeight="1" x14ac:dyDescent="0.2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2">
      <c r="B8" s="31" t="s">
        <v>516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2">
      <c r="B9" s="32"/>
      <c r="C9" s="32"/>
      <c r="D9" s="32" t="s">
        <v>517</v>
      </c>
      <c r="E9" s="32"/>
      <c r="F9" s="29"/>
      <c r="G9" s="33">
        <f>G15+G27</f>
        <v>19989.822238999986</v>
      </c>
      <c r="H9" s="34"/>
      <c r="I9" s="33">
        <f>I15+I27</f>
        <v>18587.211477000001</v>
      </c>
      <c r="J9" s="34"/>
      <c r="K9" s="35">
        <f>I9/G9*100-100</f>
        <v>-7.0166244863523701</v>
      </c>
    </row>
    <row r="10" spans="1:15" ht="13.5" customHeight="1" x14ac:dyDescent="0.2">
      <c r="B10" s="29"/>
      <c r="C10" s="29"/>
      <c r="D10" s="29" t="s">
        <v>521</v>
      </c>
      <c r="E10" s="29"/>
      <c r="F10" s="29"/>
      <c r="G10" s="34">
        <f>G16+G28</f>
        <v>28254.779856000045</v>
      </c>
      <c r="H10" s="34"/>
      <c r="I10" s="34">
        <f>I16+I28</f>
        <v>25240.056462999997</v>
      </c>
      <c r="J10" s="34"/>
      <c r="K10" s="36">
        <f>I10/G10*100-100</f>
        <v>-10.669781921375886</v>
      </c>
      <c r="N10" s="28"/>
      <c r="O10" s="28"/>
    </row>
    <row r="11" spans="1:15" ht="13.5" customHeight="1" x14ac:dyDescent="0.2">
      <c r="B11" s="32"/>
      <c r="C11" s="32"/>
      <c r="D11" s="32" t="s">
        <v>518</v>
      </c>
      <c r="E11" s="32"/>
      <c r="F11" s="29"/>
      <c r="G11" s="33">
        <f>G9-G10</f>
        <v>-8264.9576170000582</v>
      </c>
      <c r="H11" s="34"/>
      <c r="I11" s="33">
        <f>I9-I10</f>
        <v>-6652.8449859999964</v>
      </c>
      <c r="J11" s="34"/>
      <c r="K11" s="35"/>
    </row>
    <row r="12" spans="1:15" ht="13.5" customHeight="1" x14ac:dyDescent="0.2">
      <c r="B12" s="29"/>
      <c r="C12" s="29"/>
      <c r="D12" s="29" t="s">
        <v>519</v>
      </c>
      <c r="E12" s="29"/>
      <c r="F12" s="29"/>
      <c r="G12" s="34">
        <f>G9/G10*100</f>
        <v>70.748462174816936</v>
      </c>
      <c r="H12" s="34"/>
      <c r="I12" s="34">
        <f>I9/I10*100</f>
        <v>73.641719083503006</v>
      </c>
      <c r="J12" s="34"/>
      <c r="K12" s="37"/>
    </row>
    <row r="13" spans="1:15" ht="25.5" customHeight="1" x14ac:dyDescent="0.2">
      <c r="B13" s="38"/>
      <c r="C13" s="32"/>
      <c r="D13" s="186" t="s">
        <v>648</v>
      </c>
      <c r="E13" s="186"/>
      <c r="F13" s="29"/>
      <c r="G13" s="39">
        <v>-4569.17738500005</v>
      </c>
      <c r="H13" s="40"/>
      <c r="I13" s="39">
        <v>-4905.2382789999974</v>
      </c>
      <c r="J13" s="40"/>
      <c r="K13" s="41"/>
    </row>
    <row r="14" spans="1:15" ht="13.5" customHeight="1" x14ac:dyDescent="0.2">
      <c r="B14" s="8" t="s">
        <v>642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2">
      <c r="B15" s="32"/>
      <c r="C15" s="32"/>
      <c r="D15" s="32" t="s">
        <v>517</v>
      </c>
      <c r="E15" s="32"/>
      <c r="G15" s="33">
        <v>13667.795360999982</v>
      </c>
      <c r="H15" s="42"/>
      <c r="I15" s="33">
        <v>12963.496013000007</v>
      </c>
      <c r="J15" s="42"/>
      <c r="K15" s="35">
        <f>I15/G15*100-100</f>
        <v>-5.1529842918898225</v>
      </c>
    </row>
    <row r="16" spans="1:15" ht="13.5" customHeight="1" x14ac:dyDescent="0.2">
      <c r="D16" s="29" t="s">
        <v>521</v>
      </c>
      <c r="E16" s="29"/>
      <c r="G16" s="42">
        <v>18485.798753000021</v>
      </c>
      <c r="H16" s="42"/>
      <c r="I16" s="42">
        <v>18456.831696999994</v>
      </c>
      <c r="J16" s="42"/>
      <c r="K16" s="43">
        <f>I16/G16*100-100</f>
        <v>-0.15669896868982391</v>
      </c>
    </row>
    <row r="17" spans="2:11" ht="13.5" customHeight="1" x14ac:dyDescent="0.2">
      <c r="B17" s="32"/>
      <c r="C17" s="32"/>
      <c r="D17" s="32" t="s">
        <v>518</v>
      </c>
      <c r="E17" s="32"/>
      <c r="G17" s="33">
        <f>G15-G16</f>
        <v>-4818.0033920000387</v>
      </c>
      <c r="H17" s="42"/>
      <c r="I17" s="33">
        <f>I15-I16</f>
        <v>-5493.3356839999869</v>
      </c>
      <c r="J17" s="42"/>
      <c r="K17" s="35"/>
    </row>
    <row r="18" spans="2:11" ht="13.5" customHeight="1" x14ac:dyDescent="0.2">
      <c r="D18" s="29" t="s">
        <v>519</v>
      </c>
      <c r="E18" s="29"/>
      <c r="G18" s="44">
        <f>G15/G16*100</f>
        <v>73.936731345091943</v>
      </c>
      <c r="H18" s="44"/>
      <c r="I18" s="44">
        <f>I15/I16*100</f>
        <v>70.236843602507989</v>
      </c>
      <c r="J18" s="42"/>
      <c r="K18" s="45"/>
    </row>
    <row r="19" spans="2:11" ht="26.25" customHeight="1" x14ac:dyDescent="0.2">
      <c r="B19" s="38"/>
      <c r="C19" s="32"/>
      <c r="D19" s="186" t="s">
        <v>648</v>
      </c>
      <c r="E19" s="186"/>
      <c r="G19" s="39">
        <v>-4082.6056100000351</v>
      </c>
      <c r="H19" s="46"/>
      <c r="I19" s="39">
        <v>-5100.6396339999937</v>
      </c>
      <c r="J19" s="46"/>
      <c r="K19" s="41"/>
    </row>
    <row r="20" spans="2:11" ht="13.5" customHeight="1" x14ac:dyDescent="0.2">
      <c r="B20" s="8"/>
      <c r="C20" s="8" t="s">
        <v>520</v>
      </c>
      <c r="G20" s="46"/>
      <c r="H20" s="46"/>
      <c r="I20" s="46"/>
      <c r="J20" s="42"/>
      <c r="K20" s="43"/>
    </row>
    <row r="21" spans="2:11" ht="13.5" customHeight="1" x14ac:dyDescent="0.2">
      <c r="B21" s="32"/>
      <c r="C21" s="32"/>
      <c r="D21" s="32"/>
      <c r="E21" s="32" t="s">
        <v>517</v>
      </c>
      <c r="G21" s="33">
        <v>12638.355178999991</v>
      </c>
      <c r="H21" s="42"/>
      <c r="I21" s="33">
        <v>11893.015957999985</v>
      </c>
      <c r="J21" s="42"/>
      <c r="K21" s="35">
        <f>I21/G21*100-100</f>
        <v>-5.897438475526215</v>
      </c>
    </row>
    <row r="22" spans="2:11" ht="13.5" customHeight="1" x14ac:dyDescent="0.2">
      <c r="E22" s="29" t="s">
        <v>521</v>
      </c>
      <c r="F22" s="29"/>
      <c r="G22" s="42">
        <v>17270.044186999996</v>
      </c>
      <c r="H22" s="42"/>
      <c r="I22" s="42">
        <v>17212.982103000009</v>
      </c>
      <c r="J22" s="42"/>
      <c r="K22" s="43">
        <f>I22/G22*100-100</f>
        <v>-0.33041075854883672</v>
      </c>
    </row>
    <row r="23" spans="2:11" ht="13.5" customHeight="1" x14ac:dyDescent="0.2">
      <c r="B23" s="32"/>
      <c r="C23" s="32"/>
      <c r="D23" s="32"/>
      <c r="E23" s="32" t="s">
        <v>518</v>
      </c>
      <c r="G23" s="33">
        <f>G21-G22</f>
        <v>-4631.6890080000048</v>
      </c>
      <c r="H23" s="42"/>
      <c r="I23" s="33">
        <f>I21-I22</f>
        <v>-5319.966145000024</v>
      </c>
      <c r="J23" s="42"/>
      <c r="K23" s="35"/>
    </row>
    <row r="24" spans="2:11" ht="13.5" customHeight="1" x14ac:dyDescent="0.2">
      <c r="E24" s="29" t="s">
        <v>519</v>
      </c>
      <c r="F24" s="29"/>
      <c r="G24" s="42">
        <f>G21/G22*100</f>
        <v>73.180792371761839</v>
      </c>
      <c r="H24" s="42"/>
      <c r="I24" s="42">
        <f>I21/I22*100</f>
        <v>69.093291835394282</v>
      </c>
      <c r="J24" s="42"/>
      <c r="K24" s="45"/>
    </row>
    <row r="25" spans="2:11" ht="26.25" customHeight="1" x14ac:dyDescent="0.2">
      <c r="B25" s="38"/>
      <c r="C25" s="32"/>
      <c r="D25" s="32"/>
      <c r="E25" s="181" t="s">
        <v>699</v>
      </c>
      <c r="G25" s="39">
        <v>-3897.7166819999875</v>
      </c>
      <c r="H25" s="46"/>
      <c r="I25" s="39">
        <v>-4928.5182680000198</v>
      </c>
      <c r="J25" s="46"/>
      <c r="K25" s="41"/>
    </row>
    <row r="26" spans="2:11" ht="13.5" customHeight="1" x14ac:dyDescent="0.2">
      <c r="B26" s="8" t="s">
        <v>643</v>
      </c>
      <c r="C26" s="8"/>
      <c r="G26" s="42"/>
      <c r="H26" s="42"/>
      <c r="I26" s="42"/>
      <c r="J26" s="42"/>
      <c r="K26" s="43"/>
    </row>
    <row r="27" spans="2:11" ht="13.5" customHeight="1" x14ac:dyDescent="0.2">
      <c r="B27" s="32"/>
      <c r="C27" s="32"/>
      <c r="D27" s="32" t="s">
        <v>517</v>
      </c>
      <c r="E27" s="32"/>
      <c r="G27" s="33">
        <v>6322.0268780000033</v>
      </c>
      <c r="H27" s="42"/>
      <c r="I27" s="33">
        <v>5623.7154639999935</v>
      </c>
      <c r="J27" s="42"/>
      <c r="K27" s="35">
        <f>I27/G27*100-100</f>
        <v>-11.045688787405524</v>
      </c>
    </row>
    <row r="28" spans="2:11" ht="13.5" customHeight="1" x14ac:dyDescent="0.2">
      <c r="D28" s="29" t="s">
        <v>521</v>
      </c>
      <c r="G28" s="42">
        <v>9768.9811030000255</v>
      </c>
      <c r="H28" s="42"/>
      <c r="I28" s="42">
        <v>6783.224766000003</v>
      </c>
      <c r="J28" s="42"/>
      <c r="K28" s="43">
        <f>I28/G28*100-100</f>
        <v>-30.563641238727598</v>
      </c>
    </row>
    <row r="29" spans="2:11" ht="13.5" customHeight="1" x14ac:dyDescent="0.2">
      <c r="B29" s="32"/>
      <c r="C29" s="32"/>
      <c r="D29" s="32" t="s">
        <v>518</v>
      </c>
      <c r="E29" s="32"/>
      <c r="G29" s="33">
        <f>G27-G28</f>
        <v>-3446.9542250000222</v>
      </c>
      <c r="H29" s="42"/>
      <c r="I29" s="33">
        <f>I27-I28</f>
        <v>-1159.5093020000095</v>
      </c>
      <c r="J29" s="42"/>
      <c r="K29" s="35"/>
    </row>
    <row r="30" spans="2:11" ht="13.5" customHeight="1" x14ac:dyDescent="0.2">
      <c r="D30" s="29" t="s">
        <v>519</v>
      </c>
      <c r="G30" s="42">
        <f>G27/G28*100</f>
        <v>64.715314845460469</v>
      </c>
      <c r="H30" s="42"/>
      <c r="I30" s="42">
        <f>I27/I28*100</f>
        <v>82.9062231903048</v>
      </c>
      <c r="J30" s="42"/>
      <c r="K30" s="45"/>
    </row>
    <row r="31" spans="2:11" ht="13.5" customHeight="1" x14ac:dyDescent="0.2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2">
      <c r="D32" s="7" t="s">
        <v>353</v>
      </c>
      <c r="E32" s="7" t="s">
        <v>517</v>
      </c>
      <c r="G32" s="42">
        <v>4993.3120099999969</v>
      </c>
      <c r="H32" s="42"/>
      <c r="I32" s="42">
        <v>4784.3533199999947</v>
      </c>
      <c r="J32" s="42"/>
      <c r="K32" s="43">
        <f>I32/G32*100-100</f>
        <v>-4.1847713417772638</v>
      </c>
    </row>
    <row r="33" spans="2:14" ht="13.5" customHeight="1" x14ac:dyDescent="0.2">
      <c r="B33" s="32"/>
      <c r="C33" s="32"/>
      <c r="D33" s="32" t="s">
        <v>353</v>
      </c>
      <c r="E33" s="32" t="s">
        <v>521</v>
      </c>
      <c r="G33" s="33">
        <v>5479.8837850000118</v>
      </c>
      <c r="H33" s="42"/>
      <c r="I33" s="33">
        <v>4588.951965000002</v>
      </c>
      <c r="J33" s="42"/>
      <c r="K33" s="35">
        <f>I33/G33*100-100</f>
        <v>-16.25822471707778</v>
      </c>
    </row>
    <row r="34" spans="2:14" ht="13.5" customHeight="1" x14ac:dyDescent="0.2">
      <c r="D34" s="7" t="s">
        <v>353</v>
      </c>
      <c r="E34" s="7" t="s">
        <v>518</v>
      </c>
      <c r="G34" s="42">
        <f>G32-G33</f>
        <v>-486.5717750000149</v>
      </c>
      <c r="H34" s="42"/>
      <c r="I34" s="42">
        <f>I32-I33</f>
        <v>195.40135499999269</v>
      </c>
      <c r="J34" s="42"/>
      <c r="K34" s="43"/>
    </row>
    <row r="35" spans="2:14" ht="13.5" customHeight="1" x14ac:dyDescent="0.2">
      <c r="B35" s="32"/>
      <c r="C35" s="32"/>
      <c r="D35" s="32"/>
      <c r="E35" s="32" t="s">
        <v>519</v>
      </c>
      <c r="G35" s="33">
        <f>G32/G33*100</f>
        <v>91.120764707968831</v>
      </c>
      <c r="H35" s="42"/>
      <c r="I35" s="33">
        <f>I32/I33*100</f>
        <v>104.2580823789467</v>
      </c>
      <c r="J35" s="42"/>
      <c r="K35" s="48"/>
    </row>
    <row r="36" spans="2:14" ht="3" customHeight="1" thickBot="1" x14ac:dyDescent="0.2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3.5" thickTop="1" x14ac:dyDescent="0.2"/>
    <row r="39" spans="2:14" x14ac:dyDescent="0.2">
      <c r="G39" s="50"/>
      <c r="I39" s="50"/>
    </row>
    <row r="43" spans="2:14" ht="12.75" customHeight="1" x14ac:dyDescent="0.2"/>
    <row r="44" spans="2:14" x14ac:dyDescent="0.2">
      <c r="G44" s="50"/>
      <c r="I44" s="50"/>
    </row>
    <row r="45" spans="2:14" x14ac:dyDescent="0.2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89" t="s">
        <v>355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2">
      <c r="A2" s="189" t="s">
        <v>536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2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2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2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2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2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2">
      <c r="A11" s="187"/>
      <c r="B11" s="53"/>
      <c r="C11" s="54">
        <v>2022</v>
      </c>
      <c r="D11" s="53"/>
      <c r="E11" s="54">
        <v>2023</v>
      </c>
      <c r="F11" s="53"/>
      <c r="G11" s="27" t="s">
        <v>655</v>
      </c>
      <c r="H11" s="53"/>
      <c r="I11" s="27" t="s">
        <v>656</v>
      </c>
      <c r="J11" s="53"/>
      <c r="K11" s="54">
        <v>2022</v>
      </c>
      <c r="L11" s="53"/>
      <c r="M11" s="54">
        <v>2023</v>
      </c>
      <c r="N11" s="53"/>
      <c r="O11" s="27" t="s">
        <v>655</v>
      </c>
      <c r="P11" s="53"/>
      <c r="Q11" s="27" t="s">
        <v>656</v>
      </c>
      <c r="R11" s="53"/>
      <c r="S11" s="54">
        <v>2022</v>
      </c>
      <c r="T11" s="53"/>
      <c r="U11" s="54">
        <v>2023</v>
      </c>
      <c r="V11" s="53"/>
      <c r="W11" s="27" t="s">
        <v>655</v>
      </c>
      <c r="X11" s="53"/>
      <c r="Y11" s="27" t="s">
        <v>656</v>
      </c>
      <c r="Z11" s="53"/>
      <c r="AA11" s="54">
        <v>2022</v>
      </c>
      <c r="AB11" s="53"/>
      <c r="AC11" s="54">
        <v>2023</v>
      </c>
      <c r="AD11" s="53"/>
      <c r="AE11" s="27" t="s">
        <v>655</v>
      </c>
      <c r="AF11" s="53"/>
      <c r="AG11" s="27" t="s">
        <v>656</v>
      </c>
      <c r="AH11" s="53"/>
      <c r="AI11" s="54">
        <v>2022</v>
      </c>
      <c r="AJ11" s="53"/>
      <c r="AK11" s="54">
        <v>2023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109485.801442</v>
      </c>
      <c r="D13" s="58"/>
      <c r="E13" s="57">
        <f>SUM(E14:E25)</f>
        <v>69871.556591999994</v>
      </c>
      <c r="F13" s="58"/>
      <c r="G13" s="59"/>
      <c r="H13" s="58"/>
      <c r="I13" s="58"/>
      <c r="J13" s="58"/>
      <c r="K13" s="57">
        <f>SUM(K14:K25)</f>
        <v>77254.682540000009</v>
      </c>
      <c r="L13" s="58"/>
      <c r="M13" s="57">
        <f>SUM(M14:M25)</f>
        <v>52405.139804999999</v>
      </c>
      <c r="N13" s="58"/>
      <c r="O13" s="59"/>
      <c r="P13" s="58"/>
      <c r="Q13" s="58"/>
      <c r="R13" s="58"/>
      <c r="S13" s="57">
        <f>SUM(S14:S25)</f>
        <v>32231.118901999995</v>
      </c>
      <c r="T13" s="58"/>
      <c r="U13" s="57">
        <f>SUM(U14:U25)</f>
        <v>17466.416786999995</v>
      </c>
      <c r="V13" s="58"/>
      <c r="W13" s="59"/>
      <c r="X13" s="58"/>
      <c r="Y13" s="58"/>
      <c r="Z13" s="58"/>
      <c r="AA13" s="57">
        <f>SUM(AA14:AA25)</f>
        <v>76090.754415000003</v>
      </c>
      <c r="AB13" s="58"/>
      <c r="AC13" s="57">
        <f>SUM(AC14:AC25)</f>
        <v>51626.098366999999</v>
      </c>
      <c r="AD13" s="58"/>
      <c r="AE13" s="59"/>
      <c r="AF13" s="58"/>
      <c r="AG13" s="58"/>
      <c r="AH13" s="58"/>
      <c r="AI13" s="57">
        <f>SUM(AI14:AI25)</f>
        <v>33395.047026999993</v>
      </c>
      <c r="AJ13" s="58"/>
      <c r="AK13" s="57">
        <f>SUM(AK14:AK25)</f>
        <v>18245.458224999991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7597.0209120000009</v>
      </c>
      <c r="D14" s="62"/>
      <c r="E14" s="62">
        <f>M14+U14</f>
        <v>8418.6437429999951</v>
      </c>
      <c r="F14" s="29"/>
      <c r="G14" s="34">
        <f>E14/C14*100-100</f>
        <v>10.815066070203727</v>
      </c>
      <c r="H14" s="62"/>
      <c r="I14" s="34">
        <f>E14/C25*100-100</f>
        <v>-2.5523110241672953</v>
      </c>
      <c r="J14" s="29"/>
      <c r="K14" s="62">
        <v>5288.8059320000011</v>
      </c>
      <c r="L14" s="62"/>
      <c r="M14" s="62">
        <v>6130.1493849999979</v>
      </c>
      <c r="N14" s="29"/>
      <c r="O14" s="34">
        <f>M14/K14*100-100</f>
        <v>15.908003882491428</v>
      </c>
      <c r="P14" s="62"/>
      <c r="Q14" s="34">
        <f>M14/K25*100-100</f>
        <v>-5.3089628803009674</v>
      </c>
      <c r="R14" s="29"/>
      <c r="S14" s="62">
        <v>2308.2149799999997</v>
      </c>
      <c r="T14" s="62"/>
      <c r="U14" s="62">
        <v>2288.4943579999976</v>
      </c>
      <c r="V14" s="29"/>
      <c r="W14" s="34">
        <f>U14/S14*100-100</f>
        <v>-0.85436677999560118</v>
      </c>
      <c r="X14" s="62"/>
      <c r="Y14" s="34">
        <f>U14/S25*100-100</f>
        <v>5.6895710317365484</v>
      </c>
      <c r="Z14" s="29"/>
      <c r="AA14" s="62">
        <v>5214.0749710000009</v>
      </c>
      <c r="AB14" s="62"/>
      <c r="AC14" s="62">
        <v>6023.0057089999982</v>
      </c>
      <c r="AD14" s="29"/>
      <c r="AE14" s="34">
        <f>AC14/AA14*100-100</f>
        <v>15.51436721756329</v>
      </c>
      <c r="AF14" s="62"/>
      <c r="AG14" s="34">
        <f>AC14/AA25*100-100</f>
        <v>-5.4181004945680939</v>
      </c>
      <c r="AH14" s="29"/>
      <c r="AI14" s="62">
        <v>2382.9459409999995</v>
      </c>
      <c r="AJ14" s="62"/>
      <c r="AK14" s="62">
        <v>2395.6380339999973</v>
      </c>
      <c r="AL14" s="29"/>
      <c r="AM14" s="34">
        <f>AK14/AI14*100-100</f>
        <v>0.53262194419197328</v>
      </c>
      <c r="AN14" s="62"/>
      <c r="AO14" s="34">
        <f>AK14/AI25*100-100</f>
        <v>5.483162372885289</v>
      </c>
      <c r="AP14" s="29"/>
      <c r="AQ14" s="61" t="s">
        <v>523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8207.6470170000011</v>
      </c>
      <c r="D15" s="62"/>
      <c r="E15" s="62">
        <f t="shared" ref="E15:E25" si="1">M15+U15</f>
        <v>8735.8302760000006</v>
      </c>
      <c r="F15" s="29"/>
      <c r="G15" s="34">
        <f t="shared" ref="G15:G25" si="2">E15/C15*100-100</f>
        <v>6.4352579723032193</v>
      </c>
      <c r="H15" s="62"/>
      <c r="I15" s="34">
        <f t="shared" ref="I15:I25" si="3">E15/E14*100-100</f>
        <v>3.7676678415539584</v>
      </c>
      <c r="J15" s="29"/>
      <c r="K15" s="62">
        <v>5905.6057140000003</v>
      </c>
      <c r="L15" s="62"/>
      <c r="M15" s="62">
        <v>6725.5132309999999</v>
      </c>
      <c r="N15" s="29"/>
      <c r="O15" s="34">
        <f t="shared" ref="O15:O25" si="4">M15/K15*100-100</f>
        <v>13.883546526926153</v>
      </c>
      <c r="P15" s="62"/>
      <c r="Q15" s="34">
        <f t="shared" ref="Q15:Q25" si="5">M15/M14*100-100</f>
        <v>9.7120609728828384</v>
      </c>
      <c r="R15" s="29"/>
      <c r="S15" s="62">
        <v>2302.0413030000009</v>
      </c>
      <c r="T15" s="62"/>
      <c r="U15" s="62">
        <v>2010.3170450000007</v>
      </c>
      <c r="V15" s="29"/>
      <c r="W15" s="34">
        <f t="shared" ref="W15:W25" si="6">U15/S15*100-100</f>
        <v>-12.672416329795112</v>
      </c>
      <c r="X15" s="62"/>
      <c r="Y15" s="34">
        <f t="shared" ref="Y15:Y25" si="7">U15/U14*100-100</f>
        <v>-12.155472965338959</v>
      </c>
      <c r="Z15" s="29"/>
      <c r="AA15" s="62">
        <v>5841.3103069999997</v>
      </c>
      <c r="AB15" s="62"/>
      <c r="AC15" s="62">
        <v>6630.0735240000004</v>
      </c>
      <c r="AD15" s="29"/>
      <c r="AE15" s="34">
        <f t="shared" ref="AE15:AE25" si="8">AC15/AA15*100-100</f>
        <v>13.503189790393037</v>
      </c>
      <c r="AF15" s="62"/>
      <c r="AG15" s="34">
        <f t="shared" ref="AG15:AG25" si="9">AC15/AC14*100-100</f>
        <v>10.079150582455526</v>
      </c>
      <c r="AH15" s="29"/>
      <c r="AI15" s="62">
        <v>2366.3367100000009</v>
      </c>
      <c r="AJ15" s="62"/>
      <c r="AK15" s="62">
        <v>2105.7567520000007</v>
      </c>
      <c r="AL15" s="29"/>
      <c r="AM15" s="34">
        <f t="shared" ref="AM15:AM25" si="10">AK15/AI15*100-100</f>
        <v>-11.011956028861164</v>
      </c>
      <c r="AN15" s="62"/>
      <c r="AO15" s="34">
        <f t="shared" ref="AO15:AO25" si="11">AK15/AK14*100-100</f>
        <v>-12.100379017442037</v>
      </c>
      <c r="AP15" s="29"/>
      <c r="AQ15" s="61" t="s">
        <v>524</v>
      </c>
    </row>
    <row r="16" spans="1:46" ht="13.5" customHeight="1" x14ac:dyDescent="0.2">
      <c r="A16" s="61" t="s">
        <v>328</v>
      </c>
      <c r="B16" s="29"/>
      <c r="C16" s="62">
        <f t="shared" si="0"/>
        <v>9131.4678499999973</v>
      </c>
      <c r="D16" s="62"/>
      <c r="E16" s="62">
        <f t="shared" si="1"/>
        <v>9924.5750489999991</v>
      </c>
      <c r="F16" s="29"/>
      <c r="G16" s="34">
        <f t="shared" si="2"/>
        <v>8.6854294624713759</v>
      </c>
      <c r="H16" s="62"/>
      <c r="I16" s="34">
        <f t="shared" si="3"/>
        <v>13.607690802622898</v>
      </c>
      <c r="J16" s="29"/>
      <c r="K16" s="62">
        <v>6717.6852479999998</v>
      </c>
      <c r="L16" s="62"/>
      <c r="M16" s="62">
        <v>7743.0154089999996</v>
      </c>
      <c r="N16" s="29"/>
      <c r="O16" s="34">
        <f t="shared" si="4"/>
        <v>15.26314680053315</v>
      </c>
      <c r="P16" s="62"/>
      <c r="Q16" s="34">
        <f t="shared" si="5"/>
        <v>15.128989313559188</v>
      </c>
      <c r="R16" s="29"/>
      <c r="S16" s="62">
        <v>2413.7826019999975</v>
      </c>
      <c r="T16" s="62"/>
      <c r="U16" s="62">
        <v>2181.5596399999995</v>
      </c>
      <c r="V16" s="29"/>
      <c r="W16" s="34">
        <f t="shared" si="6"/>
        <v>-9.6207074244210702</v>
      </c>
      <c r="X16" s="62"/>
      <c r="Y16" s="34">
        <f t="shared" si="7"/>
        <v>8.5181884830508778</v>
      </c>
      <c r="Z16" s="29"/>
      <c r="AA16" s="62">
        <v>6599.0828739999997</v>
      </c>
      <c r="AB16" s="62"/>
      <c r="AC16" s="62">
        <v>7623.7659560000002</v>
      </c>
      <c r="AD16" s="29"/>
      <c r="AE16" s="34">
        <f t="shared" si="8"/>
        <v>15.527658942384122</v>
      </c>
      <c r="AF16" s="62"/>
      <c r="AG16" s="34">
        <f t="shared" si="9"/>
        <v>14.987653280208164</v>
      </c>
      <c r="AH16" s="29"/>
      <c r="AI16" s="62">
        <v>2532.3849759999976</v>
      </c>
      <c r="AJ16" s="62"/>
      <c r="AK16" s="62">
        <v>2300.8090929999994</v>
      </c>
      <c r="AL16" s="29"/>
      <c r="AM16" s="34">
        <f t="shared" si="10"/>
        <v>-9.1445765629908919</v>
      </c>
      <c r="AN16" s="62"/>
      <c r="AO16" s="34">
        <f t="shared" si="11"/>
        <v>9.2628144639566017</v>
      </c>
      <c r="AP16" s="29"/>
      <c r="AQ16" s="61" t="s">
        <v>525</v>
      </c>
    </row>
    <row r="17" spans="1:43" ht="13.5" customHeight="1" x14ac:dyDescent="0.2">
      <c r="A17" s="61" t="s">
        <v>329</v>
      </c>
      <c r="B17" s="29"/>
      <c r="C17" s="62">
        <f t="shared" si="0"/>
        <v>8741.3709580000013</v>
      </c>
      <c r="D17" s="62"/>
      <c r="E17" s="62">
        <f t="shared" si="1"/>
        <v>8133.1274250000024</v>
      </c>
      <c r="F17" s="29"/>
      <c r="G17" s="34">
        <f t="shared" si="2"/>
        <v>-6.9582166907508025</v>
      </c>
      <c r="H17" s="62"/>
      <c r="I17" s="34">
        <f t="shared" si="3"/>
        <v>-18.050622975343444</v>
      </c>
      <c r="J17" s="29"/>
      <c r="K17" s="62">
        <v>6232.5217060000023</v>
      </c>
      <c r="L17" s="62"/>
      <c r="M17" s="62">
        <v>6126.2095110000009</v>
      </c>
      <c r="N17" s="29"/>
      <c r="O17" s="34">
        <f t="shared" si="4"/>
        <v>-1.7057653388941389</v>
      </c>
      <c r="P17" s="62"/>
      <c r="Q17" s="34">
        <f t="shared" si="5"/>
        <v>-20.880830175292232</v>
      </c>
      <c r="R17" s="29"/>
      <c r="S17" s="62">
        <v>2508.8492519999991</v>
      </c>
      <c r="T17" s="62"/>
      <c r="U17" s="62">
        <v>2006.9179140000017</v>
      </c>
      <c r="V17" s="29"/>
      <c r="W17" s="34">
        <f t="shared" si="6"/>
        <v>-20.006436719937199</v>
      </c>
      <c r="X17" s="62"/>
      <c r="Y17" s="34">
        <f t="shared" si="7"/>
        <v>-8.0053610636103372</v>
      </c>
      <c r="Z17" s="29"/>
      <c r="AA17" s="62">
        <v>6136.7789390000016</v>
      </c>
      <c r="AB17" s="62"/>
      <c r="AC17" s="62">
        <v>6015.8652150000007</v>
      </c>
      <c r="AD17" s="29"/>
      <c r="AE17" s="34">
        <f t="shared" si="8"/>
        <v>-1.9703125239134636</v>
      </c>
      <c r="AF17" s="62"/>
      <c r="AG17" s="34">
        <f t="shared" si="9"/>
        <v>-21.090636180070049</v>
      </c>
      <c r="AH17" s="29"/>
      <c r="AI17" s="62">
        <v>2604.5920189999983</v>
      </c>
      <c r="AJ17" s="62"/>
      <c r="AK17" s="62">
        <v>2117.2622100000012</v>
      </c>
      <c r="AL17" s="29"/>
      <c r="AM17" s="34">
        <f t="shared" si="10"/>
        <v>-18.71040859547368</v>
      </c>
      <c r="AN17" s="62"/>
      <c r="AO17" s="34">
        <f t="shared" si="11"/>
        <v>-7.9774929418708638</v>
      </c>
      <c r="AP17" s="29"/>
      <c r="AQ17" s="61" t="s">
        <v>526</v>
      </c>
    </row>
    <row r="18" spans="1:43" ht="13.5" customHeight="1" x14ac:dyDescent="0.2">
      <c r="A18" s="61" t="s">
        <v>330</v>
      </c>
      <c r="B18" s="29"/>
      <c r="C18" s="62">
        <f t="shared" si="0"/>
        <v>9868.9384890000001</v>
      </c>
      <c r="D18" s="62"/>
      <c r="E18" s="62">
        <f t="shared" si="1"/>
        <v>9419.3236359999974</v>
      </c>
      <c r="F18" s="29"/>
      <c r="G18" s="34">
        <f t="shared" si="2"/>
        <v>-4.5558582972337547</v>
      </c>
      <c r="H18" s="62"/>
      <c r="I18" s="34">
        <f t="shared" si="3"/>
        <v>15.814288204146692</v>
      </c>
      <c r="J18" s="29"/>
      <c r="K18" s="62">
        <v>6812.585763000001</v>
      </c>
      <c r="L18" s="62"/>
      <c r="M18" s="62">
        <v>6975.2512959999985</v>
      </c>
      <c r="N18" s="29"/>
      <c r="O18" s="34">
        <f t="shared" si="4"/>
        <v>2.3877208839476793</v>
      </c>
      <c r="P18" s="62"/>
      <c r="Q18" s="34">
        <f t="shared" si="5"/>
        <v>13.859169907191202</v>
      </c>
      <c r="R18" s="29"/>
      <c r="S18" s="62">
        <v>3056.3527260000001</v>
      </c>
      <c r="T18" s="62"/>
      <c r="U18" s="62">
        <v>2444.0723399999993</v>
      </c>
      <c r="V18" s="29"/>
      <c r="W18" s="34">
        <f t="shared" si="6"/>
        <v>-20.033040715209665</v>
      </c>
      <c r="X18" s="62"/>
      <c r="Y18" s="34">
        <f t="shared" si="7"/>
        <v>21.782376994617692</v>
      </c>
      <c r="Z18" s="29"/>
      <c r="AA18" s="62">
        <v>6707.604268000001</v>
      </c>
      <c r="AB18" s="62"/>
      <c r="AC18" s="62">
        <v>6876.5562659999978</v>
      </c>
      <c r="AD18" s="29"/>
      <c r="AE18" s="34">
        <f t="shared" si="8"/>
        <v>2.5188128465779727</v>
      </c>
      <c r="AF18" s="62"/>
      <c r="AG18" s="34">
        <f t="shared" si="9"/>
        <v>14.307020191442192</v>
      </c>
      <c r="AH18" s="29"/>
      <c r="AI18" s="62">
        <v>3161.3342210000001</v>
      </c>
      <c r="AJ18" s="62"/>
      <c r="AK18" s="62">
        <v>2542.7673699999987</v>
      </c>
      <c r="AL18" s="29"/>
      <c r="AM18" s="34">
        <f t="shared" si="10"/>
        <v>-19.566638885917442</v>
      </c>
      <c r="AN18" s="62"/>
      <c r="AO18" s="34">
        <f t="shared" si="11"/>
        <v>20.096951524960033</v>
      </c>
      <c r="AP18" s="29"/>
      <c r="AQ18" s="61" t="s">
        <v>527</v>
      </c>
    </row>
    <row r="19" spans="1:43" ht="13.5" customHeight="1" x14ac:dyDescent="0.2">
      <c r="A19" s="61" t="s">
        <v>331</v>
      </c>
      <c r="B19" s="29"/>
      <c r="C19" s="62">
        <f t="shared" si="0"/>
        <v>9676.0883780000004</v>
      </c>
      <c r="D19" s="62"/>
      <c r="E19" s="62">
        <f t="shared" si="1"/>
        <v>8917.6659729999992</v>
      </c>
      <c r="F19" s="29"/>
      <c r="G19" s="34">
        <f t="shared" si="2"/>
        <v>-7.8381095270314631</v>
      </c>
      <c r="H19" s="62"/>
      <c r="I19" s="34">
        <f t="shared" si="3"/>
        <v>-5.3258352975865222</v>
      </c>
      <c r="J19" s="29"/>
      <c r="K19" s="62">
        <v>6496.041212000001</v>
      </c>
      <c r="L19" s="62"/>
      <c r="M19" s="62">
        <v>6638.8645150000011</v>
      </c>
      <c r="N19" s="29"/>
      <c r="O19" s="34">
        <f t="shared" si="4"/>
        <v>2.198620642002183</v>
      </c>
      <c r="P19" s="62"/>
      <c r="Q19" s="34">
        <f t="shared" si="5"/>
        <v>-4.8225758001421468</v>
      </c>
      <c r="R19" s="29"/>
      <c r="S19" s="62">
        <v>3180.0471660000003</v>
      </c>
      <c r="T19" s="62"/>
      <c r="U19" s="62">
        <v>2278.801457999999</v>
      </c>
      <c r="V19" s="29"/>
      <c r="W19" s="34">
        <f t="shared" si="6"/>
        <v>-28.340639649493838</v>
      </c>
      <c r="X19" s="62"/>
      <c r="Y19" s="34">
        <f t="shared" si="7"/>
        <v>-6.7621108956210492</v>
      </c>
      <c r="Z19" s="29"/>
      <c r="AA19" s="62">
        <v>6415.0447020000011</v>
      </c>
      <c r="AB19" s="62"/>
      <c r="AC19" s="62">
        <v>6552.411712000001</v>
      </c>
      <c r="AD19" s="29"/>
      <c r="AE19" s="34">
        <f t="shared" si="8"/>
        <v>2.1413258423152399</v>
      </c>
      <c r="AF19" s="62"/>
      <c r="AG19" s="34">
        <f t="shared" si="9"/>
        <v>-4.7137628408957681</v>
      </c>
      <c r="AH19" s="29"/>
      <c r="AI19" s="62">
        <v>3261.0436760000007</v>
      </c>
      <c r="AJ19" s="62"/>
      <c r="AK19" s="62">
        <v>2365.2542609999991</v>
      </c>
      <c r="AL19" s="29"/>
      <c r="AM19" s="34">
        <f t="shared" si="10"/>
        <v>-27.46940869245816</v>
      </c>
      <c r="AN19" s="62"/>
      <c r="AO19" s="34">
        <f t="shared" si="11"/>
        <v>-6.9810990613742092</v>
      </c>
      <c r="AP19" s="29"/>
      <c r="AQ19" s="61" t="s">
        <v>528</v>
      </c>
    </row>
    <row r="20" spans="1:43" ht="13.5" customHeight="1" x14ac:dyDescent="0.2">
      <c r="A20" s="61" t="s">
        <v>332</v>
      </c>
      <c r="B20" s="29"/>
      <c r="C20" s="62">
        <f t="shared" si="0"/>
        <v>9387.3030170000002</v>
      </c>
      <c r="D20" s="62"/>
      <c r="E20" s="62">
        <f t="shared" si="1"/>
        <v>8599.0658549999989</v>
      </c>
      <c r="F20" s="29"/>
      <c r="G20" s="34">
        <f t="shared" si="2"/>
        <v>-8.3968437001824441</v>
      </c>
      <c r="H20" s="62"/>
      <c r="I20" s="34">
        <f t="shared" si="3"/>
        <v>-3.5726850384913007</v>
      </c>
      <c r="J20" s="29"/>
      <c r="K20" s="62">
        <v>6405.1002349999999</v>
      </c>
      <c r="L20" s="62"/>
      <c r="M20" s="62">
        <v>6460.0014470000006</v>
      </c>
      <c r="N20" s="29"/>
      <c r="O20" s="34">
        <f t="shared" si="4"/>
        <v>0.8571483659224981</v>
      </c>
      <c r="P20" s="62"/>
      <c r="Q20" s="34">
        <f t="shared" si="5"/>
        <v>-2.6941816269314387</v>
      </c>
      <c r="R20" s="29"/>
      <c r="S20" s="62">
        <v>2982.2027819999998</v>
      </c>
      <c r="T20" s="62"/>
      <c r="U20" s="62">
        <v>2139.0644079999984</v>
      </c>
      <c r="V20" s="29"/>
      <c r="W20" s="34">
        <f t="shared" si="6"/>
        <v>-28.272335439059404</v>
      </c>
      <c r="X20" s="62"/>
      <c r="Y20" s="34">
        <f t="shared" si="7"/>
        <v>-6.1320414514146222</v>
      </c>
      <c r="Z20" s="29"/>
      <c r="AA20" s="62">
        <v>6302.658574</v>
      </c>
      <c r="AB20" s="62"/>
      <c r="AC20" s="62">
        <v>6370.2319490000009</v>
      </c>
      <c r="AD20" s="29"/>
      <c r="AE20" s="34">
        <f t="shared" si="8"/>
        <v>1.0721408149690745</v>
      </c>
      <c r="AF20" s="62"/>
      <c r="AG20" s="34">
        <f t="shared" si="9"/>
        <v>-2.780346702975919</v>
      </c>
      <c r="AH20" s="29"/>
      <c r="AI20" s="62">
        <v>3084.6444430000001</v>
      </c>
      <c r="AJ20" s="62"/>
      <c r="AK20" s="62">
        <v>2228.8339059999985</v>
      </c>
      <c r="AL20" s="29"/>
      <c r="AM20" s="34">
        <f t="shared" si="10"/>
        <v>-27.74421988706338</v>
      </c>
      <c r="AN20" s="62"/>
      <c r="AO20" s="34">
        <f t="shared" si="11"/>
        <v>-5.7676824538231131</v>
      </c>
      <c r="AP20" s="29"/>
      <c r="AQ20" s="61" t="s">
        <v>529</v>
      </c>
    </row>
    <row r="21" spans="1:43" ht="13.5" customHeight="1" x14ac:dyDescent="0.2">
      <c r="A21" s="61" t="s">
        <v>333</v>
      </c>
      <c r="B21" s="29"/>
      <c r="C21" s="62">
        <f t="shared" si="0"/>
        <v>9191.3884609999968</v>
      </c>
      <c r="D21" s="62"/>
      <c r="E21" s="62">
        <f t="shared" si="1"/>
        <v>7723.3246350000027</v>
      </c>
      <c r="F21" s="29"/>
      <c r="G21" s="34">
        <f t="shared" si="2"/>
        <v>-15.972166035949186</v>
      </c>
      <c r="H21" s="62"/>
      <c r="I21" s="34">
        <f t="shared" si="3"/>
        <v>-10.184143658939291</v>
      </c>
      <c r="J21" s="29"/>
      <c r="K21" s="62">
        <v>5856.0327449999986</v>
      </c>
      <c r="L21" s="62"/>
      <c r="M21" s="62">
        <v>5606.1350110000021</v>
      </c>
      <c r="N21" s="29"/>
      <c r="O21" s="34">
        <f t="shared" si="4"/>
        <v>-4.2673554756565153</v>
      </c>
      <c r="P21" s="62"/>
      <c r="Q21" s="34">
        <f t="shared" si="5"/>
        <v>-13.217743726613733</v>
      </c>
      <c r="R21" s="29"/>
      <c r="S21" s="62">
        <v>3335.3557159999982</v>
      </c>
      <c r="T21" s="62"/>
      <c r="U21" s="62">
        <v>2117.1896240000001</v>
      </c>
      <c r="V21" s="29"/>
      <c r="W21" s="34">
        <f t="shared" si="6"/>
        <v>-36.522823822249215</v>
      </c>
      <c r="X21" s="62"/>
      <c r="Y21" s="34">
        <f t="shared" si="7"/>
        <v>-1.0226332558378175</v>
      </c>
      <c r="Z21" s="29"/>
      <c r="AA21" s="62">
        <v>5768.0954769999989</v>
      </c>
      <c r="AB21" s="62"/>
      <c r="AC21" s="62">
        <v>5534.1880360000023</v>
      </c>
      <c r="AD21" s="29"/>
      <c r="AE21" s="34">
        <f t="shared" si="8"/>
        <v>-4.0551936411713569</v>
      </c>
      <c r="AF21" s="62"/>
      <c r="AG21" s="34">
        <f t="shared" si="9"/>
        <v>-13.124230321491524</v>
      </c>
      <c r="AH21" s="29"/>
      <c r="AI21" s="62">
        <v>3423.2929839999979</v>
      </c>
      <c r="AJ21" s="62"/>
      <c r="AK21" s="62">
        <v>2189.1365989999999</v>
      </c>
      <c r="AL21" s="29"/>
      <c r="AM21" s="34">
        <f t="shared" si="10"/>
        <v>-36.051731206422467</v>
      </c>
      <c r="AN21" s="62"/>
      <c r="AO21" s="34">
        <f t="shared" si="11"/>
        <v>-1.7810796440745946</v>
      </c>
      <c r="AP21" s="29"/>
      <c r="AQ21" s="61" t="s">
        <v>530</v>
      </c>
    </row>
    <row r="22" spans="1:43" ht="13.5" customHeight="1" x14ac:dyDescent="0.2">
      <c r="A22" s="61" t="s">
        <v>334</v>
      </c>
      <c r="B22" s="29"/>
      <c r="C22" s="62">
        <f t="shared" si="0"/>
        <v>9750.3275249999988</v>
      </c>
      <c r="D22" s="62"/>
      <c r="E22" s="62"/>
      <c r="F22" s="29"/>
      <c r="G22" s="34"/>
      <c r="H22" s="62"/>
      <c r="I22" s="34"/>
      <c r="J22" s="29"/>
      <c r="K22" s="62">
        <v>6910.3050670000011</v>
      </c>
      <c r="L22" s="62"/>
      <c r="M22" s="62"/>
      <c r="N22" s="29"/>
      <c r="O22" s="34"/>
      <c r="P22" s="62"/>
      <c r="Q22" s="34"/>
      <c r="R22" s="29"/>
      <c r="S22" s="62">
        <v>2840.0224579999981</v>
      </c>
      <c r="T22" s="62"/>
      <c r="U22" s="62"/>
      <c r="V22" s="29"/>
      <c r="W22" s="34"/>
      <c r="X22" s="62"/>
      <c r="Y22" s="34"/>
      <c r="Z22" s="29"/>
      <c r="AA22" s="62">
        <v>6802.8905760000007</v>
      </c>
      <c r="AB22" s="62"/>
      <c r="AC22" s="62"/>
      <c r="AD22" s="29"/>
      <c r="AE22" s="34"/>
      <c r="AF22" s="62"/>
      <c r="AG22" s="34"/>
      <c r="AH22" s="29"/>
      <c r="AI22" s="62">
        <v>2947.4369489999981</v>
      </c>
      <c r="AJ22" s="62"/>
      <c r="AK22" s="62"/>
      <c r="AL22" s="29"/>
      <c r="AM22" s="34"/>
      <c r="AN22" s="62"/>
      <c r="AO22" s="34"/>
      <c r="AP22" s="29"/>
      <c r="AQ22" s="61" t="s">
        <v>531</v>
      </c>
    </row>
    <row r="23" spans="1:43" ht="13.5" customHeight="1" x14ac:dyDescent="0.2">
      <c r="A23" s="61" t="s">
        <v>335</v>
      </c>
      <c r="B23" s="29"/>
      <c r="C23" s="62">
        <f t="shared" si="0"/>
        <v>9585.4032819999993</v>
      </c>
      <c r="D23" s="62"/>
      <c r="E23" s="62"/>
      <c r="F23" s="29"/>
      <c r="G23" s="34"/>
      <c r="H23" s="62"/>
      <c r="I23" s="34"/>
      <c r="J23" s="29"/>
      <c r="K23" s="62">
        <v>7171.5419299999994</v>
      </c>
      <c r="L23" s="62"/>
      <c r="M23" s="62"/>
      <c r="N23" s="29"/>
      <c r="O23" s="34"/>
      <c r="P23" s="62"/>
      <c r="Q23" s="34"/>
      <c r="R23" s="29"/>
      <c r="S23" s="62">
        <v>2413.8613520000008</v>
      </c>
      <c r="T23" s="62"/>
      <c r="U23" s="62"/>
      <c r="V23" s="29"/>
      <c r="W23" s="34"/>
      <c r="X23" s="62"/>
      <c r="Y23" s="34"/>
      <c r="Z23" s="29"/>
      <c r="AA23" s="62">
        <v>7048.0327349999989</v>
      </c>
      <c r="AB23" s="62"/>
      <c r="AC23" s="62"/>
      <c r="AD23" s="29"/>
      <c r="AE23" s="34"/>
      <c r="AF23" s="62"/>
      <c r="AG23" s="34"/>
      <c r="AH23" s="29"/>
      <c r="AI23" s="62">
        <v>2537.3705470000009</v>
      </c>
      <c r="AJ23" s="62"/>
      <c r="AK23" s="62"/>
      <c r="AL23" s="29"/>
      <c r="AM23" s="34"/>
      <c r="AN23" s="62"/>
      <c r="AO23" s="34"/>
      <c r="AP23" s="29"/>
      <c r="AQ23" s="61" t="s">
        <v>532</v>
      </c>
    </row>
    <row r="24" spans="1:43" ht="13.5" customHeight="1" x14ac:dyDescent="0.2">
      <c r="A24" s="61" t="s">
        <v>336</v>
      </c>
      <c r="B24" s="29"/>
      <c r="C24" s="62">
        <f t="shared" si="0"/>
        <v>9709.7040489999963</v>
      </c>
      <c r="D24" s="62"/>
      <c r="E24" s="62"/>
      <c r="F24" s="29"/>
      <c r="G24" s="34"/>
      <c r="H24" s="62"/>
      <c r="I24" s="34"/>
      <c r="J24" s="29"/>
      <c r="K24" s="62">
        <v>6984.6136639999977</v>
      </c>
      <c r="L24" s="62"/>
      <c r="M24" s="62"/>
      <c r="N24" s="29"/>
      <c r="O24" s="34"/>
      <c r="P24" s="62"/>
      <c r="Q24" s="34"/>
      <c r="R24" s="29"/>
      <c r="S24" s="62">
        <v>2725.0903849999986</v>
      </c>
      <c r="T24" s="62"/>
      <c r="U24" s="62"/>
      <c r="V24" s="29"/>
      <c r="W24" s="34"/>
      <c r="X24" s="62"/>
      <c r="Y24" s="34"/>
      <c r="Z24" s="29"/>
      <c r="AA24" s="62">
        <v>6887.1489049999982</v>
      </c>
      <c r="AB24" s="62"/>
      <c r="AC24" s="62"/>
      <c r="AD24" s="29"/>
      <c r="AE24" s="34"/>
      <c r="AF24" s="62"/>
      <c r="AG24" s="34"/>
      <c r="AH24" s="29"/>
      <c r="AI24" s="62">
        <v>2822.5551439999986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2">
      <c r="A25" s="61" t="s">
        <v>337</v>
      </c>
      <c r="B25" s="29"/>
      <c r="C25" s="62">
        <f t="shared" si="0"/>
        <v>8639.1415039999993</v>
      </c>
      <c r="D25" s="62"/>
      <c r="E25" s="62"/>
      <c r="F25" s="29"/>
      <c r="G25" s="34"/>
      <c r="H25" s="62"/>
      <c r="I25" s="34"/>
      <c r="J25" s="29"/>
      <c r="K25" s="62">
        <v>6473.8433240000004</v>
      </c>
      <c r="L25" s="62"/>
      <c r="M25" s="62"/>
      <c r="N25" s="29"/>
      <c r="O25" s="34"/>
      <c r="P25" s="62"/>
      <c r="Q25" s="34"/>
      <c r="R25" s="29"/>
      <c r="S25" s="62">
        <v>2165.2981799999989</v>
      </c>
      <c r="T25" s="62"/>
      <c r="U25" s="62"/>
      <c r="V25" s="29"/>
      <c r="W25" s="34"/>
      <c r="X25" s="62"/>
      <c r="Y25" s="34"/>
      <c r="Z25" s="29"/>
      <c r="AA25" s="62">
        <v>6368.0320869999996</v>
      </c>
      <c r="AB25" s="62"/>
      <c r="AC25" s="62"/>
      <c r="AD25" s="29"/>
      <c r="AE25" s="34"/>
      <c r="AF25" s="62"/>
      <c r="AG25" s="34"/>
      <c r="AH25" s="29"/>
      <c r="AI25" s="62">
        <v>2271.1094169999992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3.5" thickTop="1" x14ac:dyDescent="0.2"/>
    <row r="38" spans="27:30" x14ac:dyDescent="0.2">
      <c r="AA38" s="65"/>
      <c r="AB38" s="65"/>
      <c r="AC38" s="65"/>
      <c r="AD38" s="65"/>
    </row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48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2" t="s">
        <v>657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1">
        <v>2021</v>
      </c>
      <c r="B10" s="29"/>
      <c r="C10" s="69" t="s">
        <v>296</v>
      </c>
      <c r="D10" s="70"/>
      <c r="E10" s="71">
        <f>SUM(E11:E22)</f>
        <v>83145.714808999997</v>
      </c>
      <c r="F10" s="72"/>
      <c r="G10" s="73">
        <v>22.011918431970983</v>
      </c>
      <c r="H10" s="74"/>
      <c r="I10" s="75"/>
      <c r="J10" s="70"/>
      <c r="K10" s="71">
        <f>SUM(K11:K22)</f>
        <v>73877.730905000004</v>
      </c>
      <c r="L10" s="72"/>
      <c r="M10" s="73">
        <v>18.556763679906481</v>
      </c>
      <c r="N10" s="74"/>
      <c r="O10" s="75"/>
      <c r="P10" s="76"/>
      <c r="Q10" s="75"/>
      <c r="R10" s="29"/>
      <c r="S10" s="69" t="s">
        <v>296</v>
      </c>
      <c r="T10" s="29"/>
      <c r="U10" s="191">
        <v>2021</v>
      </c>
      <c r="Y10" s="190"/>
      <c r="Z10" s="190"/>
    </row>
    <row r="11" spans="1:26" ht="13.5" customHeight="1" x14ac:dyDescent="0.2">
      <c r="A11" s="191"/>
      <c r="B11" s="29"/>
      <c r="C11" s="61" t="s">
        <v>326</v>
      </c>
      <c r="D11" s="29"/>
      <c r="E11" s="62">
        <v>5548.2806780000001</v>
      </c>
      <c r="F11" s="62"/>
      <c r="G11" s="77">
        <v>-16.966263280969571</v>
      </c>
      <c r="H11" s="78"/>
      <c r="I11" s="77">
        <v>-2.7233870563040767</v>
      </c>
      <c r="J11" s="29"/>
      <c r="K11" s="62">
        <v>5059.6629770000009</v>
      </c>
      <c r="L11" s="62"/>
      <c r="M11" s="77">
        <v>-12.391577780195533</v>
      </c>
      <c r="N11" s="78"/>
      <c r="O11" s="77">
        <v>-3.79743046218735</v>
      </c>
      <c r="P11" s="68"/>
      <c r="Q11" s="77">
        <v>-11.430825867653056</v>
      </c>
      <c r="R11" s="78"/>
      <c r="S11" s="61" t="s">
        <v>523</v>
      </c>
      <c r="T11" s="29"/>
      <c r="U11" s="191"/>
    </row>
    <row r="12" spans="1:26" ht="13.5" customHeight="1" x14ac:dyDescent="0.2">
      <c r="A12" s="191"/>
      <c r="B12" s="29"/>
      <c r="C12" s="61" t="s">
        <v>327</v>
      </c>
      <c r="D12" s="29"/>
      <c r="E12" s="62">
        <v>5777.5798129999985</v>
      </c>
      <c r="F12" s="62"/>
      <c r="G12" s="77">
        <v>-10.382428646332244</v>
      </c>
      <c r="H12" s="78"/>
      <c r="I12" s="77">
        <f>E12/E11*100-100</f>
        <v>4.1327962355836405</v>
      </c>
      <c r="J12" s="29"/>
      <c r="K12" s="62">
        <v>5177.3538469999985</v>
      </c>
      <c r="L12" s="62"/>
      <c r="M12" s="77">
        <v>-9.7708026482735733</v>
      </c>
      <c r="N12" s="78"/>
      <c r="O12" s="77">
        <f>K12/K11*100-100</f>
        <v>2.3260614498434364</v>
      </c>
      <c r="P12" s="68"/>
      <c r="Q12" s="77">
        <v>-11.047706504606964</v>
      </c>
      <c r="R12" s="29"/>
      <c r="S12" s="61" t="s">
        <v>524</v>
      </c>
      <c r="T12" s="29"/>
      <c r="U12" s="191"/>
    </row>
    <row r="13" spans="1:26" ht="13.5" customHeight="1" x14ac:dyDescent="0.2">
      <c r="A13" s="191"/>
      <c r="B13" s="29"/>
      <c r="C13" s="61" t="s">
        <v>328</v>
      </c>
      <c r="D13" s="29"/>
      <c r="E13" s="62">
        <v>7055.7488490000032</v>
      </c>
      <c r="F13" s="62"/>
      <c r="G13" s="77">
        <v>14.937894964177161</v>
      </c>
      <c r="H13" s="78"/>
      <c r="I13" s="77">
        <f t="shared" ref="I13:I22" si="0">E13/E12*100-100</f>
        <v>22.122914392701716</v>
      </c>
      <c r="J13" s="29"/>
      <c r="K13" s="62">
        <v>6450.3457530000032</v>
      </c>
      <c r="L13" s="62"/>
      <c r="M13" s="77">
        <v>17.814769328385566</v>
      </c>
      <c r="N13" s="78"/>
      <c r="O13" s="77">
        <f t="shared" ref="O13:O22" si="1">K13/K12*100-100</f>
        <v>24.587693706460414</v>
      </c>
      <c r="P13" s="68"/>
      <c r="Q13" s="77">
        <v>-4.5985227046811303</v>
      </c>
      <c r="R13" s="29"/>
      <c r="S13" s="61" t="s">
        <v>525</v>
      </c>
      <c r="T13" s="29"/>
      <c r="U13" s="191"/>
    </row>
    <row r="14" spans="1:26" ht="13.5" customHeight="1" x14ac:dyDescent="0.2">
      <c r="A14" s="191"/>
      <c r="B14" s="29"/>
      <c r="C14" s="61" t="s">
        <v>329</v>
      </c>
      <c r="D14" s="29"/>
      <c r="E14" s="62">
        <v>6857.7750839999999</v>
      </c>
      <c r="F14" s="62"/>
      <c r="G14" s="77">
        <v>69.764358072955758</v>
      </c>
      <c r="H14" s="78"/>
      <c r="I14" s="77">
        <f t="shared" si="0"/>
        <v>-2.8058505090931902</v>
      </c>
      <c r="J14" s="29"/>
      <c r="K14" s="62">
        <v>6208.1900930000002</v>
      </c>
      <c r="L14" s="62"/>
      <c r="M14" s="77">
        <v>70.426303391781857</v>
      </c>
      <c r="N14" s="78"/>
      <c r="O14" s="77">
        <f t="shared" si="1"/>
        <v>-3.7541500761781492</v>
      </c>
      <c r="P14" s="68"/>
      <c r="Q14" s="77">
        <v>18.440868726780351</v>
      </c>
      <c r="R14" s="29"/>
      <c r="S14" s="61" t="s">
        <v>526</v>
      </c>
      <c r="T14" s="29"/>
      <c r="U14" s="191"/>
    </row>
    <row r="15" spans="1:26" ht="13.5" customHeight="1" x14ac:dyDescent="0.2">
      <c r="A15" s="191"/>
      <c r="B15" s="29"/>
      <c r="C15" s="61" t="s">
        <v>330</v>
      </c>
      <c r="D15" s="29"/>
      <c r="E15" s="62">
        <v>6790.5757159999994</v>
      </c>
      <c r="F15" s="62"/>
      <c r="G15" s="77">
        <v>56.717267942311963</v>
      </c>
      <c r="H15" s="78"/>
      <c r="I15" s="77">
        <f t="shared" si="0"/>
        <v>-0.97990043675805794</v>
      </c>
      <c r="J15" s="29"/>
      <c r="K15" s="62">
        <v>6068.293737</v>
      </c>
      <c r="L15" s="62"/>
      <c r="M15" s="77">
        <v>46.192041505097421</v>
      </c>
      <c r="N15" s="78"/>
      <c r="O15" s="77">
        <f t="shared" si="1"/>
        <v>-2.253416114911488</v>
      </c>
      <c r="P15" s="68"/>
      <c r="Q15" s="77">
        <v>42.675270607924944</v>
      </c>
      <c r="R15" s="29"/>
      <c r="S15" s="61" t="s">
        <v>527</v>
      </c>
      <c r="T15" s="29"/>
      <c r="U15" s="191"/>
    </row>
    <row r="16" spans="1:26" ht="13.5" customHeight="1" x14ac:dyDescent="0.2">
      <c r="A16" s="191"/>
      <c r="B16" s="29"/>
      <c r="C16" s="61" t="s">
        <v>331</v>
      </c>
      <c r="D16" s="29"/>
      <c r="E16" s="62">
        <v>6762.4192980000007</v>
      </c>
      <c r="F16" s="62"/>
      <c r="G16" s="77">
        <v>31.133653615108244</v>
      </c>
      <c r="H16" s="78"/>
      <c r="I16" s="77">
        <f t="shared" si="0"/>
        <v>-0.41463962965107726</v>
      </c>
      <c r="J16" s="29"/>
      <c r="K16" s="62">
        <v>6138.2537340000017</v>
      </c>
      <c r="L16" s="62"/>
      <c r="M16" s="77">
        <v>26.214594779214423</v>
      </c>
      <c r="N16" s="78"/>
      <c r="O16" s="77">
        <f t="shared" si="1"/>
        <v>1.1528775638106765</v>
      </c>
      <c r="P16" s="68"/>
      <c r="Q16" s="77">
        <v>50.861385563088362</v>
      </c>
      <c r="R16" s="29"/>
      <c r="S16" s="61" t="s">
        <v>528</v>
      </c>
      <c r="T16" s="29"/>
      <c r="U16" s="191"/>
    </row>
    <row r="17" spans="1:21" ht="13.5" customHeight="1" x14ac:dyDescent="0.2">
      <c r="A17" s="191"/>
      <c r="B17" s="29"/>
      <c r="C17" s="61" t="s">
        <v>332</v>
      </c>
      <c r="D17" s="29"/>
      <c r="E17" s="62">
        <v>7133.2462609999984</v>
      </c>
      <c r="F17" s="62"/>
      <c r="G17" s="77">
        <v>21.654823439822053</v>
      </c>
      <c r="H17" s="78"/>
      <c r="I17" s="77">
        <f t="shared" si="0"/>
        <v>5.4836434515332542</v>
      </c>
      <c r="J17" s="29"/>
      <c r="K17" s="62">
        <v>6304.7412529999974</v>
      </c>
      <c r="L17" s="62"/>
      <c r="M17" s="77">
        <v>15.696810535433059</v>
      </c>
      <c r="N17" s="78"/>
      <c r="O17" s="77">
        <f t="shared" si="1"/>
        <v>2.7122945093946811</v>
      </c>
      <c r="P17" s="68"/>
      <c r="Q17" s="77">
        <v>34.733818793972006</v>
      </c>
      <c r="R17" s="29"/>
      <c r="S17" s="61" t="s">
        <v>529</v>
      </c>
      <c r="T17" s="29"/>
      <c r="U17" s="191"/>
    </row>
    <row r="18" spans="1:21" ht="13.5" customHeight="1" x14ac:dyDescent="0.2">
      <c r="A18" s="191"/>
      <c r="B18" s="29"/>
      <c r="C18" s="61" t="s">
        <v>333</v>
      </c>
      <c r="D18" s="29"/>
      <c r="E18" s="62">
        <v>6110.7221140000001</v>
      </c>
      <c r="F18" s="62"/>
      <c r="G18" s="77">
        <v>21.778331594280871</v>
      </c>
      <c r="H18" s="78"/>
      <c r="I18" s="77">
        <f t="shared" si="0"/>
        <v>-14.334625633079597</v>
      </c>
      <c r="J18" s="29"/>
      <c r="K18" s="62">
        <v>5274.1610849999997</v>
      </c>
      <c r="L18" s="62"/>
      <c r="M18" s="77">
        <v>16.177383828439361</v>
      </c>
      <c r="N18" s="78"/>
      <c r="O18" s="77">
        <f t="shared" si="1"/>
        <v>-16.346113609493727</v>
      </c>
      <c r="P18" s="68"/>
      <c r="Q18" s="77">
        <v>24.741248723978742</v>
      </c>
      <c r="R18" s="29"/>
      <c r="S18" s="61" t="s">
        <v>530</v>
      </c>
      <c r="T18" s="29"/>
      <c r="U18" s="191"/>
    </row>
    <row r="19" spans="1:21" ht="13.5" customHeight="1" x14ac:dyDescent="0.2">
      <c r="A19" s="191"/>
      <c r="B19" s="29"/>
      <c r="C19" s="61" t="s">
        <v>334</v>
      </c>
      <c r="D19" s="29"/>
      <c r="E19" s="62">
        <v>7370.4669760000015</v>
      </c>
      <c r="F19" s="62"/>
      <c r="G19" s="77">
        <v>19.451758195155321</v>
      </c>
      <c r="H19" s="78"/>
      <c r="I19" s="77">
        <f t="shared" si="0"/>
        <v>20.61531908174743</v>
      </c>
      <c r="J19" s="29"/>
      <c r="K19" s="62">
        <v>6366.9926250000026</v>
      </c>
      <c r="L19" s="62"/>
      <c r="M19" s="77">
        <v>12.067794742371802</v>
      </c>
      <c r="N19" s="78"/>
      <c r="O19" s="77">
        <f t="shared" si="1"/>
        <v>20.720480895209576</v>
      </c>
      <c r="P19" s="68"/>
      <c r="Q19" s="77">
        <v>20.893976805679387</v>
      </c>
      <c r="R19" s="29"/>
      <c r="S19" s="61" t="s">
        <v>531</v>
      </c>
      <c r="T19" s="29"/>
      <c r="U19" s="191"/>
    </row>
    <row r="20" spans="1:21" ht="13.5" customHeight="1" x14ac:dyDescent="0.2">
      <c r="A20" s="191"/>
      <c r="B20" s="29"/>
      <c r="C20" s="61" t="s">
        <v>335</v>
      </c>
      <c r="D20" s="29"/>
      <c r="E20" s="62">
        <v>7586.5331050000013</v>
      </c>
      <c r="F20" s="62"/>
      <c r="G20" s="77">
        <v>17.38096747806685</v>
      </c>
      <c r="H20" s="78"/>
      <c r="I20" s="77">
        <f t="shared" si="0"/>
        <v>2.9315120697719976</v>
      </c>
      <c r="J20" s="29"/>
      <c r="K20" s="62">
        <v>6605.1745770000007</v>
      </c>
      <c r="L20" s="62"/>
      <c r="M20" s="77">
        <v>10.563867950578214</v>
      </c>
      <c r="N20" s="78"/>
      <c r="O20" s="77">
        <f t="shared" si="1"/>
        <v>3.7408862555420086</v>
      </c>
      <c r="P20" s="68"/>
      <c r="Q20" s="77">
        <v>19.354918492420452</v>
      </c>
      <c r="R20" s="29"/>
      <c r="S20" s="61" t="s">
        <v>532</v>
      </c>
      <c r="T20" s="29"/>
      <c r="U20" s="191"/>
    </row>
    <row r="21" spans="1:21" ht="13.5" customHeight="1" x14ac:dyDescent="0.2">
      <c r="A21" s="191"/>
      <c r="B21" s="29"/>
      <c r="C21" s="61" t="s">
        <v>336</v>
      </c>
      <c r="D21" s="29"/>
      <c r="E21" s="62">
        <v>8295.4931419999994</v>
      </c>
      <c r="F21" s="62"/>
      <c r="G21" s="77">
        <v>35.326197477340173</v>
      </c>
      <c r="H21" s="78"/>
      <c r="I21" s="77">
        <f t="shared" si="0"/>
        <v>9.3449804698373811</v>
      </c>
      <c r="J21" s="29"/>
      <c r="K21" s="62">
        <v>7302.7965260000001</v>
      </c>
      <c r="L21" s="62"/>
      <c r="M21" s="77">
        <v>26.675341903372754</v>
      </c>
      <c r="N21" s="78"/>
      <c r="O21" s="77">
        <f t="shared" si="1"/>
        <v>10.561748835968714</v>
      </c>
      <c r="P21" s="68"/>
      <c r="Q21" s="77">
        <v>23.924632928047387</v>
      </c>
      <c r="R21" s="29"/>
      <c r="S21" s="61" t="s">
        <v>533</v>
      </c>
      <c r="T21" s="29"/>
      <c r="U21" s="191"/>
    </row>
    <row r="22" spans="1:21" ht="13.5" customHeight="1" x14ac:dyDescent="0.2">
      <c r="A22" s="191"/>
      <c r="B22" s="29"/>
      <c r="C22" s="61" t="s">
        <v>337</v>
      </c>
      <c r="D22" s="29"/>
      <c r="E22" s="62">
        <v>7856.8737730000012</v>
      </c>
      <c r="F22" s="62"/>
      <c r="G22" s="77">
        <v>37.752596402369107</v>
      </c>
      <c r="H22" s="78"/>
      <c r="I22" s="77">
        <f t="shared" si="0"/>
        <v>-5.2874417649659904</v>
      </c>
      <c r="J22" s="29"/>
      <c r="K22" s="62">
        <v>6921.7646980000018</v>
      </c>
      <c r="L22" s="62"/>
      <c r="M22" s="77">
        <v>31.607886278335741</v>
      </c>
      <c r="N22" s="78"/>
      <c r="O22" s="77">
        <f t="shared" si="1"/>
        <v>-5.2176152881080355</v>
      </c>
      <c r="P22" s="68"/>
      <c r="Q22" s="77">
        <v>29.743583998597302</v>
      </c>
      <c r="R22" s="29"/>
      <c r="S22" s="61" t="s">
        <v>534</v>
      </c>
      <c r="T22" s="29"/>
      <c r="U22" s="191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1">
        <v>2022</v>
      </c>
      <c r="B24" s="29"/>
      <c r="C24" s="69" t="s">
        <v>296</v>
      </c>
      <c r="D24" s="70"/>
      <c r="E24" s="71">
        <f>SUM(E25:E36)</f>
        <v>109485.801442</v>
      </c>
      <c r="F24" s="72"/>
      <c r="G24" s="73">
        <f t="shared" ref="G24:G36" si="2">E24/E10*100-100</f>
        <v>31.679427729387754</v>
      </c>
      <c r="H24" s="74"/>
      <c r="I24" s="75"/>
      <c r="J24" s="70"/>
      <c r="K24" s="71">
        <f>SUM(K25:K36)</f>
        <v>91383.461180999991</v>
      </c>
      <c r="L24" s="72"/>
      <c r="M24" s="73">
        <f t="shared" ref="M24:M36" si="3">K24/K10*100-100</f>
        <v>23.69554405848055</v>
      </c>
      <c r="N24" s="74"/>
      <c r="O24" s="75"/>
      <c r="P24" s="76"/>
      <c r="Q24" s="75"/>
      <c r="R24" s="29"/>
      <c r="S24" s="69" t="s">
        <v>296</v>
      </c>
      <c r="T24" s="29"/>
      <c r="U24" s="191">
        <v>2022</v>
      </c>
    </row>
    <row r="25" spans="1:21" ht="13.5" customHeight="1" x14ac:dyDescent="0.2">
      <c r="A25" s="191"/>
      <c r="B25" s="29"/>
      <c r="C25" s="61" t="s">
        <v>326</v>
      </c>
      <c r="D25" s="29"/>
      <c r="E25" s="62">
        <v>7597.0209120000009</v>
      </c>
      <c r="F25" s="62"/>
      <c r="G25" s="77">
        <f t="shared" si="2"/>
        <v>36.925677572939861</v>
      </c>
      <c r="H25" s="78"/>
      <c r="I25" s="77">
        <f>E25/E22*100-100</f>
        <v>-3.3073314973314183</v>
      </c>
      <c r="J25" s="29"/>
      <c r="K25" s="62">
        <v>6544.7520110000023</v>
      </c>
      <c r="L25" s="62"/>
      <c r="M25" s="77">
        <f t="shared" si="3"/>
        <v>29.351540621398215</v>
      </c>
      <c r="N25" s="78"/>
      <c r="O25" s="77">
        <f>K25/K22*100-100</f>
        <v>-5.4467712129673345</v>
      </c>
      <c r="P25" s="68"/>
      <c r="Q25" s="77">
        <v>36.632936953263652</v>
      </c>
      <c r="R25" s="29"/>
      <c r="S25" s="61" t="s">
        <v>523</v>
      </c>
      <c r="T25" s="29"/>
      <c r="U25" s="191"/>
    </row>
    <row r="26" spans="1:21" ht="13.5" customHeight="1" x14ac:dyDescent="0.2">
      <c r="A26" s="191"/>
      <c r="B26" s="29"/>
      <c r="C26" s="61" t="s">
        <v>327</v>
      </c>
      <c r="D26" s="29"/>
      <c r="E26" s="62">
        <v>8207.6470170000011</v>
      </c>
      <c r="F26" s="62"/>
      <c r="G26" s="77">
        <f t="shared" si="2"/>
        <v>42.060296571449612</v>
      </c>
      <c r="H26" s="78"/>
      <c r="I26" s="77">
        <f>E26/E25*100-100</f>
        <v>8.0377046749400876</v>
      </c>
      <c r="J26" s="29"/>
      <c r="K26" s="62">
        <v>6802.7259390000008</v>
      </c>
      <c r="L26" s="62"/>
      <c r="M26" s="77">
        <f t="shared" si="3"/>
        <v>31.393876872870464</v>
      </c>
      <c r="N26" s="78"/>
      <c r="O26" s="77">
        <f>K26/K25*100-100</f>
        <v>3.9416914126984892</v>
      </c>
      <c r="P26" s="68"/>
      <c r="Q26" s="77">
        <v>38.944653505192321</v>
      </c>
      <c r="R26" s="29"/>
      <c r="S26" s="61" t="s">
        <v>524</v>
      </c>
      <c r="T26" s="29"/>
      <c r="U26" s="191"/>
    </row>
    <row r="27" spans="1:21" ht="13.5" customHeight="1" x14ac:dyDescent="0.2">
      <c r="A27" s="191"/>
      <c r="B27" s="29"/>
      <c r="C27" s="61" t="s">
        <v>328</v>
      </c>
      <c r="D27" s="29"/>
      <c r="E27" s="62">
        <v>9131.4678499999973</v>
      </c>
      <c r="F27" s="62"/>
      <c r="G27" s="77">
        <f t="shared" si="2"/>
        <v>29.418833428207734</v>
      </c>
      <c r="H27" s="78"/>
      <c r="I27" s="77">
        <f t="shared" ref="I27:I36" si="4">E27/E26*100-100</f>
        <v>11.25561115245992</v>
      </c>
      <c r="J27" s="29"/>
      <c r="K27" s="62">
        <v>7720.5303809999987</v>
      </c>
      <c r="L27" s="62"/>
      <c r="M27" s="77">
        <f t="shared" si="3"/>
        <v>19.691729352790773</v>
      </c>
      <c r="N27" s="78"/>
      <c r="O27" s="77">
        <f t="shared" ref="O27:O36" si="5">K27/K26*100-100</f>
        <v>13.491715677361469</v>
      </c>
      <c r="P27" s="68"/>
      <c r="Q27" s="77">
        <v>35.658066264833337</v>
      </c>
      <c r="R27" s="29"/>
      <c r="S27" s="61" t="s">
        <v>525</v>
      </c>
      <c r="T27" s="29"/>
      <c r="U27" s="191"/>
    </row>
    <row r="28" spans="1:21" ht="13.5" customHeight="1" x14ac:dyDescent="0.2">
      <c r="A28" s="191"/>
      <c r="B28" s="29"/>
      <c r="C28" s="61" t="s">
        <v>329</v>
      </c>
      <c r="D28" s="29"/>
      <c r="E28" s="62">
        <v>8741.3709579999995</v>
      </c>
      <c r="F28" s="62"/>
      <c r="G28" s="77">
        <f t="shared" si="2"/>
        <v>27.466574084569388</v>
      </c>
      <c r="H28" s="78"/>
      <c r="I28" s="77">
        <f t="shared" si="4"/>
        <v>-4.2720064113240852</v>
      </c>
      <c r="J28" s="29"/>
      <c r="K28" s="62">
        <v>7237.2853919999989</v>
      </c>
      <c r="L28" s="62"/>
      <c r="M28" s="77">
        <f t="shared" si="3"/>
        <v>16.576414117221503</v>
      </c>
      <c r="N28" s="78"/>
      <c r="O28" s="77">
        <f t="shared" si="5"/>
        <v>-6.2592200943765732</v>
      </c>
      <c r="P28" s="68"/>
      <c r="Q28" s="77">
        <v>32.448064676404528</v>
      </c>
      <c r="R28" s="29"/>
      <c r="S28" s="61" t="s">
        <v>526</v>
      </c>
      <c r="T28" s="29"/>
      <c r="U28" s="191"/>
    </row>
    <row r="29" spans="1:21" ht="13.5" customHeight="1" x14ac:dyDescent="0.2">
      <c r="A29" s="191"/>
      <c r="B29" s="29"/>
      <c r="C29" s="61" t="s">
        <v>330</v>
      </c>
      <c r="D29" s="29"/>
      <c r="E29" s="62">
        <v>9868.9384890000001</v>
      </c>
      <c r="F29" s="62"/>
      <c r="G29" s="77">
        <f t="shared" si="2"/>
        <v>45.332868695458927</v>
      </c>
      <c r="H29" s="78"/>
      <c r="I29" s="77">
        <f t="shared" si="4"/>
        <v>12.899206959842658</v>
      </c>
      <c r="J29" s="29"/>
      <c r="K29" s="62">
        <v>8126.4232820000007</v>
      </c>
      <c r="L29" s="62"/>
      <c r="M29" s="77">
        <f t="shared" si="3"/>
        <v>33.916116031942181</v>
      </c>
      <c r="N29" s="78"/>
      <c r="O29" s="77">
        <f t="shared" si="5"/>
        <v>12.285516486372686</v>
      </c>
      <c r="P29" s="68"/>
      <c r="Q29" s="77">
        <v>33.991710662675018</v>
      </c>
      <c r="R29" s="29"/>
      <c r="S29" s="61" t="s">
        <v>527</v>
      </c>
      <c r="T29" s="29"/>
      <c r="U29" s="191"/>
    </row>
    <row r="30" spans="1:21" ht="13.5" customHeight="1" x14ac:dyDescent="0.2">
      <c r="A30" s="191"/>
      <c r="B30" s="29"/>
      <c r="C30" s="61" t="s">
        <v>331</v>
      </c>
      <c r="D30" s="29"/>
      <c r="E30" s="62">
        <v>9676.0883780000004</v>
      </c>
      <c r="F30" s="62"/>
      <c r="G30" s="77">
        <f t="shared" si="2"/>
        <v>43.08619373634113</v>
      </c>
      <c r="H30" s="78"/>
      <c r="I30" s="77">
        <f t="shared" si="4"/>
        <v>-1.9541119971003127</v>
      </c>
      <c r="J30" s="29"/>
      <c r="K30" s="62">
        <v>7691.3571120000015</v>
      </c>
      <c r="L30" s="62"/>
      <c r="M30" s="77">
        <f t="shared" si="3"/>
        <v>25.302039395949151</v>
      </c>
      <c r="N30" s="78"/>
      <c r="O30" s="77">
        <f t="shared" si="5"/>
        <v>-5.353722725269165</v>
      </c>
      <c r="P30" s="68"/>
      <c r="Q30" s="77">
        <v>38.585647132303507</v>
      </c>
      <c r="R30" s="29"/>
      <c r="S30" s="61" t="s">
        <v>528</v>
      </c>
      <c r="T30" s="29"/>
      <c r="U30" s="191"/>
    </row>
    <row r="31" spans="1:21" ht="13.5" customHeight="1" x14ac:dyDescent="0.2">
      <c r="A31" s="191"/>
      <c r="B31" s="29"/>
      <c r="C31" s="61" t="s">
        <v>332</v>
      </c>
      <c r="D31" s="29"/>
      <c r="E31" s="62">
        <v>9387.3030170000002</v>
      </c>
      <c r="F31" s="62"/>
      <c r="G31" s="77">
        <f t="shared" si="2"/>
        <v>31.599312199884821</v>
      </c>
      <c r="H31" s="78"/>
      <c r="I31" s="77">
        <f t="shared" si="4"/>
        <v>-2.9845258715970004</v>
      </c>
      <c r="J31" s="29"/>
      <c r="K31" s="62">
        <v>7750.6305240000011</v>
      </c>
      <c r="L31" s="62"/>
      <c r="M31" s="77">
        <f t="shared" si="3"/>
        <v>22.933364161645869</v>
      </c>
      <c r="N31" s="78"/>
      <c r="O31" s="77">
        <f t="shared" si="5"/>
        <v>0.77064958936207972</v>
      </c>
      <c r="P31" s="68"/>
      <c r="Q31" s="77">
        <v>39.862672485434416</v>
      </c>
      <c r="R31" s="29"/>
      <c r="S31" s="61" t="s">
        <v>529</v>
      </c>
      <c r="T31" s="29"/>
      <c r="U31" s="191"/>
    </row>
    <row r="32" spans="1:21" ht="13.5" customHeight="1" x14ac:dyDescent="0.2">
      <c r="A32" s="191"/>
      <c r="B32" s="29"/>
      <c r="C32" s="61" t="s">
        <v>333</v>
      </c>
      <c r="D32" s="29"/>
      <c r="E32" s="62">
        <v>9191.3884609999986</v>
      </c>
      <c r="F32" s="62"/>
      <c r="G32" s="77">
        <f t="shared" si="2"/>
        <v>50.414112923610475</v>
      </c>
      <c r="H32" s="78"/>
      <c r="I32" s="77">
        <f t="shared" si="4"/>
        <v>-2.0870164268183231</v>
      </c>
      <c r="J32" s="29"/>
      <c r="K32" s="62">
        <v>7052.6474259999968</v>
      </c>
      <c r="L32" s="62"/>
      <c r="M32" s="77">
        <f t="shared" si="3"/>
        <v>33.720743684869802</v>
      </c>
      <c r="N32" s="78"/>
      <c r="O32" s="77">
        <f t="shared" si="5"/>
        <v>-9.0055008536232464</v>
      </c>
      <c r="P32" s="68"/>
      <c r="Q32" s="77">
        <v>41.228793112570628</v>
      </c>
      <c r="R32" s="29"/>
      <c r="S32" s="61" t="s">
        <v>530</v>
      </c>
      <c r="T32" s="29"/>
      <c r="U32" s="191"/>
    </row>
    <row r="33" spans="1:21" ht="13.5" customHeight="1" x14ac:dyDescent="0.2">
      <c r="A33" s="191"/>
      <c r="B33" s="29"/>
      <c r="C33" s="61" t="s">
        <v>334</v>
      </c>
      <c r="D33" s="29"/>
      <c r="E33" s="62">
        <v>9750.3275249999988</v>
      </c>
      <c r="F33" s="62"/>
      <c r="G33" s="77">
        <f t="shared" si="2"/>
        <v>32.289142014330849</v>
      </c>
      <c r="H33" s="78"/>
      <c r="I33" s="77">
        <f t="shared" si="4"/>
        <v>6.081116758057135</v>
      </c>
      <c r="J33" s="29"/>
      <c r="K33" s="62">
        <v>8239.3748959999994</v>
      </c>
      <c r="L33" s="62"/>
      <c r="M33" s="77">
        <f t="shared" si="3"/>
        <v>29.407640015917167</v>
      </c>
      <c r="N33" s="78"/>
      <c r="O33" s="77">
        <f t="shared" si="5"/>
        <v>16.826694974500825</v>
      </c>
      <c r="P33" s="68"/>
      <c r="Q33" s="77">
        <v>37.423211068576592</v>
      </c>
      <c r="R33" s="29"/>
      <c r="S33" s="61" t="s">
        <v>531</v>
      </c>
      <c r="T33" s="29"/>
      <c r="U33" s="191"/>
    </row>
    <row r="34" spans="1:21" ht="13.5" customHeight="1" x14ac:dyDescent="0.2">
      <c r="A34" s="191"/>
      <c r="B34" s="29"/>
      <c r="C34" s="61" t="s">
        <v>335</v>
      </c>
      <c r="D34" s="29"/>
      <c r="E34" s="62">
        <v>9585.4032819999993</v>
      </c>
      <c r="F34" s="62"/>
      <c r="G34" s="77">
        <f t="shared" si="2"/>
        <v>26.347610289640969</v>
      </c>
      <c r="H34" s="78"/>
      <c r="I34" s="77">
        <f t="shared" si="4"/>
        <v>-1.6914738769249595</v>
      </c>
      <c r="J34" s="29"/>
      <c r="K34" s="62">
        <v>8301.7301280000011</v>
      </c>
      <c r="L34" s="62"/>
      <c r="M34" s="77">
        <f t="shared" si="3"/>
        <v>25.685249212149628</v>
      </c>
      <c r="N34" s="78"/>
      <c r="O34" s="77">
        <f t="shared" si="5"/>
        <v>0.75679566456277314</v>
      </c>
      <c r="P34" s="68"/>
      <c r="Q34" s="77">
        <v>35.406756382853445</v>
      </c>
      <c r="R34" s="29"/>
      <c r="S34" s="61" t="s">
        <v>532</v>
      </c>
      <c r="T34" s="29"/>
      <c r="U34" s="191"/>
    </row>
    <row r="35" spans="1:21" ht="13.5" customHeight="1" x14ac:dyDescent="0.2">
      <c r="A35" s="191"/>
      <c r="B35" s="29"/>
      <c r="C35" s="61" t="s">
        <v>336</v>
      </c>
      <c r="D35" s="29"/>
      <c r="E35" s="62">
        <v>9709.7040489999963</v>
      </c>
      <c r="F35" s="62"/>
      <c r="G35" s="77">
        <f t="shared" si="2"/>
        <v>17.04794257305646</v>
      </c>
      <c r="H35" s="78"/>
      <c r="I35" s="77">
        <f t="shared" si="4"/>
        <v>1.2967713860658989</v>
      </c>
      <c r="J35" s="29"/>
      <c r="K35" s="62">
        <v>8365.7511019999965</v>
      </c>
      <c r="L35" s="62"/>
      <c r="M35" s="77">
        <f t="shared" si="3"/>
        <v>14.555445605194947</v>
      </c>
      <c r="N35" s="78"/>
      <c r="O35" s="77">
        <f t="shared" si="5"/>
        <v>0.77117628509827796</v>
      </c>
      <c r="P35" s="68"/>
      <c r="Q35" s="77">
        <v>24.913206413796331</v>
      </c>
      <c r="R35" s="29"/>
      <c r="S35" s="61" t="s">
        <v>533</v>
      </c>
      <c r="T35" s="29"/>
      <c r="U35" s="191"/>
    </row>
    <row r="36" spans="1:21" ht="13.5" customHeight="1" x14ac:dyDescent="0.2">
      <c r="A36" s="191"/>
      <c r="B36" s="29"/>
      <c r="C36" s="61" t="s">
        <v>337</v>
      </c>
      <c r="D36" s="29"/>
      <c r="E36" s="62">
        <v>8639.1415039999993</v>
      </c>
      <c r="F36" s="62"/>
      <c r="G36" s="77">
        <f t="shared" si="2"/>
        <v>9.9564757383305107</v>
      </c>
      <c r="H36" s="78"/>
      <c r="I36" s="77">
        <f t="shared" si="4"/>
        <v>-11.025696968696536</v>
      </c>
      <c r="J36" s="29"/>
      <c r="K36" s="62">
        <v>7550.2529879999993</v>
      </c>
      <c r="L36" s="62"/>
      <c r="M36" s="77">
        <f t="shared" si="3"/>
        <v>9.0798852232234282</v>
      </c>
      <c r="N36" s="78"/>
      <c r="O36" s="77">
        <f t="shared" si="5"/>
        <v>-9.7480561405303661</v>
      </c>
      <c r="P36" s="68"/>
      <c r="Q36" s="77">
        <v>17.67288632356771</v>
      </c>
      <c r="R36" s="29"/>
      <c r="S36" s="61" t="s">
        <v>534</v>
      </c>
      <c r="T36" s="29"/>
      <c r="U36" s="191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1">
        <v>2023</v>
      </c>
      <c r="B38" s="29"/>
      <c r="C38" s="69"/>
      <c r="D38" s="70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/>
      <c r="T38" s="29"/>
      <c r="U38" s="191">
        <v>2023</v>
      </c>
    </row>
    <row r="39" spans="1:21" ht="13.5" customHeight="1" x14ac:dyDescent="0.2">
      <c r="A39" s="191"/>
      <c r="B39" s="29"/>
      <c r="C39" s="61" t="s">
        <v>326</v>
      </c>
      <c r="D39" s="29"/>
      <c r="E39" s="62">
        <v>8418.6437429999951</v>
      </c>
      <c r="F39" s="62"/>
      <c r="G39" s="77">
        <f t="shared" ref="G39:G45" si="6">E39/E25*100-100</f>
        <v>10.815066070203727</v>
      </c>
      <c r="H39" s="78"/>
      <c r="I39" s="77">
        <f>E39/E36*100-100</f>
        <v>-2.5523110241672953</v>
      </c>
      <c r="J39" s="29"/>
      <c r="K39" s="62">
        <v>7298.0535259999942</v>
      </c>
      <c r="L39" s="62"/>
      <c r="M39" s="77">
        <f t="shared" ref="M39:M45" si="7">K39/K25*100-100</f>
        <v>11.510008534072654</v>
      </c>
      <c r="N39" s="78"/>
      <c r="O39" s="77">
        <f>K39/K36*100-100</f>
        <v>-3.3402782979701158</v>
      </c>
      <c r="P39" s="68"/>
      <c r="Q39" s="77">
        <v>12.70812321978589</v>
      </c>
      <c r="R39" s="29"/>
      <c r="S39" s="61" t="s">
        <v>523</v>
      </c>
      <c r="T39" s="29"/>
      <c r="U39" s="191"/>
    </row>
    <row r="40" spans="1:21" ht="13.5" customHeight="1" x14ac:dyDescent="0.2">
      <c r="A40" s="191"/>
      <c r="B40" s="29"/>
      <c r="C40" s="61" t="s">
        <v>327</v>
      </c>
      <c r="D40" s="29"/>
      <c r="E40" s="62">
        <v>8735.8302760000006</v>
      </c>
      <c r="F40" s="62"/>
      <c r="G40" s="77">
        <f t="shared" si="6"/>
        <v>6.4352579723032193</v>
      </c>
      <c r="H40" s="78"/>
      <c r="I40" s="77">
        <f t="shared" ref="I40:I45" si="8">E40/E39*100-100</f>
        <v>3.7676678415539584</v>
      </c>
      <c r="J40" s="29"/>
      <c r="K40" s="62">
        <v>7726.7826290000012</v>
      </c>
      <c r="L40" s="62"/>
      <c r="M40" s="77">
        <f t="shared" si="7"/>
        <v>13.583623657428063</v>
      </c>
      <c r="N40" s="78"/>
      <c r="O40" s="77">
        <f t="shared" ref="O40:O45" si="9">K40/K39*100-100</f>
        <v>5.8745678073286172</v>
      </c>
      <c r="P40" s="68"/>
      <c r="Q40" s="77">
        <v>9.0107138742349093</v>
      </c>
      <c r="R40" s="29"/>
      <c r="S40" s="61" t="s">
        <v>524</v>
      </c>
      <c r="T40" s="29"/>
      <c r="U40" s="191"/>
    </row>
    <row r="41" spans="1:21" ht="13.5" customHeight="1" x14ac:dyDescent="0.2">
      <c r="A41" s="191"/>
      <c r="B41" s="29"/>
      <c r="C41" s="61" t="s">
        <v>328</v>
      </c>
      <c r="D41" s="29"/>
      <c r="E41" s="62">
        <v>9924.5750489999991</v>
      </c>
      <c r="F41" s="62"/>
      <c r="G41" s="77">
        <f t="shared" si="6"/>
        <v>8.6854294624713759</v>
      </c>
      <c r="H41" s="78"/>
      <c r="I41" s="77">
        <f t="shared" si="8"/>
        <v>13.607690802622898</v>
      </c>
      <c r="J41" s="29"/>
      <c r="K41" s="62">
        <v>8730.0563289999991</v>
      </c>
      <c r="L41" s="62"/>
      <c r="M41" s="77">
        <f t="shared" si="7"/>
        <v>13.075862643898333</v>
      </c>
      <c r="N41" s="78"/>
      <c r="O41" s="77">
        <f t="shared" si="9"/>
        <v>12.984365526662174</v>
      </c>
      <c r="P41" s="68"/>
      <c r="Q41" s="77">
        <v>8.5936061144030589</v>
      </c>
      <c r="R41" s="29"/>
      <c r="S41" s="61" t="s">
        <v>525</v>
      </c>
      <c r="T41" s="29"/>
      <c r="U41" s="191"/>
    </row>
    <row r="42" spans="1:21" ht="13.5" customHeight="1" x14ac:dyDescent="0.2">
      <c r="A42" s="191"/>
      <c r="B42" s="29"/>
      <c r="C42" s="61" t="s">
        <v>329</v>
      </c>
      <c r="D42" s="29"/>
      <c r="E42" s="62">
        <v>8133.1274250000024</v>
      </c>
      <c r="F42" s="62"/>
      <c r="G42" s="77">
        <f t="shared" si="6"/>
        <v>-6.9582166907507741</v>
      </c>
      <c r="H42" s="78"/>
      <c r="I42" s="77">
        <f t="shared" si="8"/>
        <v>-18.050622975343444</v>
      </c>
      <c r="J42" s="29"/>
      <c r="K42" s="62">
        <v>7261.829985000003</v>
      </c>
      <c r="L42" s="62"/>
      <c r="M42" s="77">
        <f t="shared" si="7"/>
        <v>0.33914087493545253</v>
      </c>
      <c r="N42" s="78"/>
      <c r="O42" s="77">
        <f t="shared" si="9"/>
        <v>-16.818062663842824</v>
      </c>
      <c r="P42" s="68"/>
      <c r="Q42" s="77">
        <v>2.734024702547913</v>
      </c>
      <c r="R42" s="29"/>
      <c r="S42" s="61" t="s">
        <v>526</v>
      </c>
      <c r="T42" s="29"/>
      <c r="U42" s="191"/>
    </row>
    <row r="43" spans="1:21" ht="13.5" customHeight="1" x14ac:dyDescent="0.2">
      <c r="A43" s="191"/>
      <c r="B43" s="29"/>
      <c r="C43" s="61" t="s">
        <v>330</v>
      </c>
      <c r="D43" s="29"/>
      <c r="E43" s="62">
        <v>9419.3236359999974</v>
      </c>
      <c r="F43" s="62"/>
      <c r="G43" s="77">
        <f t="shared" si="6"/>
        <v>-4.5558582972337547</v>
      </c>
      <c r="H43" s="78"/>
      <c r="I43" s="77">
        <f t="shared" si="8"/>
        <v>15.814288204146692</v>
      </c>
      <c r="J43" s="29"/>
      <c r="K43" s="62">
        <v>8406.3498739999959</v>
      </c>
      <c r="L43" s="62"/>
      <c r="M43" s="77">
        <f t="shared" si="7"/>
        <v>3.444646953353157</v>
      </c>
      <c r="N43" s="78"/>
      <c r="O43" s="77">
        <f t="shared" si="9"/>
        <v>15.760764041076513</v>
      </c>
      <c r="P43" s="68"/>
      <c r="Q43" s="77">
        <v>-0.95434111580381398</v>
      </c>
      <c r="R43" s="29"/>
      <c r="S43" s="61" t="s">
        <v>527</v>
      </c>
      <c r="T43" s="29"/>
      <c r="U43" s="191"/>
    </row>
    <row r="44" spans="1:21" ht="13.5" customHeight="1" x14ac:dyDescent="0.2">
      <c r="A44" s="191"/>
      <c r="B44" s="29"/>
      <c r="C44" s="61" t="s">
        <v>331</v>
      </c>
      <c r="D44" s="29"/>
      <c r="E44" s="62">
        <v>8917.665973000001</v>
      </c>
      <c r="F44" s="62"/>
      <c r="G44" s="77">
        <f t="shared" si="6"/>
        <v>-7.8381095270314347</v>
      </c>
      <c r="H44" s="78"/>
      <c r="I44" s="77">
        <f t="shared" si="8"/>
        <v>-5.325835297586508</v>
      </c>
      <c r="J44" s="29"/>
      <c r="K44" s="62">
        <v>7874.1831230000007</v>
      </c>
      <c r="L44" s="62"/>
      <c r="M44" s="77">
        <f t="shared" si="7"/>
        <v>2.3770318857611699</v>
      </c>
      <c r="N44" s="78"/>
      <c r="O44" s="77">
        <f t="shared" si="9"/>
        <v>-6.3305329777664099</v>
      </c>
      <c r="P44" s="68"/>
      <c r="Q44" s="77">
        <v>-6.4210395478307873</v>
      </c>
      <c r="R44" s="29"/>
      <c r="S44" s="61" t="s">
        <v>528</v>
      </c>
      <c r="T44" s="29"/>
      <c r="U44" s="191"/>
    </row>
    <row r="45" spans="1:21" ht="13.5" customHeight="1" x14ac:dyDescent="0.2">
      <c r="A45" s="191"/>
      <c r="B45" s="29"/>
      <c r="C45" s="61" t="s">
        <v>332</v>
      </c>
      <c r="D45" s="29"/>
      <c r="E45" s="62">
        <v>8599.0658550000007</v>
      </c>
      <c r="F45" s="62"/>
      <c r="G45" s="77">
        <f t="shared" si="6"/>
        <v>-8.3968437001824299</v>
      </c>
      <c r="H45" s="78"/>
      <c r="I45" s="77">
        <f t="shared" si="8"/>
        <v>-3.5726850384913007</v>
      </c>
      <c r="J45" s="29"/>
      <c r="K45" s="62">
        <v>7746.1953110000004</v>
      </c>
      <c r="L45" s="62"/>
      <c r="M45" s="77">
        <f t="shared" si="7"/>
        <v>-5.7223899220417707E-2</v>
      </c>
      <c r="N45" s="78"/>
      <c r="O45" s="77">
        <f t="shared" si="9"/>
        <v>-1.62541066166159</v>
      </c>
      <c r="P45" s="68"/>
      <c r="Q45" s="77">
        <v>-6.8998052628453195</v>
      </c>
      <c r="R45" s="29"/>
      <c r="S45" s="61" t="s">
        <v>529</v>
      </c>
      <c r="T45" s="29"/>
      <c r="U45" s="191"/>
    </row>
    <row r="46" spans="1:21" ht="13.5" customHeight="1" x14ac:dyDescent="0.2">
      <c r="A46" s="191"/>
      <c r="B46" s="29"/>
      <c r="C46" s="61" t="s">
        <v>333</v>
      </c>
      <c r="D46" s="29"/>
      <c r="E46" s="62">
        <v>7723.3246350000009</v>
      </c>
      <c r="F46" s="62"/>
      <c r="G46" s="77">
        <f>E46/E32*100-100</f>
        <v>-15.972166035949215</v>
      </c>
      <c r="H46" s="78"/>
      <c r="I46" s="77">
        <f>E46/E45*100-100</f>
        <v>-10.184143658939334</v>
      </c>
      <c r="J46" s="29"/>
      <c r="K46" s="62">
        <v>6594.2501280000006</v>
      </c>
      <c r="L46" s="62"/>
      <c r="M46" s="77">
        <f>K46/K32*100-100</f>
        <v>-6.4996485760806308</v>
      </c>
      <c r="N46" s="78"/>
      <c r="O46" s="77">
        <f>K46/K45*100-100</f>
        <v>-14.871109451167314</v>
      </c>
      <c r="P46" s="68"/>
      <c r="Q46" s="77">
        <v>-10.669781921375716</v>
      </c>
      <c r="R46" s="29"/>
      <c r="S46" s="61" t="s">
        <v>530</v>
      </c>
      <c r="T46" s="29"/>
      <c r="U46" s="191"/>
    </row>
    <row r="47" spans="1:21" ht="6.75" customHeight="1" thickBot="1" x14ac:dyDescent="0.25">
      <c r="A47" s="63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1"/>
      <c r="Q47" s="80"/>
      <c r="R47" s="80"/>
      <c r="S47" s="80"/>
      <c r="T47" s="80"/>
      <c r="U47" s="63"/>
    </row>
    <row r="48" spans="1:21" ht="13.5" thickTop="1" x14ac:dyDescent="0.2"/>
  </sheetData>
  <mergeCells count="18">
    <mergeCell ref="U38:U46"/>
    <mergeCell ref="A1:U1"/>
    <mergeCell ref="A38:A46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Y10:Z10"/>
    <mergeCell ref="S4:S8"/>
    <mergeCell ref="U4:U8"/>
    <mergeCell ref="U10:U22"/>
    <mergeCell ref="U24:U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89" t="s">
        <v>356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2">
      <c r="A2" s="189" t="s">
        <v>537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2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2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2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2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2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2">
      <c r="A11" s="187"/>
      <c r="B11" s="53"/>
      <c r="C11" s="54">
        <v>2022</v>
      </c>
      <c r="D11" s="53"/>
      <c r="E11" s="54">
        <v>2023</v>
      </c>
      <c r="F11" s="53"/>
      <c r="G11" s="27" t="s">
        <v>655</v>
      </c>
      <c r="H11" s="53"/>
      <c r="I11" s="27" t="s">
        <v>656</v>
      </c>
      <c r="J11" s="53"/>
      <c r="K11" s="54">
        <v>2022</v>
      </c>
      <c r="L11" s="53"/>
      <c r="M11" s="54">
        <v>2023</v>
      </c>
      <c r="N11" s="53"/>
      <c r="O11" s="27" t="s">
        <v>655</v>
      </c>
      <c r="P11" s="53"/>
      <c r="Q11" s="27" t="s">
        <v>656</v>
      </c>
      <c r="R11" s="53"/>
      <c r="S11" s="54">
        <v>2022</v>
      </c>
      <c r="T11" s="53"/>
      <c r="U11" s="54">
        <v>2023</v>
      </c>
      <c r="V11" s="53"/>
      <c r="W11" s="27" t="s">
        <v>655</v>
      </c>
      <c r="X11" s="53"/>
      <c r="Y11" s="27" t="s">
        <v>656</v>
      </c>
      <c r="Z11" s="53"/>
      <c r="AA11" s="54">
        <v>2022</v>
      </c>
      <c r="AB11" s="53"/>
      <c r="AC11" s="54">
        <v>2023</v>
      </c>
      <c r="AD11" s="53"/>
      <c r="AE11" s="27" t="s">
        <v>655</v>
      </c>
      <c r="AF11" s="53"/>
      <c r="AG11" s="27" t="s">
        <v>656</v>
      </c>
      <c r="AH11" s="53"/>
      <c r="AI11" s="54">
        <v>2022</v>
      </c>
      <c r="AJ11" s="53"/>
      <c r="AK11" s="54">
        <v>2023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78402.738370999999</v>
      </c>
      <c r="D13" s="58"/>
      <c r="E13" s="57">
        <f>SUM(E14:E25)</f>
        <v>52052.161814999999</v>
      </c>
      <c r="F13" s="58"/>
      <c r="G13" s="59"/>
      <c r="H13" s="58"/>
      <c r="I13" s="58"/>
      <c r="J13" s="58"/>
      <c r="K13" s="57">
        <f>SUM(K14:K25)</f>
        <v>59131.614544000011</v>
      </c>
      <c r="L13" s="58"/>
      <c r="M13" s="57">
        <f>SUM(M14:M25)</f>
        <v>39080.282135000001</v>
      </c>
      <c r="N13" s="58"/>
      <c r="O13" s="59"/>
      <c r="P13" s="58"/>
      <c r="Q13" s="58"/>
      <c r="R13" s="58"/>
      <c r="S13" s="57">
        <f>SUM(S14:S25)</f>
        <v>19271.123826999992</v>
      </c>
      <c r="T13" s="58"/>
      <c r="U13" s="57">
        <f>SUM(U14:U25)</f>
        <v>12971.879679999995</v>
      </c>
      <c r="V13" s="58"/>
      <c r="W13" s="59"/>
      <c r="X13" s="58"/>
      <c r="Y13" s="58"/>
      <c r="Z13" s="58"/>
      <c r="AA13" s="57">
        <f>SUM(AA14:AA25)</f>
        <v>55290.955906000003</v>
      </c>
      <c r="AB13" s="58"/>
      <c r="AC13" s="57">
        <f>SUM(AC14:AC25)</f>
        <v>36652.439628</v>
      </c>
      <c r="AD13" s="58"/>
      <c r="AE13" s="59"/>
      <c r="AF13" s="58"/>
      <c r="AG13" s="58"/>
      <c r="AH13" s="58"/>
      <c r="AI13" s="57">
        <f>SUM(AI14:AI25)</f>
        <v>23111.782464999993</v>
      </c>
      <c r="AJ13" s="58"/>
      <c r="AK13" s="57">
        <f>SUM(AK14:AK25)</f>
        <v>15399.722186999994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5624.8590319999994</v>
      </c>
      <c r="D14" s="62"/>
      <c r="E14" s="62">
        <f>M14+U14</f>
        <v>6358.1222019999987</v>
      </c>
      <c r="F14" s="29"/>
      <c r="G14" s="34">
        <f>E14/C14*100-100</f>
        <v>13.036116386711967</v>
      </c>
      <c r="H14" s="62"/>
      <c r="I14" s="34">
        <f>E14/C25*100-100</f>
        <v>9.9830296731099963</v>
      </c>
      <c r="J14" s="29"/>
      <c r="K14" s="62">
        <v>4409.8054760000014</v>
      </c>
      <c r="L14" s="62"/>
      <c r="M14" s="62">
        <v>4790.0115459999988</v>
      </c>
      <c r="N14" s="29"/>
      <c r="O14" s="34">
        <f>M14/K14*100-100</f>
        <v>8.6218331413763423</v>
      </c>
      <c r="P14" s="62"/>
      <c r="Q14" s="34">
        <f>M14/K25*100-100</f>
        <v>10.058516382120757</v>
      </c>
      <c r="R14" s="29"/>
      <c r="S14" s="62">
        <v>1215.0535559999983</v>
      </c>
      <c r="T14" s="62"/>
      <c r="U14" s="62">
        <v>1568.1106559999996</v>
      </c>
      <c r="V14" s="29"/>
      <c r="W14" s="34">
        <f>U14/S14*100-100</f>
        <v>29.056916730673066</v>
      </c>
      <c r="X14" s="62"/>
      <c r="Y14" s="34">
        <f>U14/S25*100-100</f>
        <v>9.7530849602319734</v>
      </c>
      <c r="Z14" s="29"/>
      <c r="AA14" s="62">
        <v>4150.124616000001</v>
      </c>
      <c r="AB14" s="62"/>
      <c r="AC14" s="62">
        <v>4514.6289909999996</v>
      </c>
      <c r="AD14" s="29"/>
      <c r="AE14" s="34">
        <f>AC14/AA14*100-100</f>
        <v>8.7829742170806782</v>
      </c>
      <c r="AF14" s="62"/>
      <c r="AG14" s="34">
        <f>AC14/AA25*100-100</f>
        <v>11.186429816335846</v>
      </c>
      <c r="AH14" s="29"/>
      <c r="AI14" s="62">
        <v>1474.7344159999984</v>
      </c>
      <c r="AJ14" s="62"/>
      <c r="AK14" s="62">
        <v>1843.4932109999988</v>
      </c>
      <c r="AL14" s="29"/>
      <c r="AM14" s="34">
        <f>AK14/AI14*100-100</f>
        <v>25.005098612956004</v>
      </c>
      <c r="AN14" s="62"/>
      <c r="AO14" s="34">
        <f>AK14/AI25*100-100</f>
        <v>7.1431291800521564</v>
      </c>
      <c r="AP14" s="29"/>
      <c r="AQ14" s="61" t="s">
        <v>523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5985.085818999999</v>
      </c>
      <c r="D15" s="62"/>
      <c r="E15" s="62">
        <f t="shared" ref="E15:E25" si="1">M15+U15</f>
        <v>6367.0710299999992</v>
      </c>
      <c r="F15" s="29"/>
      <c r="G15" s="34">
        <f t="shared" ref="G15:G25" si="2">E15/C15*100-100</f>
        <v>6.3822846079728066</v>
      </c>
      <c r="H15" s="62"/>
      <c r="I15" s="34">
        <f t="shared" ref="I15:I25" si="3">E15/E14*100-100</f>
        <v>0.14074639831844138</v>
      </c>
      <c r="J15" s="29"/>
      <c r="K15" s="62">
        <v>4615.7528069999989</v>
      </c>
      <c r="L15" s="62"/>
      <c r="M15" s="62">
        <v>4871.3181709999999</v>
      </c>
      <c r="N15" s="29"/>
      <c r="O15" s="34">
        <f t="shared" ref="O15:O25" si="4">M15/K15*100-100</f>
        <v>5.5368078553172211</v>
      </c>
      <c r="P15" s="62"/>
      <c r="Q15" s="34">
        <f t="shared" ref="Q15:Q25" si="5">M15/M14*100-100</f>
        <v>1.6974202299762311</v>
      </c>
      <c r="R15" s="29"/>
      <c r="S15" s="62">
        <v>1369.3330120000001</v>
      </c>
      <c r="T15" s="62"/>
      <c r="U15" s="62">
        <v>1495.7528589999993</v>
      </c>
      <c r="V15" s="29"/>
      <c r="W15" s="34">
        <f t="shared" ref="W15:W25" si="6">U15/S15*100-100</f>
        <v>9.2322207886710288</v>
      </c>
      <c r="X15" s="62"/>
      <c r="Y15" s="34">
        <f t="shared" ref="Y15:Y25" si="7">U15/U14*100-100</f>
        <v>-4.6143297810738488</v>
      </c>
      <c r="Z15" s="29"/>
      <c r="AA15" s="62">
        <v>4371.9618499999988</v>
      </c>
      <c r="AB15" s="62"/>
      <c r="AC15" s="62">
        <v>4556.0795609999996</v>
      </c>
      <c r="AD15" s="29"/>
      <c r="AE15" s="34">
        <f t="shared" ref="AE15:AE25" si="8">AC15/AA15*100-100</f>
        <v>4.2113293143214605</v>
      </c>
      <c r="AF15" s="62"/>
      <c r="AG15" s="34">
        <f t="shared" ref="AG15:AG25" si="9">AC15/AC14*100-100</f>
        <v>0.9181390117024506</v>
      </c>
      <c r="AH15" s="29"/>
      <c r="AI15" s="62">
        <v>1613.1239689999998</v>
      </c>
      <c r="AJ15" s="62"/>
      <c r="AK15" s="62">
        <v>1810.9914689999991</v>
      </c>
      <c r="AL15" s="29"/>
      <c r="AM15" s="34">
        <f t="shared" ref="AM15:AM25" si="10">AK15/AI15*100-100</f>
        <v>12.266106251130864</v>
      </c>
      <c r="AN15" s="62"/>
      <c r="AO15" s="34">
        <f t="shared" ref="AO15:AO25" si="11">AK15/AK14*100-100</f>
        <v>-1.763051895502727</v>
      </c>
      <c r="AP15" s="29"/>
      <c r="AQ15" s="61" t="s">
        <v>524</v>
      </c>
    </row>
    <row r="16" spans="1:46" ht="13.5" customHeight="1" x14ac:dyDescent="0.2">
      <c r="A16" s="61" t="s">
        <v>328</v>
      </c>
      <c r="B16" s="29"/>
      <c r="C16" s="62">
        <f t="shared" si="0"/>
        <v>6621.3055489999988</v>
      </c>
      <c r="D16" s="62"/>
      <c r="E16" s="62">
        <f t="shared" si="1"/>
        <v>7832.2249949999987</v>
      </c>
      <c r="F16" s="29"/>
      <c r="G16" s="34">
        <f t="shared" si="2"/>
        <v>18.288227858369737</v>
      </c>
      <c r="H16" s="62"/>
      <c r="I16" s="34">
        <f t="shared" si="3"/>
        <v>23.011427987791748</v>
      </c>
      <c r="J16" s="29"/>
      <c r="K16" s="62">
        <v>5101.9907169999979</v>
      </c>
      <c r="L16" s="62"/>
      <c r="M16" s="62">
        <v>5753.3145930000001</v>
      </c>
      <c r="N16" s="29"/>
      <c r="O16" s="34">
        <f t="shared" si="4"/>
        <v>12.766073325648563</v>
      </c>
      <c r="P16" s="62"/>
      <c r="Q16" s="34">
        <f t="shared" si="5"/>
        <v>18.105908730222424</v>
      </c>
      <c r="R16" s="29"/>
      <c r="S16" s="62">
        <v>1519.3148320000007</v>
      </c>
      <c r="T16" s="62"/>
      <c r="U16" s="62">
        <v>2078.9104019999982</v>
      </c>
      <c r="V16" s="29"/>
      <c r="W16" s="34">
        <f t="shared" si="6"/>
        <v>36.832100774225637</v>
      </c>
      <c r="X16" s="62"/>
      <c r="Y16" s="34">
        <f t="shared" si="7"/>
        <v>38.987559976310195</v>
      </c>
      <c r="Z16" s="29"/>
      <c r="AA16" s="62">
        <v>4817.5302029999993</v>
      </c>
      <c r="AB16" s="62"/>
      <c r="AC16" s="62">
        <v>5379.8078880000012</v>
      </c>
      <c r="AD16" s="29"/>
      <c r="AE16" s="34">
        <f t="shared" si="8"/>
        <v>11.671492680001407</v>
      </c>
      <c r="AF16" s="62"/>
      <c r="AG16" s="34">
        <f t="shared" si="9"/>
        <v>18.079761689218699</v>
      </c>
      <c r="AH16" s="29"/>
      <c r="AI16" s="62">
        <v>1803.7753459999999</v>
      </c>
      <c r="AJ16" s="62"/>
      <c r="AK16" s="62">
        <v>2452.417106999997</v>
      </c>
      <c r="AL16" s="29"/>
      <c r="AM16" s="34">
        <f t="shared" si="10"/>
        <v>35.960229883305942</v>
      </c>
      <c r="AN16" s="62"/>
      <c r="AO16" s="34">
        <f t="shared" si="11"/>
        <v>35.418479268385681</v>
      </c>
      <c r="AP16" s="29"/>
      <c r="AQ16" s="61" t="s">
        <v>525</v>
      </c>
    </row>
    <row r="17" spans="1:43" ht="13.5" customHeight="1" x14ac:dyDescent="0.2">
      <c r="A17" s="61" t="s">
        <v>329</v>
      </c>
      <c r="B17" s="29"/>
      <c r="C17" s="62">
        <f t="shared" si="0"/>
        <v>6202.2073860000019</v>
      </c>
      <c r="D17" s="62"/>
      <c r="E17" s="62">
        <f t="shared" si="1"/>
        <v>5956.0538779999988</v>
      </c>
      <c r="F17" s="29"/>
      <c r="G17" s="34">
        <f t="shared" si="2"/>
        <v>-3.9688048573744226</v>
      </c>
      <c r="H17" s="62"/>
      <c r="I17" s="34">
        <f t="shared" si="3"/>
        <v>-23.954509966168303</v>
      </c>
      <c r="J17" s="29"/>
      <c r="K17" s="62">
        <v>4733.8953290000018</v>
      </c>
      <c r="L17" s="62"/>
      <c r="M17" s="62">
        <v>4527.7304679999988</v>
      </c>
      <c r="N17" s="29"/>
      <c r="O17" s="34">
        <f t="shared" si="4"/>
        <v>-4.3550785700104058</v>
      </c>
      <c r="P17" s="62"/>
      <c r="Q17" s="34">
        <f t="shared" si="5"/>
        <v>-21.302226832705401</v>
      </c>
      <c r="R17" s="29"/>
      <c r="S17" s="62">
        <v>1468.3120570000006</v>
      </c>
      <c r="T17" s="62"/>
      <c r="U17" s="62">
        <v>1428.3234100000002</v>
      </c>
      <c r="V17" s="29"/>
      <c r="W17" s="34">
        <f t="shared" si="6"/>
        <v>-2.7234433449864639</v>
      </c>
      <c r="X17" s="62"/>
      <c r="Y17" s="34">
        <f t="shared" si="7"/>
        <v>-31.29461430247818</v>
      </c>
      <c r="Z17" s="29"/>
      <c r="AA17" s="62">
        <v>4477.9385700000021</v>
      </c>
      <c r="AB17" s="62"/>
      <c r="AC17" s="62">
        <v>4295.6059509999986</v>
      </c>
      <c r="AD17" s="29"/>
      <c r="AE17" s="34">
        <f t="shared" si="8"/>
        <v>-4.0717981309869344</v>
      </c>
      <c r="AF17" s="62"/>
      <c r="AG17" s="34">
        <f t="shared" si="9"/>
        <v>-20.153172001148647</v>
      </c>
      <c r="AH17" s="29"/>
      <c r="AI17" s="62">
        <v>1724.2688160000005</v>
      </c>
      <c r="AJ17" s="62"/>
      <c r="AK17" s="62">
        <v>1660.4479270000002</v>
      </c>
      <c r="AL17" s="29"/>
      <c r="AM17" s="34">
        <f t="shared" si="10"/>
        <v>-3.7013305818551885</v>
      </c>
      <c r="AN17" s="62"/>
      <c r="AO17" s="34">
        <f t="shared" si="11"/>
        <v>-32.293412802392339</v>
      </c>
      <c r="AP17" s="29"/>
      <c r="AQ17" s="61" t="s">
        <v>526</v>
      </c>
    </row>
    <row r="18" spans="1:43" ht="13.5" customHeight="1" x14ac:dyDescent="0.2">
      <c r="A18" s="61" t="s">
        <v>330</v>
      </c>
      <c r="B18" s="29"/>
      <c r="C18" s="62">
        <f t="shared" si="0"/>
        <v>7472.9214309999988</v>
      </c>
      <c r="D18" s="62"/>
      <c r="E18" s="62">
        <f t="shared" si="1"/>
        <v>6951.4782330000016</v>
      </c>
      <c r="F18" s="29"/>
      <c r="G18" s="34">
        <f t="shared" si="2"/>
        <v>-6.9777690400555912</v>
      </c>
      <c r="H18" s="62"/>
      <c r="I18" s="34">
        <f t="shared" si="3"/>
        <v>16.712816495445466</v>
      </c>
      <c r="J18" s="29"/>
      <c r="K18" s="62">
        <v>5353.2512029999998</v>
      </c>
      <c r="L18" s="62"/>
      <c r="M18" s="62">
        <v>5303.7865110000021</v>
      </c>
      <c r="N18" s="29"/>
      <c r="O18" s="34">
        <f t="shared" si="4"/>
        <v>-0.9240121586724257</v>
      </c>
      <c r="P18" s="62"/>
      <c r="Q18" s="34">
        <f t="shared" si="5"/>
        <v>17.140067159139122</v>
      </c>
      <c r="R18" s="29"/>
      <c r="S18" s="62">
        <v>2119.6702279999986</v>
      </c>
      <c r="T18" s="62"/>
      <c r="U18" s="62">
        <v>1647.6917219999998</v>
      </c>
      <c r="V18" s="29"/>
      <c r="W18" s="34">
        <f t="shared" si="6"/>
        <v>-22.266600708230499</v>
      </c>
      <c r="X18" s="62"/>
      <c r="Y18" s="34">
        <f t="shared" si="7"/>
        <v>15.358448266278828</v>
      </c>
      <c r="Z18" s="29"/>
      <c r="AA18" s="62">
        <v>4998.7320150000005</v>
      </c>
      <c r="AB18" s="62"/>
      <c r="AC18" s="62">
        <v>4942.8212240000012</v>
      </c>
      <c r="AD18" s="29"/>
      <c r="AE18" s="34">
        <f t="shared" si="8"/>
        <v>-1.1184994681096043</v>
      </c>
      <c r="AF18" s="62"/>
      <c r="AG18" s="34">
        <f t="shared" si="9"/>
        <v>15.066914432626973</v>
      </c>
      <c r="AH18" s="29"/>
      <c r="AI18" s="62">
        <v>2474.1894159999979</v>
      </c>
      <c r="AJ18" s="62"/>
      <c r="AK18" s="62">
        <v>2008.6570090000002</v>
      </c>
      <c r="AL18" s="29"/>
      <c r="AM18" s="34">
        <f t="shared" si="10"/>
        <v>-18.815552438690005</v>
      </c>
      <c r="AN18" s="62"/>
      <c r="AO18" s="34">
        <f t="shared" si="11"/>
        <v>20.970792057846936</v>
      </c>
      <c r="AP18" s="29"/>
      <c r="AQ18" s="61" t="s">
        <v>527</v>
      </c>
    </row>
    <row r="19" spans="1:43" ht="13.5" customHeight="1" x14ac:dyDescent="0.2">
      <c r="A19" s="61" t="s">
        <v>331</v>
      </c>
      <c r="B19" s="29"/>
      <c r="C19" s="62">
        <f t="shared" si="0"/>
        <v>7058.3347910000002</v>
      </c>
      <c r="D19" s="62"/>
      <c r="E19" s="62">
        <f t="shared" si="1"/>
        <v>6851.7934910000004</v>
      </c>
      <c r="F19" s="29"/>
      <c r="G19" s="34">
        <f t="shared" si="2"/>
        <v>-2.9262043543663907</v>
      </c>
      <c r="H19" s="62"/>
      <c r="I19" s="34">
        <f t="shared" si="3"/>
        <v>-1.4340078276700723</v>
      </c>
      <c r="J19" s="29"/>
      <c r="K19" s="62">
        <v>5270.6589200000017</v>
      </c>
      <c r="L19" s="62"/>
      <c r="M19" s="62">
        <v>5245.3766990000013</v>
      </c>
      <c r="N19" s="29"/>
      <c r="O19" s="34">
        <f t="shared" si="4"/>
        <v>-0.47967856360548922</v>
      </c>
      <c r="P19" s="62"/>
      <c r="Q19" s="34">
        <f t="shared" si="5"/>
        <v>-1.1012851267459496</v>
      </c>
      <c r="R19" s="29"/>
      <c r="S19" s="62">
        <v>1787.6758709999988</v>
      </c>
      <c r="T19" s="62"/>
      <c r="U19" s="62">
        <v>1606.4167919999991</v>
      </c>
      <c r="V19" s="29"/>
      <c r="W19" s="34">
        <f t="shared" si="6"/>
        <v>-10.139370449666927</v>
      </c>
      <c r="X19" s="62"/>
      <c r="Y19" s="34">
        <f t="shared" si="7"/>
        <v>-2.5050153162085707</v>
      </c>
      <c r="Z19" s="29"/>
      <c r="AA19" s="62">
        <v>4888.528470000002</v>
      </c>
      <c r="AB19" s="62"/>
      <c r="AC19" s="62">
        <v>4917.3556150000013</v>
      </c>
      <c r="AD19" s="29"/>
      <c r="AE19" s="34">
        <f t="shared" si="8"/>
        <v>0.58968962085228327</v>
      </c>
      <c r="AF19" s="62"/>
      <c r="AG19" s="34">
        <f t="shared" si="9"/>
        <v>-0.515203925975527</v>
      </c>
      <c r="AH19" s="29"/>
      <c r="AI19" s="62">
        <v>2169.8063209999991</v>
      </c>
      <c r="AJ19" s="62"/>
      <c r="AK19" s="62">
        <v>1934.4378759999993</v>
      </c>
      <c r="AL19" s="29"/>
      <c r="AM19" s="34">
        <f t="shared" si="10"/>
        <v>-10.84744028635356</v>
      </c>
      <c r="AN19" s="62"/>
      <c r="AO19" s="34">
        <f t="shared" si="11"/>
        <v>-3.6949629860874325</v>
      </c>
      <c r="AP19" s="29"/>
      <c r="AQ19" s="61" t="s">
        <v>528</v>
      </c>
    </row>
    <row r="20" spans="1:43" ht="13.5" customHeight="1" x14ac:dyDescent="0.2">
      <c r="A20" s="61" t="s">
        <v>332</v>
      </c>
      <c r="B20" s="29"/>
      <c r="C20" s="62">
        <f t="shared" si="0"/>
        <v>7161.5338460000003</v>
      </c>
      <c r="D20" s="62"/>
      <c r="E20" s="62">
        <f t="shared" si="1"/>
        <v>6411.8478790000008</v>
      </c>
      <c r="F20" s="29"/>
      <c r="G20" s="34">
        <f t="shared" si="2"/>
        <v>-10.468231849783521</v>
      </c>
      <c r="H20" s="62"/>
      <c r="I20" s="34">
        <f t="shared" si="3"/>
        <v>-6.4208825408687318</v>
      </c>
      <c r="J20" s="29"/>
      <c r="K20" s="62">
        <v>5310.7521480000014</v>
      </c>
      <c r="L20" s="62"/>
      <c r="M20" s="62">
        <v>4786.2488350000012</v>
      </c>
      <c r="N20" s="29"/>
      <c r="O20" s="34">
        <f t="shared" si="4"/>
        <v>-9.8762528994602974</v>
      </c>
      <c r="P20" s="62"/>
      <c r="Q20" s="34">
        <f t="shared" si="5"/>
        <v>-8.75300079186934</v>
      </c>
      <c r="R20" s="29"/>
      <c r="S20" s="62">
        <v>1850.7816979999991</v>
      </c>
      <c r="T20" s="62"/>
      <c r="U20" s="62">
        <v>1625.599044</v>
      </c>
      <c r="V20" s="29"/>
      <c r="W20" s="34">
        <f t="shared" si="6"/>
        <v>-12.166894358385818</v>
      </c>
      <c r="X20" s="62"/>
      <c r="Y20" s="34">
        <f t="shared" si="7"/>
        <v>1.1941018106589354</v>
      </c>
      <c r="Z20" s="29"/>
      <c r="AA20" s="62">
        <v>4911.7337930000012</v>
      </c>
      <c r="AB20" s="62"/>
      <c r="AC20" s="62">
        <v>4494.7806250000012</v>
      </c>
      <c r="AD20" s="29"/>
      <c r="AE20" s="34">
        <f t="shared" si="8"/>
        <v>-8.4889203196277521</v>
      </c>
      <c r="AF20" s="62"/>
      <c r="AG20" s="34">
        <f t="shared" si="9"/>
        <v>-8.5935413886066812</v>
      </c>
      <c r="AH20" s="29"/>
      <c r="AI20" s="62">
        <v>2249.8000529999995</v>
      </c>
      <c r="AJ20" s="62"/>
      <c r="AK20" s="62">
        <v>1917.0672539999996</v>
      </c>
      <c r="AL20" s="29"/>
      <c r="AM20" s="34">
        <f t="shared" si="10"/>
        <v>-14.789438668397082</v>
      </c>
      <c r="AN20" s="62"/>
      <c r="AO20" s="34">
        <f t="shared" si="11"/>
        <v>-0.89796742586112543</v>
      </c>
      <c r="AP20" s="29"/>
      <c r="AQ20" s="61" t="s">
        <v>529</v>
      </c>
    </row>
    <row r="21" spans="1:43" ht="13.5" customHeight="1" x14ac:dyDescent="0.2">
      <c r="A21" s="61" t="s">
        <v>333</v>
      </c>
      <c r="B21" s="29"/>
      <c r="C21" s="62">
        <f t="shared" si="0"/>
        <v>5769.9536019999996</v>
      </c>
      <c r="D21" s="62"/>
      <c r="E21" s="62">
        <f t="shared" si="1"/>
        <v>5323.5701069999996</v>
      </c>
      <c r="F21" s="29"/>
      <c r="G21" s="34">
        <f t="shared" si="2"/>
        <v>-7.7363446188765437</v>
      </c>
      <c r="H21" s="62"/>
      <c r="I21" s="34">
        <f t="shared" si="3"/>
        <v>-16.972919391370993</v>
      </c>
      <c r="J21" s="29"/>
      <c r="K21" s="62">
        <v>4195.9636389999996</v>
      </c>
      <c r="L21" s="62"/>
      <c r="M21" s="62">
        <v>3802.495312</v>
      </c>
      <c r="N21" s="29"/>
      <c r="O21" s="34">
        <f t="shared" si="4"/>
        <v>-9.3773054500008186</v>
      </c>
      <c r="P21" s="62"/>
      <c r="Q21" s="34">
        <f t="shared" si="5"/>
        <v>-20.553747974952515</v>
      </c>
      <c r="R21" s="29"/>
      <c r="S21" s="62">
        <v>1573.989963</v>
      </c>
      <c r="T21" s="62"/>
      <c r="U21" s="62">
        <v>1521.0747949999991</v>
      </c>
      <c r="V21" s="29"/>
      <c r="W21" s="34">
        <f t="shared" si="6"/>
        <v>-3.3618491377889939</v>
      </c>
      <c r="X21" s="62"/>
      <c r="Y21" s="34">
        <f t="shared" si="7"/>
        <v>-6.4298911460236354</v>
      </c>
      <c r="Z21" s="29"/>
      <c r="AA21" s="62">
        <v>3867.5330979999999</v>
      </c>
      <c r="AB21" s="62"/>
      <c r="AC21" s="62">
        <v>3551.3597729999997</v>
      </c>
      <c r="AD21" s="29"/>
      <c r="AE21" s="34">
        <f t="shared" si="8"/>
        <v>-8.175064491716995</v>
      </c>
      <c r="AF21" s="62"/>
      <c r="AG21" s="34">
        <f t="shared" si="9"/>
        <v>-20.989252439878555</v>
      </c>
      <c r="AH21" s="29"/>
      <c r="AI21" s="62">
        <v>1902.4205039999993</v>
      </c>
      <c r="AJ21" s="62"/>
      <c r="AK21" s="62">
        <v>1772.2103339999992</v>
      </c>
      <c r="AL21" s="29"/>
      <c r="AM21" s="34">
        <f t="shared" si="10"/>
        <v>-6.8444473619908024</v>
      </c>
      <c r="AN21" s="62"/>
      <c r="AO21" s="34">
        <f t="shared" si="11"/>
        <v>-7.5561730918805097</v>
      </c>
      <c r="AP21" s="29"/>
      <c r="AQ21" s="61" t="s">
        <v>530</v>
      </c>
    </row>
    <row r="22" spans="1:43" ht="13.5" customHeight="1" x14ac:dyDescent="0.2">
      <c r="A22" s="61" t="s">
        <v>334</v>
      </c>
      <c r="B22" s="29"/>
      <c r="C22" s="62">
        <f t="shared" si="0"/>
        <v>6873.4403399999965</v>
      </c>
      <c r="D22" s="62"/>
      <c r="E22" s="62"/>
      <c r="F22" s="29"/>
      <c r="G22" s="34"/>
      <c r="H22" s="62"/>
      <c r="I22" s="34"/>
      <c r="J22" s="29"/>
      <c r="K22" s="62">
        <v>5235.2412629999972</v>
      </c>
      <c r="L22" s="62"/>
      <c r="M22" s="62"/>
      <c r="N22" s="29"/>
      <c r="O22" s="34"/>
      <c r="P22" s="62"/>
      <c r="Q22" s="34"/>
      <c r="R22" s="29"/>
      <c r="S22" s="62">
        <v>1638.1990769999991</v>
      </c>
      <c r="T22" s="62"/>
      <c r="U22" s="62"/>
      <c r="V22" s="29"/>
      <c r="W22" s="34"/>
      <c r="X22" s="62"/>
      <c r="Y22" s="34"/>
      <c r="Z22" s="29"/>
      <c r="AA22" s="62">
        <v>4932.6259579999969</v>
      </c>
      <c r="AB22" s="62"/>
      <c r="AC22" s="62"/>
      <c r="AD22" s="29"/>
      <c r="AE22" s="34"/>
      <c r="AF22" s="62"/>
      <c r="AG22" s="34"/>
      <c r="AH22" s="29"/>
      <c r="AI22" s="62">
        <v>1940.8143819999989</v>
      </c>
      <c r="AJ22" s="62"/>
      <c r="AK22" s="62"/>
      <c r="AL22" s="29"/>
      <c r="AM22" s="34"/>
      <c r="AN22" s="62"/>
      <c r="AO22" s="34"/>
      <c r="AP22" s="29"/>
      <c r="AQ22" s="61" t="s">
        <v>531</v>
      </c>
    </row>
    <row r="23" spans="1:43" ht="13.5" customHeight="1" x14ac:dyDescent="0.2">
      <c r="A23" s="61" t="s">
        <v>335</v>
      </c>
      <c r="B23" s="29"/>
      <c r="C23" s="62">
        <f t="shared" si="0"/>
        <v>6703.4963410000009</v>
      </c>
      <c r="D23" s="62"/>
      <c r="E23" s="62"/>
      <c r="F23" s="29"/>
      <c r="G23" s="34"/>
      <c r="H23" s="62"/>
      <c r="I23" s="34"/>
      <c r="J23" s="29"/>
      <c r="K23" s="62">
        <v>5083.3383860000013</v>
      </c>
      <c r="L23" s="62"/>
      <c r="M23" s="62"/>
      <c r="N23" s="29"/>
      <c r="O23" s="34"/>
      <c r="P23" s="62"/>
      <c r="Q23" s="34"/>
      <c r="R23" s="29"/>
      <c r="S23" s="62">
        <v>1620.1579549999997</v>
      </c>
      <c r="T23" s="62"/>
      <c r="U23" s="62"/>
      <c r="V23" s="29"/>
      <c r="W23" s="34"/>
      <c r="X23" s="62"/>
      <c r="Y23" s="34"/>
      <c r="Z23" s="29"/>
      <c r="AA23" s="62">
        <v>4729.1397640000014</v>
      </c>
      <c r="AB23" s="62"/>
      <c r="AC23" s="62"/>
      <c r="AD23" s="29"/>
      <c r="AE23" s="34"/>
      <c r="AF23" s="62"/>
      <c r="AG23" s="34"/>
      <c r="AH23" s="29"/>
      <c r="AI23" s="62">
        <v>1974.356577</v>
      </c>
      <c r="AJ23" s="62"/>
      <c r="AK23" s="62"/>
      <c r="AL23" s="29"/>
      <c r="AM23" s="34"/>
      <c r="AN23" s="62"/>
      <c r="AO23" s="34"/>
      <c r="AP23" s="29"/>
      <c r="AQ23" s="61" t="s">
        <v>532</v>
      </c>
    </row>
    <row r="24" spans="1:43" ht="13.5" customHeight="1" x14ac:dyDescent="0.2">
      <c r="A24" s="61" t="s">
        <v>336</v>
      </c>
      <c r="B24" s="29"/>
      <c r="C24" s="62">
        <f t="shared" si="0"/>
        <v>7148.5972729999994</v>
      </c>
      <c r="D24" s="62"/>
      <c r="E24" s="62"/>
      <c r="F24" s="29"/>
      <c r="G24" s="34"/>
      <c r="H24" s="62"/>
      <c r="I24" s="34"/>
      <c r="J24" s="29"/>
      <c r="K24" s="62">
        <v>5468.7239539999991</v>
      </c>
      <c r="L24" s="62"/>
      <c r="M24" s="62"/>
      <c r="N24" s="29"/>
      <c r="O24" s="34"/>
      <c r="P24" s="62"/>
      <c r="Q24" s="34"/>
      <c r="R24" s="29"/>
      <c r="S24" s="62">
        <v>1679.873319</v>
      </c>
      <c r="T24" s="62"/>
      <c r="U24" s="62"/>
      <c r="V24" s="29"/>
      <c r="W24" s="34"/>
      <c r="X24" s="62"/>
      <c r="Y24" s="34"/>
      <c r="Z24" s="29"/>
      <c r="AA24" s="62">
        <v>5084.6939029999994</v>
      </c>
      <c r="AB24" s="62"/>
      <c r="AC24" s="62"/>
      <c r="AD24" s="29"/>
      <c r="AE24" s="34"/>
      <c r="AF24" s="62"/>
      <c r="AG24" s="34"/>
      <c r="AH24" s="29"/>
      <c r="AI24" s="62">
        <v>2063.9033700000005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2">
      <c r="A25" s="61" t="s">
        <v>337</v>
      </c>
      <c r="B25" s="29"/>
      <c r="C25" s="62">
        <f t="shared" si="0"/>
        <v>5781.0029610000011</v>
      </c>
      <c r="D25" s="62"/>
      <c r="E25" s="62"/>
      <c r="F25" s="29"/>
      <c r="G25" s="34"/>
      <c r="H25" s="62"/>
      <c r="I25" s="34"/>
      <c r="J25" s="29"/>
      <c r="K25" s="62">
        <v>4352.240702000001</v>
      </c>
      <c r="L25" s="62"/>
      <c r="M25" s="62"/>
      <c r="N25" s="29"/>
      <c r="O25" s="34"/>
      <c r="P25" s="62"/>
      <c r="Q25" s="34"/>
      <c r="R25" s="29"/>
      <c r="S25" s="62">
        <v>1428.7622590000001</v>
      </c>
      <c r="T25" s="62"/>
      <c r="U25" s="62"/>
      <c r="V25" s="29"/>
      <c r="W25" s="34"/>
      <c r="X25" s="62"/>
      <c r="Y25" s="34"/>
      <c r="Z25" s="29"/>
      <c r="AA25" s="62">
        <v>4060.4136660000004</v>
      </c>
      <c r="AB25" s="62"/>
      <c r="AC25" s="62"/>
      <c r="AD25" s="29"/>
      <c r="AE25" s="34"/>
      <c r="AF25" s="62"/>
      <c r="AG25" s="34"/>
      <c r="AH25" s="29"/>
      <c r="AI25" s="62">
        <v>1720.5892950000002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3.5" thickTop="1" x14ac:dyDescent="0.2"/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48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2" t="s">
        <v>663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1">
        <v>2021</v>
      </c>
      <c r="B10" s="29"/>
      <c r="C10" s="69" t="s">
        <v>296</v>
      </c>
      <c r="D10" s="70"/>
      <c r="E10" s="71">
        <f>SUM(E11:E22)</f>
        <v>63618.525288000012</v>
      </c>
      <c r="F10" s="72"/>
      <c r="G10" s="73">
        <v>18.343770509814064</v>
      </c>
      <c r="H10" s="74"/>
      <c r="I10" s="75"/>
      <c r="J10" s="70"/>
      <c r="K10" s="71">
        <f>SUM(K11:K22)</f>
        <v>60058.337316000012</v>
      </c>
      <c r="L10" s="72"/>
      <c r="M10" s="73">
        <v>16.895057410077769</v>
      </c>
      <c r="N10" s="74"/>
      <c r="O10" s="75"/>
      <c r="P10" s="76"/>
      <c r="Q10" s="75"/>
      <c r="R10" s="29"/>
      <c r="S10" s="69" t="s">
        <v>296</v>
      </c>
      <c r="T10" s="29"/>
      <c r="U10" s="191">
        <v>2021</v>
      </c>
      <c r="Y10" s="190"/>
      <c r="Z10" s="190"/>
    </row>
    <row r="11" spans="1:26" ht="13.5" customHeight="1" x14ac:dyDescent="0.2">
      <c r="A11" s="191"/>
      <c r="B11" s="29"/>
      <c r="C11" s="61" t="s">
        <v>326</v>
      </c>
      <c r="D11" s="29"/>
      <c r="E11" s="62">
        <v>4615.5701399999998</v>
      </c>
      <c r="F11" s="62"/>
      <c r="G11" s="77">
        <v>-10.059305805432146</v>
      </c>
      <c r="H11" s="78"/>
      <c r="I11" s="77">
        <v>8.4759204312723</v>
      </c>
      <c r="J11" s="29"/>
      <c r="K11" s="62">
        <v>4364.5072049999999</v>
      </c>
      <c r="L11" s="62"/>
      <c r="M11" s="77">
        <v>-7.5136200125011641</v>
      </c>
      <c r="N11" s="78"/>
      <c r="O11" s="77">
        <v>8.8462609960023428</v>
      </c>
      <c r="P11" s="68"/>
      <c r="Q11" s="77">
        <v>-5.841511381648786</v>
      </c>
      <c r="R11" s="29"/>
      <c r="S11" s="61" t="s">
        <v>523</v>
      </c>
      <c r="T11" s="29"/>
      <c r="U11" s="191"/>
    </row>
    <row r="12" spans="1:26" ht="13.5" customHeight="1" x14ac:dyDescent="0.2">
      <c r="A12" s="191"/>
      <c r="B12" s="29"/>
      <c r="C12" s="61" t="s">
        <v>327</v>
      </c>
      <c r="D12" s="29"/>
      <c r="E12" s="62">
        <v>4987.3405940000011</v>
      </c>
      <c r="F12" s="62"/>
      <c r="G12" s="77">
        <v>2.5844958750341505</v>
      </c>
      <c r="H12" s="78"/>
      <c r="I12" s="77">
        <f>E12/E11*100-100</f>
        <v>8.0547027284477934</v>
      </c>
      <c r="J12" s="29"/>
      <c r="K12" s="62">
        <v>4657.4610260000009</v>
      </c>
      <c r="L12" s="62"/>
      <c r="M12" s="77">
        <v>2.0483596641722528</v>
      </c>
      <c r="N12" s="78"/>
      <c r="O12" s="77">
        <f>K12/K11*100-100</f>
        <v>6.7121855284003544</v>
      </c>
      <c r="P12" s="68"/>
      <c r="Q12" s="77">
        <v>-4.9530863369753746</v>
      </c>
      <c r="R12" s="29"/>
      <c r="S12" s="61" t="s">
        <v>524</v>
      </c>
      <c r="T12" s="29"/>
      <c r="U12" s="191"/>
    </row>
    <row r="13" spans="1:26" ht="13.5" customHeight="1" x14ac:dyDescent="0.2">
      <c r="A13" s="191"/>
      <c r="B13" s="29"/>
      <c r="C13" s="61" t="s">
        <v>328</v>
      </c>
      <c r="D13" s="29"/>
      <c r="E13" s="62">
        <v>5848.0765210000009</v>
      </c>
      <c r="F13" s="62"/>
      <c r="G13" s="77">
        <v>30.17079374623745</v>
      </c>
      <c r="H13" s="78"/>
      <c r="I13" s="77">
        <f t="shared" ref="I13:I22" si="0">E13/E12*100-100</f>
        <v>17.258414795963688</v>
      </c>
      <c r="J13" s="29"/>
      <c r="K13" s="62">
        <v>5512.7758790000007</v>
      </c>
      <c r="L13" s="62"/>
      <c r="M13" s="77">
        <v>29.39744332489127</v>
      </c>
      <c r="N13" s="78"/>
      <c r="O13" s="77">
        <f t="shared" ref="O13:O22" si="1">K13/K12*100-100</f>
        <v>18.36440172500113</v>
      </c>
      <c r="P13" s="68"/>
      <c r="Q13" s="77">
        <v>6.6607705032841267</v>
      </c>
      <c r="R13" s="29"/>
      <c r="S13" s="61" t="s">
        <v>525</v>
      </c>
      <c r="T13" s="29"/>
      <c r="U13" s="191"/>
    </row>
    <row r="14" spans="1:26" ht="13.5" customHeight="1" x14ac:dyDescent="0.2">
      <c r="A14" s="191"/>
      <c r="B14" s="29"/>
      <c r="C14" s="61" t="s">
        <v>329</v>
      </c>
      <c r="D14" s="29"/>
      <c r="E14" s="62">
        <v>5341.2131359999994</v>
      </c>
      <c r="F14" s="62"/>
      <c r="G14" s="77">
        <v>82.935864468810792</v>
      </c>
      <c r="H14" s="78"/>
      <c r="I14" s="77">
        <f t="shared" si="0"/>
        <v>-8.6671811351970831</v>
      </c>
      <c r="J14" s="29"/>
      <c r="K14" s="62">
        <v>5064.2967809999991</v>
      </c>
      <c r="L14" s="62"/>
      <c r="M14" s="77">
        <v>82.620738474583391</v>
      </c>
      <c r="N14" s="78"/>
      <c r="O14" s="77">
        <f t="shared" si="1"/>
        <v>-8.1352681089105801</v>
      </c>
      <c r="P14" s="68"/>
      <c r="Q14" s="77">
        <v>31.795618065878358</v>
      </c>
      <c r="R14" s="29"/>
      <c r="S14" s="61" t="s">
        <v>526</v>
      </c>
      <c r="T14" s="29"/>
      <c r="U14" s="191"/>
    </row>
    <row r="15" spans="1:26" ht="13.5" customHeight="1" x14ac:dyDescent="0.2">
      <c r="A15" s="191"/>
      <c r="B15" s="29"/>
      <c r="C15" s="61" t="s">
        <v>330</v>
      </c>
      <c r="D15" s="29"/>
      <c r="E15" s="62">
        <v>5310.6225300000006</v>
      </c>
      <c r="F15" s="62"/>
      <c r="G15" s="77">
        <v>54.983189365263911</v>
      </c>
      <c r="H15" s="78"/>
      <c r="I15" s="77">
        <f t="shared" si="0"/>
        <v>-0.57272767854584572</v>
      </c>
      <c r="J15" s="29"/>
      <c r="K15" s="62">
        <v>5037.3221320000002</v>
      </c>
      <c r="L15" s="62"/>
      <c r="M15" s="77">
        <v>49.095779434233378</v>
      </c>
      <c r="N15" s="78"/>
      <c r="O15" s="77">
        <f t="shared" si="1"/>
        <v>-0.53264352715665098</v>
      </c>
      <c r="P15" s="68"/>
      <c r="Q15" s="77">
        <v>52.228425167766034</v>
      </c>
      <c r="R15" s="29"/>
      <c r="S15" s="61" t="s">
        <v>527</v>
      </c>
      <c r="T15" s="29"/>
      <c r="U15" s="191"/>
    </row>
    <row r="16" spans="1:26" ht="13.5" customHeight="1" x14ac:dyDescent="0.2">
      <c r="A16" s="191"/>
      <c r="B16" s="29"/>
      <c r="C16" s="61" t="s">
        <v>331</v>
      </c>
      <c r="D16" s="29"/>
      <c r="E16" s="62">
        <v>5143.5612930000007</v>
      </c>
      <c r="F16" s="62"/>
      <c r="G16" s="77">
        <v>21.305870699500872</v>
      </c>
      <c r="H16" s="78"/>
      <c r="I16" s="77">
        <f t="shared" si="0"/>
        <v>-3.1457938510271077</v>
      </c>
      <c r="J16" s="29"/>
      <c r="K16" s="62">
        <v>4854.1344770000005</v>
      </c>
      <c r="L16" s="62"/>
      <c r="M16" s="77">
        <v>17.600098309989519</v>
      </c>
      <c r="N16" s="78"/>
      <c r="O16" s="77">
        <f t="shared" si="1"/>
        <v>-3.6366079079256224</v>
      </c>
      <c r="P16" s="68"/>
      <c r="Q16" s="77">
        <v>49.20380400322469</v>
      </c>
      <c r="R16" s="29"/>
      <c r="S16" s="61" t="s">
        <v>528</v>
      </c>
      <c r="T16" s="29"/>
      <c r="U16" s="191"/>
    </row>
    <row r="17" spans="1:21" ht="13.5" customHeight="1" x14ac:dyDescent="0.2">
      <c r="A17" s="191"/>
      <c r="B17" s="29"/>
      <c r="C17" s="61" t="s">
        <v>332</v>
      </c>
      <c r="D17" s="29"/>
      <c r="E17" s="62">
        <v>5579.6550040000002</v>
      </c>
      <c r="F17" s="62"/>
      <c r="G17" s="77">
        <v>10.87242014663596</v>
      </c>
      <c r="H17" s="78"/>
      <c r="I17" s="77">
        <f t="shared" si="0"/>
        <v>8.4784390844820052</v>
      </c>
      <c r="J17" s="29"/>
      <c r="K17" s="62">
        <v>5292.5761229999998</v>
      </c>
      <c r="L17" s="62"/>
      <c r="M17" s="77">
        <v>7.8402365715508182</v>
      </c>
      <c r="N17" s="78"/>
      <c r="O17" s="77">
        <f t="shared" si="1"/>
        <v>9.0323341489082338</v>
      </c>
      <c r="P17" s="68"/>
      <c r="Q17" s="77">
        <v>26.258267783198036</v>
      </c>
      <c r="R17" s="29"/>
      <c r="S17" s="61" t="s">
        <v>529</v>
      </c>
      <c r="T17" s="29"/>
      <c r="U17" s="191"/>
    </row>
    <row r="18" spans="1:21" ht="13.5" customHeight="1" x14ac:dyDescent="0.2">
      <c r="A18" s="191"/>
      <c r="B18" s="29"/>
      <c r="C18" s="61" t="s">
        <v>333</v>
      </c>
      <c r="D18" s="29"/>
      <c r="E18" s="62">
        <v>4357.8049200000014</v>
      </c>
      <c r="F18" s="62"/>
      <c r="G18" s="77">
        <v>16.443909436169974</v>
      </c>
      <c r="H18" s="78"/>
      <c r="I18" s="77">
        <f t="shared" si="0"/>
        <v>-21.898308822392536</v>
      </c>
      <c r="J18" s="29"/>
      <c r="K18" s="62">
        <v>4016.3660660000005</v>
      </c>
      <c r="L18" s="62"/>
      <c r="M18" s="77">
        <v>12.666476027080023</v>
      </c>
      <c r="N18" s="78"/>
      <c r="O18" s="77">
        <f t="shared" si="1"/>
        <v>-24.113211172418687</v>
      </c>
      <c r="P18" s="68"/>
      <c r="Q18" s="77">
        <v>15.873567694672673</v>
      </c>
      <c r="R18" s="29"/>
      <c r="S18" s="61" t="s">
        <v>530</v>
      </c>
      <c r="T18" s="29"/>
      <c r="U18" s="191"/>
    </row>
    <row r="19" spans="1:21" ht="13.5" customHeight="1" x14ac:dyDescent="0.2">
      <c r="A19" s="191"/>
      <c r="B19" s="29"/>
      <c r="C19" s="61" t="s">
        <v>334</v>
      </c>
      <c r="D19" s="29"/>
      <c r="E19" s="62">
        <v>5491.7760070000004</v>
      </c>
      <c r="F19" s="62"/>
      <c r="G19" s="77">
        <v>9.5921566188396952</v>
      </c>
      <c r="H19" s="78"/>
      <c r="I19" s="77">
        <f t="shared" si="0"/>
        <v>26.021611977068474</v>
      </c>
      <c r="J19" s="29"/>
      <c r="K19" s="62">
        <v>5163.1647090000006</v>
      </c>
      <c r="L19" s="62"/>
      <c r="M19" s="77">
        <v>7.0856740526987778</v>
      </c>
      <c r="N19" s="78"/>
      <c r="O19" s="77">
        <f t="shared" si="1"/>
        <v>28.553140429804643</v>
      </c>
      <c r="P19" s="68"/>
      <c r="Q19" s="77">
        <v>11.919514045493315</v>
      </c>
      <c r="R19" s="29"/>
      <c r="S19" s="61" t="s">
        <v>531</v>
      </c>
      <c r="T19" s="29"/>
      <c r="U19" s="191"/>
    </row>
    <row r="20" spans="1:21" ht="13.5" customHeight="1" x14ac:dyDescent="0.2">
      <c r="A20" s="191"/>
      <c r="B20" s="29"/>
      <c r="C20" s="61" t="s">
        <v>335</v>
      </c>
      <c r="D20" s="29"/>
      <c r="E20" s="62">
        <v>5567.9180939999997</v>
      </c>
      <c r="F20" s="62"/>
      <c r="G20" s="77">
        <v>2.1779801282419697</v>
      </c>
      <c r="H20" s="78"/>
      <c r="I20" s="77">
        <f t="shared" si="0"/>
        <v>1.3864747379162168</v>
      </c>
      <c r="J20" s="29"/>
      <c r="K20" s="62">
        <v>5265.5352780000003</v>
      </c>
      <c r="L20" s="62"/>
      <c r="M20" s="77">
        <v>0.1725036955839272</v>
      </c>
      <c r="N20" s="78"/>
      <c r="O20" s="77">
        <f t="shared" si="1"/>
        <v>1.9827097288133331</v>
      </c>
      <c r="P20" s="68"/>
      <c r="Q20" s="77">
        <v>8.55295315304447</v>
      </c>
      <c r="R20" s="29"/>
      <c r="S20" s="61" t="s">
        <v>532</v>
      </c>
      <c r="T20" s="29"/>
      <c r="U20" s="191"/>
    </row>
    <row r="21" spans="1:21" ht="13.5" customHeight="1" x14ac:dyDescent="0.2">
      <c r="A21" s="191"/>
      <c r="B21" s="29"/>
      <c r="C21" s="61" t="s">
        <v>336</v>
      </c>
      <c r="D21" s="29"/>
      <c r="E21" s="62">
        <v>6060.4955599999994</v>
      </c>
      <c r="F21" s="62"/>
      <c r="G21" s="77">
        <v>16.667740137074077</v>
      </c>
      <c r="H21" s="78"/>
      <c r="I21" s="77">
        <f t="shared" si="0"/>
        <v>8.8467081893823547</v>
      </c>
      <c r="J21" s="29"/>
      <c r="K21" s="62">
        <v>5821.0404929999986</v>
      </c>
      <c r="L21" s="62"/>
      <c r="M21" s="77">
        <v>16.541459615841887</v>
      </c>
      <c r="N21" s="78"/>
      <c r="O21" s="77">
        <f t="shared" si="1"/>
        <v>10.549833695369244</v>
      </c>
      <c r="P21" s="68"/>
      <c r="Q21" s="77">
        <v>9.3592394014250715</v>
      </c>
      <c r="R21" s="29"/>
      <c r="S21" s="61" t="s">
        <v>533</v>
      </c>
      <c r="T21" s="29"/>
      <c r="U21" s="191"/>
    </row>
    <row r="22" spans="1:21" ht="13.5" customHeight="1" x14ac:dyDescent="0.2">
      <c r="A22" s="191"/>
      <c r="B22" s="29"/>
      <c r="C22" s="61" t="s">
        <v>337</v>
      </c>
      <c r="D22" s="29"/>
      <c r="E22" s="62">
        <v>5314.4914889999982</v>
      </c>
      <c r="F22" s="62"/>
      <c r="G22" s="77">
        <v>24.902089754276318</v>
      </c>
      <c r="H22" s="78"/>
      <c r="I22" s="77">
        <f t="shared" si="0"/>
        <v>-12.309291601890081</v>
      </c>
      <c r="J22" s="29"/>
      <c r="K22" s="62">
        <v>5009.1571469999981</v>
      </c>
      <c r="L22" s="62"/>
      <c r="M22" s="77">
        <v>24.923158694236207</v>
      </c>
      <c r="N22" s="78"/>
      <c r="O22" s="77">
        <f t="shared" si="1"/>
        <v>-13.947392171147371</v>
      </c>
      <c r="P22" s="68"/>
      <c r="Q22" s="77">
        <v>13.71975187735093</v>
      </c>
      <c r="R22" s="29"/>
      <c r="S22" s="61" t="s">
        <v>534</v>
      </c>
      <c r="T22" s="29"/>
      <c r="U22" s="191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1">
        <v>2022</v>
      </c>
      <c r="B24" s="29"/>
      <c r="C24" s="69" t="s">
        <v>296</v>
      </c>
      <c r="D24" s="70"/>
      <c r="E24" s="71">
        <f>SUM(E25:E36)</f>
        <v>78402.738370999999</v>
      </c>
      <c r="F24" s="72"/>
      <c r="G24" s="73">
        <f t="shared" ref="G24:G36" si="2">E24/E10*100-100</f>
        <v>23.238849086916275</v>
      </c>
      <c r="H24" s="74"/>
      <c r="I24" s="75"/>
      <c r="J24" s="70"/>
      <c r="K24" s="71">
        <f>SUM(K25:K36)</f>
        <v>71883.900528999991</v>
      </c>
      <c r="L24" s="72"/>
      <c r="M24" s="73">
        <f t="shared" ref="M24:M36" si="3">K24/K10*100-100</f>
        <v>19.690127535131666</v>
      </c>
      <c r="N24" s="74"/>
      <c r="O24" s="75"/>
      <c r="P24" s="76"/>
      <c r="Q24" s="75"/>
      <c r="R24" s="29"/>
      <c r="S24" s="69" t="s">
        <v>296</v>
      </c>
      <c r="T24" s="29"/>
      <c r="U24" s="191">
        <v>2022</v>
      </c>
    </row>
    <row r="25" spans="1:21" ht="13.5" customHeight="1" x14ac:dyDescent="0.2">
      <c r="A25" s="191"/>
      <c r="B25" s="29"/>
      <c r="C25" s="61" t="s">
        <v>326</v>
      </c>
      <c r="D25" s="29"/>
      <c r="E25" s="62">
        <v>5624.8590319999994</v>
      </c>
      <c r="F25" s="62"/>
      <c r="G25" s="77">
        <f t="shared" si="2"/>
        <v>21.867047003644927</v>
      </c>
      <c r="H25" s="78"/>
      <c r="I25" s="77">
        <f>E25/E22*100-100</f>
        <v>5.8400233332277338</v>
      </c>
      <c r="J25" s="29"/>
      <c r="K25" s="62">
        <v>5200.1234009999989</v>
      </c>
      <c r="L25" s="62"/>
      <c r="M25" s="77">
        <f t="shared" si="3"/>
        <v>19.145716956148306</v>
      </c>
      <c r="N25" s="78"/>
      <c r="O25" s="77">
        <f>K25/K22*100-100</f>
        <v>3.8123430428684202</v>
      </c>
      <c r="P25" s="68"/>
      <c r="Q25" s="77">
        <v>20.864942211803239</v>
      </c>
      <c r="R25" s="29"/>
      <c r="S25" s="61" t="s">
        <v>523</v>
      </c>
      <c r="T25" s="29"/>
      <c r="U25" s="191"/>
    </row>
    <row r="26" spans="1:21" ht="13.5" customHeight="1" x14ac:dyDescent="0.2">
      <c r="A26" s="191"/>
      <c r="B26" s="29"/>
      <c r="C26" s="61" t="s">
        <v>327</v>
      </c>
      <c r="D26" s="29"/>
      <c r="E26" s="62">
        <v>5985.0858189999981</v>
      </c>
      <c r="F26" s="62"/>
      <c r="G26" s="77">
        <f t="shared" si="2"/>
        <v>20.005556191617032</v>
      </c>
      <c r="H26" s="78"/>
      <c r="I26" s="77">
        <f>E26/E25*100-100</f>
        <v>6.4041922642088736</v>
      </c>
      <c r="J26" s="29"/>
      <c r="K26" s="62">
        <v>5460.2588599999981</v>
      </c>
      <c r="L26" s="62"/>
      <c r="M26" s="77">
        <f t="shared" si="3"/>
        <v>17.236812708006056</v>
      </c>
      <c r="N26" s="78"/>
      <c r="O26" s="77">
        <f>K26/K25*100-100</f>
        <v>5.0024862669600338</v>
      </c>
      <c r="P26" s="68"/>
      <c r="Q26" s="77">
        <v>22.128992189081814</v>
      </c>
      <c r="R26" s="29"/>
      <c r="S26" s="61" t="s">
        <v>524</v>
      </c>
      <c r="T26" s="29"/>
      <c r="U26" s="191"/>
    </row>
    <row r="27" spans="1:21" ht="13.5" customHeight="1" x14ac:dyDescent="0.2">
      <c r="A27" s="191"/>
      <c r="B27" s="29"/>
      <c r="C27" s="61" t="s">
        <v>328</v>
      </c>
      <c r="D27" s="29"/>
      <c r="E27" s="62">
        <v>6621.3055489999988</v>
      </c>
      <c r="F27" s="62"/>
      <c r="G27" s="77">
        <f t="shared" si="2"/>
        <v>13.221937593042625</v>
      </c>
      <c r="H27" s="78"/>
      <c r="I27" s="77">
        <f t="shared" ref="I27:I36" si="4">E27/E26*100-100</f>
        <v>10.63008533612475</v>
      </c>
      <c r="J27" s="29"/>
      <c r="K27" s="62">
        <v>6168.5632549999991</v>
      </c>
      <c r="L27" s="62"/>
      <c r="M27" s="77">
        <f t="shared" si="3"/>
        <v>11.895774295815499</v>
      </c>
      <c r="N27" s="78"/>
      <c r="O27" s="77">
        <f t="shared" ref="O27:O36" si="5">K27/K26*100-100</f>
        <v>12.971992961520542</v>
      </c>
      <c r="P27" s="68"/>
      <c r="Q27" s="77">
        <v>17.994080890205197</v>
      </c>
      <c r="R27" s="29"/>
      <c r="S27" s="61" t="s">
        <v>525</v>
      </c>
      <c r="T27" s="29"/>
      <c r="U27" s="191"/>
    </row>
    <row r="28" spans="1:21" ht="13.5" customHeight="1" x14ac:dyDescent="0.2">
      <c r="A28" s="191"/>
      <c r="B28" s="29"/>
      <c r="C28" s="61" t="s">
        <v>329</v>
      </c>
      <c r="D28" s="29"/>
      <c r="E28" s="62">
        <v>6202.2073860000019</v>
      </c>
      <c r="F28" s="62"/>
      <c r="G28" s="77">
        <f t="shared" si="2"/>
        <v>16.119825741400675</v>
      </c>
      <c r="H28" s="78"/>
      <c r="I28" s="77">
        <f t="shared" si="4"/>
        <v>-6.3295396942268098</v>
      </c>
      <c r="J28" s="29"/>
      <c r="K28" s="62">
        <v>5665.3561630000022</v>
      </c>
      <c r="L28" s="62"/>
      <c r="M28" s="77">
        <f t="shared" si="3"/>
        <v>11.868565528288769</v>
      </c>
      <c r="N28" s="78"/>
      <c r="O28" s="77">
        <f t="shared" si="5"/>
        <v>-8.1576060939655122</v>
      </c>
      <c r="P28" s="68"/>
      <c r="Q28" s="77">
        <v>16.270190158035504</v>
      </c>
      <c r="R28" s="29"/>
      <c r="S28" s="61" t="s">
        <v>526</v>
      </c>
      <c r="T28" s="29"/>
      <c r="U28" s="191"/>
    </row>
    <row r="29" spans="1:21" ht="13.5" customHeight="1" x14ac:dyDescent="0.2">
      <c r="A29" s="191"/>
      <c r="B29" s="29"/>
      <c r="C29" s="61" t="s">
        <v>330</v>
      </c>
      <c r="D29" s="29"/>
      <c r="E29" s="62">
        <v>7472.9214309999988</v>
      </c>
      <c r="F29" s="62"/>
      <c r="G29" s="77">
        <f t="shared" si="2"/>
        <v>40.71648641538826</v>
      </c>
      <c r="H29" s="78"/>
      <c r="I29" s="77">
        <f t="shared" si="4"/>
        <v>20.488093446670774</v>
      </c>
      <c r="J29" s="29"/>
      <c r="K29" s="62">
        <v>6800.9146029999993</v>
      </c>
      <c r="L29" s="62"/>
      <c r="M29" s="77">
        <f t="shared" si="3"/>
        <v>35.010516000091286</v>
      </c>
      <c r="N29" s="78"/>
      <c r="O29" s="77">
        <f t="shared" si="5"/>
        <v>20.043902048316767</v>
      </c>
      <c r="P29" s="68"/>
      <c r="Q29" s="77">
        <v>23.00934778302161</v>
      </c>
      <c r="R29" s="29"/>
      <c r="S29" s="61" t="s">
        <v>527</v>
      </c>
      <c r="T29" s="29"/>
      <c r="U29" s="191"/>
    </row>
    <row r="30" spans="1:21" ht="13.5" customHeight="1" x14ac:dyDescent="0.2">
      <c r="A30" s="191"/>
      <c r="B30" s="29"/>
      <c r="C30" s="61" t="s">
        <v>331</v>
      </c>
      <c r="D30" s="29"/>
      <c r="E30" s="62">
        <v>7058.3347910000011</v>
      </c>
      <c r="F30" s="62"/>
      <c r="G30" s="77">
        <f t="shared" si="2"/>
        <v>37.226609909477759</v>
      </c>
      <c r="H30" s="78"/>
      <c r="I30" s="77">
        <f t="shared" si="4"/>
        <v>-5.5478522533391441</v>
      </c>
      <c r="J30" s="29"/>
      <c r="K30" s="62">
        <v>6305.5154050000019</v>
      </c>
      <c r="L30" s="62"/>
      <c r="M30" s="77">
        <f t="shared" si="3"/>
        <v>29.899891213912099</v>
      </c>
      <c r="N30" s="78"/>
      <c r="O30" s="77">
        <f t="shared" si="5"/>
        <v>-7.2843025816184905</v>
      </c>
      <c r="P30" s="68"/>
      <c r="Q30" s="77">
        <v>31.262694200200883</v>
      </c>
      <c r="R30" s="29"/>
      <c r="S30" s="61" t="s">
        <v>528</v>
      </c>
      <c r="T30" s="29"/>
      <c r="U30" s="191"/>
    </row>
    <row r="31" spans="1:21" ht="13.5" customHeight="1" x14ac:dyDescent="0.2">
      <c r="A31" s="191"/>
      <c r="B31" s="29"/>
      <c r="C31" s="61" t="s">
        <v>332</v>
      </c>
      <c r="D31" s="29"/>
      <c r="E31" s="62">
        <v>7161.5338460000003</v>
      </c>
      <c r="F31" s="62"/>
      <c r="G31" s="77">
        <f t="shared" si="2"/>
        <v>28.350836043912523</v>
      </c>
      <c r="H31" s="78"/>
      <c r="I31" s="77">
        <f t="shared" si="4"/>
        <v>1.4620878444528813</v>
      </c>
      <c r="J31" s="29"/>
      <c r="K31" s="62">
        <v>6518.6527000000006</v>
      </c>
      <c r="L31" s="62"/>
      <c r="M31" s="77">
        <f t="shared" si="3"/>
        <v>23.165969624354148</v>
      </c>
      <c r="N31" s="78"/>
      <c r="O31" s="77">
        <f t="shared" si="5"/>
        <v>3.3801724571315788</v>
      </c>
      <c r="P31" s="68"/>
      <c r="Q31" s="77">
        <v>35.29380145365235</v>
      </c>
      <c r="R31" s="29"/>
      <c r="S31" s="61" t="s">
        <v>529</v>
      </c>
      <c r="T31" s="29"/>
      <c r="U31" s="191"/>
    </row>
    <row r="32" spans="1:21" ht="13.5" customHeight="1" x14ac:dyDescent="0.2">
      <c r="A32" s="191"/>
      <c r="B32" s="29"/>
      <c r="C32" s="61" t="s">
        <v>333</v>
      </c>
      <c r="D32" s="29"/>
      <c r="E32" s="62">
        <v>5769.9536019999996</v>
      </c>
      <c r="F32" s="62"/>
      <c r="G32" s="77">
        <f t="shared" si="2"/>
        <v>32.405045841290161</v>
      </c>
      <c r="H32" s="78"/>
      <c r="I32" s="77">
        <f t="shared" si="4"/>
        <v>-19.431315608139627</v>
      </c>
      <c r="J32" s="29"/>
      <c r="K32" s="62">
        <v>5101.2895719999988</v>
      </c>
      <c r="L32" s="62"/>
      <c r="M32" s="77">
        <f t="shared" si="3"/>
        <v>27.012565293394715</v>
      </c>
      <c r="N32" s="78"/>
      <c r="O32" s="77">
        <f t="shared" si="5"/>
        <v>-21.74319131927372</v>
      </c>
      <c r="P32" s="68"/>
      <c r="Q32" s="77">
        <v>32.54952666246885</v>
      </c>
      <c r="R32" s="29"/>
      <c r="S32" s="61" t="s">
        <v>530</v>
      </c>
      <c r="T32" s="29"/>
      <c r="U32" s="191"/>
    </row>
    <row r="33" spans="1:21" ht="13.5" customHeight="1" x14ac:dyDescent="0.2">
      <c r="A33" s="191"/>
      <c r="B33" s="29"/>
      <c r="C33" s="61" t="s">
        <v>334</v>
      </c>
      <c r="D33" s="29"/>
      <c r="E33" s="62">
        <v>6873.4403399999965</v>
      </c>
      <c r="F33" s="62"/>
      <c r="G33" s="77">
        <f t="shared" si="2"/>
        <v>25.158788909796769</v>
      </c>
      <c r="H33" s="78"/>
      <c r="I33" s="77">
        <f t="shared" si="4"/>
        <v>19.124707304708693</v>
      </c>
      <c r="J33" s="29"/>
      <c r="K33" s="62">
        <v>6417.024427999997</v>
      </c>
      <c r="L33" s="62"/>
      <c r="M33" s="77">
        <f t="shared" si="3"/>
        <v>24.28471276181395</v>
      </c>
      <c r="N33" s="78"/>
      <c r="O33" s="77">
        <f t="shared" si="5"/>
        <v>25.792200921543724</v>
      </c>
      <c r="P33" s="68"/>
      <c r="Q33" s="77">
        <v>28.359744296919274</v>
      </c>
      <c r="R33" s="29"/>
      <c r="S33" s="61" t="s">
        <v>531</v>
      </c>
      <c r="T33" s="29"/>
      <c r="U33" s="191"/>
    </row>
    <row r="34" spans="1:21" ht="13.5" customHeight="1" x14ac:dyDescent="0.2">
      <c r="A34" s="191"/>
      <c r="B34" s="29"/>
      <c r="C34" s="61" t="s">
        <v>335</v>
      </c>
      <c r="D34" s="29"/>
      <c r="E34" s="62">
        <v>6703.4963410000009</v>
      </c>
      <c r="F34" s="62"/>
      <c r="G34" s="77">
        <f t="shared" si="2"/>
        <v>20.395024277093853</v>
      </c>
      <c r="H34" s="78"/>
      <c r="I34" s="77">
        <f t="shared" si="4"/>
        <v>-2.4724736171929322</v>
      </c>
      <c r="J34" s="29"/>
      <c r="K34" s="62">
        <v>6249.5107550000012</v>
      </c>
      <c r="L34" s="62"/>
      <c r="M34" s="77">
        <f t="shared" si="3"/>
        <v>18.687093050371544</v>
      </c>
      <c r="N34" s="78"/>
      <c r="O34" s="77">
        <f t="shared" si="5"/>
        <v>-2.6104571500315359</v>
      </c>
      <c r="P34" s="68"/>
      <c r="Q34" s="77">
        <v>25.486567287261153</v>
      </c>
      <c r="R34" s="29"/>
      <c r="S34" s="61" t="s">
        <v>532</v>
      </c>
      <c r="T34" s="29"/>
      <c r="U34" s="191"/>
    </row>
    <row r="35" spans="1:21" ht="13.5" customHeight="1" x14ac:dyDescent="0.2">
      <c r="A35" s="191"/>
      <c r="B35" s="29"/>
      <c r="C35" s="61" t="s">
        <v>336</v>
      </c>
      <c r="D35" s="29"/>
      <c r="E35" s="62">
        <v>7148.5972729999994</v>
      </c>
      <c r="F35" s="62"/>
      <c r="G35" s="77">
        <f t="shared" si="2"/>
        <v>17.95400561270273</v>
      </c>
      <c r="H35" s="78"/>
      <c r="I35" s="77">
        <f t="shared" si="4"/>
        <v>6.6398325494364343</v>
      </c>
      <c r="J35" s="29"/>
      <c r="K35" s="62">
        <v>6673.4371149999988</v>
      </c>
      <c r="L35" s="62"/>
      <c r="M35" s="77">
        <f t="shared" si="3"/>
        <v>14.643372143262638</v>
      </c>
      <c r="N35" s="78"/>
      <c r="O35" s="77">
        <f t="shared" si="5"/>
        <v>6.7833527554269608</v>
      </c>
      <c r="P35" s="68"/>
      <c r="Q35" s="77">
        <v>21.059020749127669</v>
      </c>
      <c r="R35" s="29"/>
      <c r="S35" s="61" t="s">
        <v>533</v>
      </c>
      <c r="T35" s="29"/>
      <c r="U35" s="191"/>
    </row>
    <row r="36" spans="1:21" ht="13.5" customHeight="1" x14ac:dyDescent="0.2">
      <c r="A36" s="191"/>
      <c r="B36" s="29"/>
      <c r="C36" s="61" t="s">
        <v>337</v>
      </c>
      <c r="D36" s="29"/>
      <c r="E36" s="62">
        <v>5781.0029610000011</v>
      </c>
      <c r="F36" s="62"/>
      <c r="G36" s="77">
        <f t="shared" si="2"/>
        <v>8.778101780115648</v>
      </c>
      <c r="H36" s="78"/>
      <c r="I36" s="77">
        <f t="shared" si="4"/>
        <v>-19.130946390914389</v>
      </c>
      <c r="J36" s="29"/>
      <c r="K36" s="62">
        <v>5323.254272000001</v>
      </c>
      <c r="L36" s="62"/>
      <c r="M36" s="77">
        <f t="shared" si="3"/>
        <v>6.2704585977726168</v>
      </c>
      <c r="N36" s="78"/>
      <c r="O36" s="77">
        <f t="shared" si="5"/>
        <v>-20.232195489864864</v>
      </c>
      <c r="P36" s="68"/>
      <c r="Q36" s="77">
        <v>15.877982018399408</v>
      </c>
      <c r="R36" s="29"/>
      <c r="S36" s="61" t="s">
        <v>534</v>
      </c>
      <c r="T36" s="29"/>
      <c r="U36" s="191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1">
        <v>2023</v>
      </c>
      <c r="B38" s="29"/>
      <c r="C38" s="69"/>
      <c r="D38" s="70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/>
      <c r="T38" s="29"/>
      <c r="U38" s="191">
        <v>2023</v>
      </c>
    </row>
    <row r="39" spans="1:21" ht="13.5" customHeight="1" x14ac:dyDescent="0.2">
      <c r="A39" s="191"/>
      <c r="B39" s="29"/>
      <c r="C39" s="61" t="s">
        <v>326</v>
      </c>
      <c r="D39" s="29"/>
      <c r="E39" s="62">
        <v>6358.1222019999987</v>
      </c>
      <c r="F39" s="62"/>
      <c r="G39" s="77">
        <f t="shared" ref="G39:G46" si="6">E39/E25*100-100</f>
        <v>13.036116386711967</v>
      </c>
      <c r="H39" s="78"/>
      <c r="I39" s="77">
        <f>E39/E36*100-100</f>
        <v>9.9830296731099963</v>
      </c>
      <c r="J39" s="29"/>
      <c r="K39" s="62">
        <v>5870.0515419999992</v>
      </c>
      <c r="L39" s="62"/>
      <c r="M39" s="77">
        <f t="shared" ref="M39:M46" si="7">K39/K25*100-100</f>
        <v>12.882927756506149</v>
      </c>
      <c r="N39" s="78"/>
      <c r="O39" s="77">
        <f>K39/K36*100-100</f>
        <v>10.271860821605287</v>
      </c>
      <c r="P39" s="68"/>
      <c r="Q39" s="77">
        <v>13.458218057380321</v>
      </c>
      <c r="R39" s="29"/>
      <c r="S39" s="61" t="s">
        <v>523</v>
      </c>
      <c r="T39" s="29"/>
      <c r="U39" s="191"/>
    </row>
    <row r="40" spans="1:21" ht="13.5" customHeight="1" x14ac:dyDescent="0.2">
      <c r="A40" s="191"/>
      <c r="B40" s="29"/>
      <c r="C40" s="61" t="s">
        <v>327</v>
      </c>
      <c r="D40" s="29"/>
      <c r="E40" s="62">
        <v>6367.0710299999992</v>
      </c>
      <c r="F40" s="62"/>
      <c r="G40" s="77">
        <f t="shared" si="6"/>
        <v>6.382284607972835</v>
      </c>
      <c r="H40" s="78"/>
      <c r="I40" s="77">
        <f t="shared" ref="I40:I46" si="8">E40/E39*100-100</f>
        <v>0.14074639831844138</v>
      </c>
      <c r="J40" s="29"/>
      <c r="K40" s="62">
        <v>5972.0195789999998</v>
      </c>
      <c r="L40" s="62"/>
      <c r="M40" s="77">
        <f t="shared" si="7"/>
        <v>9.3724625905373671</v>
      </c>
      <c r="N40" s="78"/>
      <c r="O40" s="77">
        <f t="shared" ref="O40:O46" si="9">K40/K39*100-100</f>
        <v>1.7370892959017965</v>
      </c>
      <c r="P40" s="68"/>
      <c r="Q40" s="77">
        <v>9.3460120102292592</v>
      </c>
      <c r="R40" s="29"/>
      <c r="S40" s="61" t="s">
        <v>524</v>
      </c>
      <c r="T40" s="29"/>
      <c r="U40" s="191"/>
    </row>
    <row r="41" spans="1:21" ht="13.5" customHeight="1" x14ac:dyDescent="0.2">
      <c r="A41" s="191"/>
      <c r="B41" s="29"/>
      <c r="C41" s="61" t="s">
        <v>328</v>
      </c>
      <c r="D41" s="29"/>
      <c r="E41" s="62">
        <v>7832.2249949999987</v>
      </c>
      <c r="F41" s="62"/>
      <c r="G41" s="77">
        <f t="shared" si="6"/>
        <v>18.288227858369737</v>
      </c>
      <c r="H41" s="78"/>
      <c r="I41" s="77">
        <f t="shared" si="8"/>
        <v>23.011427987791748</v>
      </c>
      <c r="J41" s="29"/>
      <c r="K41" s="62">
        <v>7427.2011569999995</v>
      </c>
      <c r="L41" s="62"/>
      <c r="M41" s="77">
        <f t="shared" si="7"/>
        <v>20.40406898607705</v>
      </c>
      <c r="N41" s="78"/>
      <c r="O41" s="77">
        <f t="shared" si="9"/>
        <v>24.36665785753614</v>
      </c>
      <c r="P41" s="68"/>
      <c r="Q41" s="77">
        <v>12.759233601442929</v>
      </c>
      <c r="R41" s="29"/>
      <c r="S41" s="61" t="s">
        <v>525</v>
      </c>
      <c r="T41" s="29"/>
      <c r="U41" s="191"/>
    </row>
    <row r="42" spans="1:21" ht="13.5" customHeight="1" x14ac:dyDescent="0.2">
      <c r="A42" s="191"/>
      <c r="B42" s="29"/>
      <c r="C42" s="61" t="s">
        <v>329</v>
      </c>
      <c r="D42" s="29"/>
      <c r="E42" s="62">
        <v>5956.0538779999997</v>
      </c>
      <c r="F42" s="62"/>
      <c r="G42" s="77">
        <f t="shared" si="6"/>
        <v>-3.9688048573744084</v>
      </c>
      <c r="H42" s="78"/>
      <c r="I42" s="77">
        <f t="shared" si="8"/>
        <v>-23.954509966168288</v>
      </c>
      <c r="J42" s="29"/>
      <c r="K42" s="62">
        <v>5547.3398179999995</v>
      </c>
      <c r="L42" s="62"/>
      <c r="M42" s="77">
        <f t="shared" si="7"/>
        <v>-2.0831231365603884</v>
      </c>
      <c r="N42" s="78"/>
      <c r="O42" s="77">
        <f t="shared" si="9"/>
        <v>-25.310494481871757</v>
      </c>
      <c r="P42" s="68"/>
      <c r="Q42" s="77">
        <v>7.1602949619709904</v>
      </c>
      <c r="R42" s="29"/>
      <c r="S42" s="61" t="s">
        <v>526</v>
      </c>
      <c r="T42" s="29"/>
      <c r="U42" s="191"/>
    </row>
    <row r="43" spans="1:21" ht="13.5" customHeight="1" x14ac:dyDescent="0.2">
      <c r="A43" s="191"/>
      <c r="B43" s="29"/>
      <c r="C43" s="61" t="s">
        <v>330</v>
      </c>
      <c r="D43" s="29"/>
      <c r="E43" s="62">
        <v>6951.4782330000016</v>
      </c>
      <c r="F43" s="62"/>
      <c r="G43" s="77">
        <f t="shared" si="6"/>
        <v>-6.9777690400555912</v>
      </c>
      <c r="H43" s="78"/>
      <c r="I43" s="77">
        <f t="shared" si="8"/>
        <v>16.712816495445452</v>
      </c>
      <c r="J43" s="29"/>
      <c r="K43" s="62">
        <v>6500.6476200000006</v>
      </c>
      <c r="L43" s="62"/>
      <c r="M43" s="77">
        <f t="shared" si="7"/>
        <v>-4.4150970939635954</v>
      </c>
      <c r="N43" s="78"/>
      <c r="O43" s="77">
        <f t="shared" si="9"/>
        <v>17.184954109115665</v>
      </c>
      <c r="P43" s="68"/>
      <c r="Q43" s="77">
        <v>2.1842395171766782</v>
      </c>
      <c r="R43" s="29"/>
      <c r="S43" s="61" t="s">
        <v>527</v>
      </c>
      <c r="T43" s="29"/>
      <c r="U43" s="191"/>
    </row>
    <row r="44" spans="1:21" ht="13.5" customHeight="1" x14ac:dyDescent="0.2">
      <c r="A44" s="191"/>
      <c r="B44" s="29"/>
      <c r="C44" s="61" t="s">
        <v>331</v>
      </c>
      <c r="D44" s="29"/>
      <c r="E44" s="62">
        <v>6851.7934910000004</v>
      </c>
      <c r="F44" s="62"/>
      <c r="G44" s="77">
        <f t="shared" si="6"/>
        <v>-2.9262043543664049</v>
      </c>
      <c r="H44" s="78"/>
      <c r="I44" s="77">
        <f t="shared" si="8"/>
        <v>-1.4340078276700723</v>
      </c>
      <c r="J44" s="29"/>
      <c r="K44" s="62">
        <v>6410.3395030000001</v>
      </c>
      <c r="L44" s="62"/>
      <c r="M44" s="77">
        <f t="shared" si="7"/>
        <v>1.6624191880790136</v>
      </c>
      <c r="N44" s="78"/>
      <c r="O44" s="77">
        <f t="shared" si="9"/>
        <v>-1.3892172330977672</v>
      </c>
      <c r="P44" s="68"/>
      <c r="Q44" s="77">
        <v>-4.6983852983643857</v>
      </c>
      <c r="R44" s="29"/>
      <c r="S44" s="61" t="s">
        <v>528</v>
      </c>
      <c r="T44" s="29"/>
      <c r="U44" s="191"/>
    </row>
    <row r="45" spans="1:21" ht="13.5" customHeight="1" x14ac:dyDescent="0.2">
      <c r="A45" s="191"/>
      <c r="B45" s="29"/>
      <c r="C45" s="61" t="s">
        <v>332</v>
      </c>
      <c r="D45" s="29"/>
      <c r="E45" s="62">
        <v>6411.8478789999999</v>
      </c>
      <c r="F45" s="62"/>
      <c r="G45" s="77">
        <f t="shared" si="6"/>
        <v>-10.468231849783535</v>
      </c>
      <c r="H45" s="78"/>
      <c r="I45" s="77">
        <f t="shared" si="8"/>
        <v>-6.4208825408687602</v>
      </c>
      <c r="J45" s="29"/>
      <c r="K45" s="62">
        <v>6067.6361390000002</v>
      </c>
      <c r="L45" s="62"/>
      <c r="M45" s="77">
        <f t="shared" si="7"/>
        <v>-6.9188616383873409</v>
      </c>
      <c r="N45" s="78"/>
      <c r="O45" s="77">
        <f t="shared" si="9"/>
        <v>-5.3461031797086065</v>
      </c>
      <c r="P45" s="68"/>
      <c r="Q45" s="77">
        <v>-6.8118045690202678</v>
      </c>
      <c r="R45" s="29"/>
      <c r="S45" s="61" t="s">
        <v>529</v>
      </c>
      <c r="T45" s="29"/>
      <c r="U45" s="191"/>
    </row>
    <row r="46" spans="1:21" ht="13.5" customHeight="1" x14ac:dyDescent="0.2">
      <c r="A46" s="191"/>
      <c r="B46" s="29"/>
      <c r="C46" s="61" t="s">
        <v>333</v>
      </c>
      <c r="D46" s="29"/>
      <c r="E46" s="62">
        <v>5323.5701069999986</v>
      </c>
      <c r="F46" s="62"/>
      <c r="G46" s="77">
        <f t="shared" si="6"/>
        <v>-7.7363446188765579</v>
      </c>
      <c r="H46" s="78"/>
      <c r="I46" s="77">
        <f t="shared" si="8"/>
        <v>-16.972919391370993</v>
      </c>
      <c r="J46" s="29"/>
      <c r="K46" s="62">
        <v>4831.4146409999994</v>
      </c>
      <c r="L46" s="62"/>
      <c r="M46" s="77">
        <f t="shared" si="7"/>
        <v>-5.2903276160069623</v>
      </c>
      <c r="N46" s="78"/>
      <c r="O46" s="77">
        <f t="shared" si="9"/>
        <v>-20.374021607098896</v>
      </c>
      <c r="P46" s="68"/>
      <c r="Q46" s="77">
        <v>-7.0166244863524412</v>
      </c>
      <c r="R46" s="29"/>
      <c r="S46" s="61" t="s">
        <v>530</v>
      </c>
      <c r="T46" s="29"/>
      <c r="U46" s="191"/>
    </row>
    <row r="47" spans="1:21" ht="6.75" customHeight="1" thickBot="1" x14ac:dyDescent="0.25">
      <c r="A47" s="63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1"/>
      <c r="Q47" s="80"/>
      <c r="R47" s="80"/>
      <c r="S47" s="80"/>
      <c r="T47" s="80"/>
      <c r="U47" s="63"/>
    </row>
    <row r="48" spans="1:21" ht="13.5" thickTop="1" x14ac:dyDescent="0.2"/>
  </sheetData>
  <mergeCells count="18">
    <mergeCell ref="U24:U36"/>
    <mergeCell ref="U38:U46"/>
    <mergeCell ref="A38:A46"/>
    <mergeCell ref="A10:A22"/>
    <mergeCell ref="A24:A36"/>
    <mergeCell ref="U10:U22"/>
    <mergeCell ref="A4:A8"/>
    <mergeCell ref="C4:C8"/>
    <mergeCell ref="A1:U1"/>
    <mergeCell ref="S4:S8"/>
    <mergeCell ref="U4:U8"/>
    <mergeCell ref="Y10:Z10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48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4" t="s">
        <v>664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1">
        <v>2021</v>
      </c>
      <c r="B10" s="29"/>
      <c r="C10" s="69" t="s">
        <v>296</v>
      </c>
      <c r="D10" s="70"/>
      <c r="E10" s="71">
        <f>SUM(E11:E22)</f>
        <v>-19527.189521000004</v>
      </c>
      <c r="F10" s="72"/>
      <c r="G10" s="82">
        <f>SUM(G11:G22)</f>
        <v>-5139.0141130000011</v>
      </c>
      <c r="H10" s="74"/>
      <c r="I10" s="75"/>
      <c r="J10" s="70"/>
      <c r="K10" s="71">
        <f>SUM(K11:K22)</f>
        <v>-13819.393589000007</v>
      </c>
      <c r="L10" s="72"/>
      <c r="M10" s="82">
        <f>SUM(M11:M22)</f>
        <v>-2883.1620200000075</v>
      </c>
      <c r="N10" s="74"/>
      <c r="O10" s="75"/>
      <c r="P10" s="76"/>
      <c r="Q10" s="75"/>
      <c r="R10" s="29"/>
      <c r="S10" s="69" t="s">
        <v>296</v>
      </c>
      <c r="T10" s="29"/>
      <c r="U10" s="191">
        <v>2021</v>
      </c>
      <c r="Y10" s="190"/>
      <c r="Z10" s="190"/>
    </row>
    <row r="11" spans="1:26" ht="13.5" customHeight="1" x14ac:dyDescent="0.2">
      <c r="A11" s="191"/>
      <c r="B11" s="29"/>
      <c r="C11" s="61" t="s">
        <v>326</v>
      </c>
      <c r="D11" s="29"/>
      <c r="E11" s="62">
        <v>-932.71053800000027</v>
      </c>
      <c r="F11" s="62"/>
      <c r="G11" s="78">
        <v>617.45610599999873</v>
      </c>
      <c r="H11" s="78"/>
      <c r="I11" s="78">
        <v>515.97557599999891</v>
      </c>
      <c r="J11" s="29"/>
      <c r="K11" s="62">
        <v>-695.15577200000098</v>
      </c>
      <c r="L11" s="62"/>
      <c r="M11" s="78">
        <v>361.07892299999639</v>
      </c>
      <c r="N11" s="78"/>
      <c r="O11" s="78">
        <v>554.43801399999893</v>
      </c>
      <c r="P11" s="68"/>
      <c r="Q11" s="78">
        <v>1370.7338239999999</v>
      </c>
      <c r="R11" s="29"/>
      <c r="S11" s="61" t="s">
        <v>523</v>
      </c>
      <c r="T11" s="29"/>
      <c r="U11" s="191"/>
    </row>
    <row r="12" spans="1:26" ht="13.5" customHeight="1" x14ac:dyDescent="0.2">
      <c r="A12" s="191"/>
      <c r="B12" s="29"/>
      <c r="C12" s="61" t="s">
        <v>327</v>
      </c>
      <c r="D12" s="29"/>
      <c r="E12" s="62">
        <v>-790.23921899999732</v>
      </c>
      <c r="F12" s="62"/>
      <c r="G12" s="78">
        <v>794.99783100000423</v>
      </c>
      <c r="H12" s="78"/>
      <c r="I12" s="78">
        <v>142.47131900000295</v>
      </c>
      <c r="J12" s="29"/>
      <c r="K12" s="62">
        <v>-519.89282099999764</v>
      </c>
      <c r="L12" s="62"/>
      <c r="M12" s="78">
        <v>654.135538000005</v>
      </c>
      <c r="N12" s="78"/>
      <c r="O12" s="78">
        <v>175.26295100000334</v>
      </c>
      <c r="P12" s="68"/>
      <c r="Q12" s="78">
        <v>1392.868451000003</v>
      </c>
      <c r="R12" s="29"/>
      <c r="S12" s="61" t="s">
        <v>524</v>
      </c>
      <c r="T12" s="29"/>
      <c r="U12" s="191"/>
    </row>
    <row r="13" spans="1:26" ht="13.5" customHeight="1" x14ac:dyDescent="0.2">
      <c r="A13" s="191"/>
      <c r="B13" s="29"/>
      <c r="C13" s="61" t="s">
        <v>328</v>
      </c>
      <c r="D13" s="29"/>
      <c r="E13" s="62">
        <v>-1207.6723280000024</v>
      </c>
      <c r="F13" s="62"/>
      <c r="G13" s="78">
        <v>438.45863899999858</v>
      </c>
      <c r="H13" s="78"/>
      <c r="I13" s="78">
        <v>-417.43310900000506</v>
      </c>
      <c r="J13" s="29"/>
      <c r="K13" s="62">
        <v>-937.56987400000253</v>
      </c>
      <c r="L13" s="62"/>
      <c r="M13" s="78">
        <v>277.07546199999797</v>
      </c>
      <c r="N13" s="78"/>
      <c r="O13" s="78">
        <v>-417.67705300000489</v>
      </c>
      <c r="P13" s="68"/>
      <c r="Q13" s="78">
        <v>1850.9125760000015</v>
      </c>
      <c r="R13" s="29"/>
      <c r="S13" s="61" t="s">
        <v>525</v>
      </c>
      <c r="T13" s="29"/>
      <c r="U13" s="191"/>
    </row>
    <row r="14" spans="1:26" ht="13.5" customHeight="1" x14ac:dyDescent="0.2">
      <c r="A14" s="191"/>
      <c r="B14" s="29"/>
      <c r="C14" s="61" t="s">
        <v>329</v>
      </c>
      <c r="D14" s="29"/>
      <c r="E14" s="62">
        <v>-1516.5619480000005</v>
      </c>
      <c r="F14" s="62"/>
      <c r="G14" s="78">
        <v>-396.69618799999989</v>
      </c>
      <c r="H14" s="78"/>
      <c r="I14" s="78">
        <v>-308.8896199999981</v>
      </c>
      <c r="J14" s="29"/>
      <c r="K14" s="62">
        <v>-1143.8933120000011</v>
      </c>
      <c r="L14" s="62"/>
      <c r="M14" s="78">
        <v>-274.27406600000086</v>
      </c>
      <c r="N14" s="78"/>
      <c r="O14" s="78">
        <v>-206.32343799999853</v>
      </c>
      <c r="P14" s="68"/>
      <c r="Q14" s="78">
        <v>836.76028200000292</v>
      </c>
      <c r="R14" s="29"/>
      <c r="S14" s="61" t="s">
        <v>526</v>
      </c>
      <c r="T14" s="29"/>
      <c r="U14" s="191"/>
    </row>
    <row r="15" spans="1:26" ht="13.5" customHeight="1" x14ac:dyDescent="0.2">
      <c r="A15" s="191"/>
      <c r="B15" s="29"/>
      <c r="C15" s="61" t="s">
        <v>330</v>
      </c>
      <c r="D15" s="29"/>
      <c r="E15" s="62">
        <v>-1479.9531859999988</v>
      </c>
      <c r="F15" s="62"/>
      <c r="G15" s="78">
        <v>-573.52237599999853</v>
      </c>
      <c r="H15" s="78"/>
      <c r="I15" s="78">
        <v>36.608762000001661</v>
      </c>
      <c r="J15" s="29"/>
      <c r="K15" s="62">
        <v>-1030.9716049999997</v>
      </c>
      <c r="L15" s="62"/>
      <c r="M15" s="78">
        <v>-258.64724299999943</v>
      </c>
      <c r="N15" s="78"/>
      <c r="O15" s="78">
        <v>112.92170700000133</v>
      </c>
      <c r="P15" s="68"/>
      <c r="Q15" s="78">
        <v>-531.75992499999984</v>
      </c>
      <c r="R15" s="29"/>
      <c r="S15" s="61" t="s">
        <v>527</v>
      </c>
      <c r="T15" s="29"/>
      <c r="U15" s="191"/>
    </row>
    <row r="16" spans="1:26" ht="13.5" customHeight="1" x14ac:dyDescent="0.2">
      <c r="A16" s="191"/>
      <c r="B16" s="29"/>
      <c r="C16" s="61" t="s">
        <v>331</v>
      </c>
      <c r="D16" s="29"/>
      <c r="E16" s="62">
        <v>-1618.858005</v>
      </c>
      <c r="F16" s="62"/>
      <c r="G16" s="78">
        <v>-702.12580799999796</v>
      </c>
      <c r="H16" s="78"/>
      <c r="I16" s="78">
        <v>-138.90481900000123</v>
      </c>
      <c r="J16" s="29"/>
      <c r="K16" s="62">
        <v>-1284.1192570000012</v>
      </c>
      <c r="L16" s="62"/>
      <c r="M16" s="78">
        <v>-548.43415799999912</v>
      </c>
      <c r="N16" s="78"/>
      <c r="O16" s="78">
        <v>-253.14765200000147</v>
      </c>
      <c r="P16" s="68"/>
      <c r="Q16" s="78">
        <v>-1672.3443719999964</v>
      </c>
      <c r="R16" s="29"/>
      <c r="S16" s="61" t="s">
        <v>528</v>
      </c>
      <c r="T16" s="29"/>
      <c r="U16" s="191"/>
    </row>
    <row r="17" spans="1:21" ht="13.5" customHeight="1" x14ac:dyDescent="0.2">
      <c r="A17" s="191"/>
      <c r="B17" s="29"/>
      <c r="C17" s="61" t="s">
        <v>332</v>
      </c>
      <c r="D17" s="29"/>
      <c r="E17" s="62">
        <v>-1553.5912569999982</v>
      </c>
      <c r="F17" s="62"/>
      <c r="G17" s="78">
        <v>-722.57877599999847</v>
      </c>
      <c r="H17" s="78"/>
      <c r="I17" s="78">
        <v>65.266748000001826</v>
      </c>
      <c r="J17" s="29"/>
      <c r="K17" s="62">
        <v>-1012.1651299999976</v>
      </c>
      <c r="L17" s="62"/>
      <c r="M17" s="78">
        <v>-470.5938449999976</v>
      </c>
      <c r="N17" s="78"/>
      <c r="O17" s="78">
        <v>271.95412700000361</v>
      </c>
      <c r="P17" s="68"/>
      <c r="Q17" s="78">
        <v>-1998.226959999995</v>
      </c>
      <c r="R17" s="29"/>
      <c r="S17" s="61" t="s">
        <v>529</v>
      </c>
      <c r="T17" s="29"/>
      <c r="U17" s="191"/>
    </row>
    <row r="18" spans="1:21" ht="13.5" customHeight="1" x14ac:dyDescent="0.2">
      <c r="A18" s="191"/>
      <c r="B18" s="29"/>
      <c r="C18" s="61" t="s">
        <v>333</v>
      </c>
      <c r="D18" s="29"/>
      <c r="E18" s="62">
        <v>-1752.9171939999987</v>
      </c>
      <c r="F18" s="62"/>
      <c r="G18" s="78">
        <v>-477.4181869999984</v>
      </c>
      <c r="H18" s="78"/>
      <c r="I18" s="78">
        <v>-199.32593700000052</v>
      </c>
      <c r="J18" s="29"/>
      <c r="K18" s="62">
        <v>-1257.7950189999992</v>
      </c>
      <c r="L18" s="62"/>
      <c r="M18" s="78">
        <v>-282.87446399999862</v>
      </c>
      <c r="N18" s="78"/>
      <c r="O18" s="78">
        <v>-245.62988900000164</v>
      </c>
      <c r="P18" s="68"/>
      <c r="Q18" s="78">
        <v>-1902.1227709999948</v>
      </c>
      <c r="R18" s="29"/>
      <c r="S18" s="61" t="s">
        <v>530</v>
      </c>
      <c r="T18" s="29"/>
      <c r="U18" s="191"/>
    </row>
    <row r="19" spans="1:21" ht="13.5" customHeight="1" x14ac:dyDescent="0.2">
      <c r="A19" s="191"/>
      <c r="B19" s="29"/>
      <c r="C19" s="61" t="s">
        <v>334</v>
      </c>
      <c r="D19" s="29"/>
      <c r="E19" s="62">
        <v>-1878.6909690000011</v>
      </c>
      <c r="F19" s="62"/>
      <c r="G19" s="78">
        <v>-719.54841200000192</v>
      </c>
      <c r="H19" s="78"/>
      <c r="I19" s="78">
        <v>-125.77377500000239</v>
      </c>
      <c r="J19" s="29"/>
      <c r="K19" s="62">
        <v>-1203.827916000002</v>
      </c>
      <c r="L19" s="62"/>
      <c r="M19" s="78">
        <v>-343.97908700000335</v>
      </c>
      <c r="N19" s="78"/>
      <c r="O19" s="78">
        <v>53.967102999997223</v>
      </c>
      <c r="P19" s="68"/>
      <c r="Q19" s="78">
        <v>-1919.5453749999988</v>
      </c>
      <c r="R19" s="29"/>
      <c r="S19" s="61" t="s">
        <v>531</v>
      </c>
      <c r="T19" s="29"/>
      <c r="U19" s="191"/>
    </row>
    <row r="20" spans="1:21" ht="13.5" customHeight="1" x14ac:dyDescent="0.2">
      <c r="A20" s="191"/>
      <c r="B20" s="29"/>
      <c r="C20" s="61" t="s">
        <v>335</v>
      </c>
      <c r="D20" s="29"/>
      <c r="E20" s="62">
        <v>-2018.6150110000017</v>
      </c>
      <c r="F20" s="62"/>
      <c r="G20" s="78">
        <v>-1004.6784650000045</v>
      </c>
      <c r="H20" s="78"/>
      <c r="I20" s="78">
        <v>-139.92404200000055</v>
      </c>
      <c r="J20" s="29"/>
      <c r="K20" s="62">
        <v>-1339.6392990000004</v>
      </c>
      <c r="L20" s="62"/>
      <c r="M20" s="78">
        <v>-622.0263840000016</v>
      </c>
      <c r="N20" s="78"/>
      <c r="O20" s="78">
        <v>-135.81138299999839</v>
      </c>
      <c r="P20" s="68"/>
      <c r="Q20" s="78">
        <v>-2201.6450640000048</v>
      </c>
      <c r="R20" s="29"/>
      <c r="S20" s="61" t="s">
        <v>532</v>
      </c>
      <c r="T20" s="29"/>
      <c r="U20" s="191"/>
    </row>
    <row r="21" spans="1:21" ht="13.5" customHeight="1" x14ac:dyDescent="0.2">
      <c r="A21" s="191"/>
      <c r="B21" s="29"/>
      <c r="C21" s="61" t="s">
        <v>336</v>
      </c>
      <c r="D21" s="29"/>
      <c r="E21" s="62">
        <v>-2234.997582</v>
      </c>
      <c r="F21" s="62"/>
      <c r="G21" s="78">
        <v>-1299.6623069999996</v>
      </c>
      <c r="H21" s="78"/>
      <c r="I21" s="78">
        <v>-216.38257099999828</v>
      </c>
      <c r="J21" s="29"/>
      <c r="K21" s="62">
        <v>-1481.7560330000015</v>
      </c>
      <c r="L21" s="62"/>
      <c r="M21" s="78">
        <v>-711.60893100000249</v>
      </c>
      <c r="N21" s="78"/>
      <c r="O21" s="78">
        <v>-142.11673400000109</v>
      </c>
      <c r="P21" s="68"/>
      <c r="Q21" s="78">
        <v>-3023.889184000006</v>
      </c>
      <c r="R21" s="29"/>
      <c r="S21" s="61" t="s">
        <v>533</v>
      </c>
      <c r="T21" s="29"/>
      <c r="U21" s="191"/>
    </row>
    <row r="22" spans="1:21" ht="13.5" customHeight="1" x14ac:dyDescent="0.2">
      <c r="A22" s="191"/>
      <c r="B22" s="29"/>
      <c r="C22" s="61" t="s">
        <v>337</v>
      </c>
      <c r="D22" s="29"/>
      <c r="E22" s="62">
        <v>-2542.382284000003</v>
      </c>
      <c r="F22" s="62"/>
      <c r="G22" s="78">
        <v>-1093.6961700000038</v>
      </c>
      <c r="H22" s="78"/>
      <c r="I22" s="78">
        <v>-307.38470200000302</v>
      </c>
      <c r="J22" s="29"/>
      <c r="K22" s="62">
        <v>-1912.6075510000037</v>
      </c>
      <c r="L22" s="62"/>
      <c r="M22" s="78">
        <v>-663.01376500000379</v>
      </c>
      <c r="N22" s="78"/>
      <c r="O22" s="78">
        <v>-430.85151800000222</v>
      </c>
      <c r="P22" s="68"/>
      <c r="Q22" s="78">
        <v>-3398.0369420000079</v>
      </c>
      <c r="R22" s="29"/>
      <c r="S22" s="61" t="s">
        <v>534</v>
      </c>
      <c r="T22" s="29"/>
      <c r="U22" s="191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1">
        <v>2022</v>
      </c>
      <c r="B24" s="29"/>
      <c r="C24" s="69" t="s">
        <v>296</v>
      </c>
      <c r="D24" s="70"/>
      <c r="E24" s="71">
        <f>SUM(E25:E36)</f>
        <v>-31083.063070999997</v>
      </c>
      <c r="F24" s="72"/>
      <c r="G24" s="82">
        <f>SUM(G25:G36)</f>
        <v>-11555.873549999993</v>
      </c>
      <c r="H24" s="74"/>
      <c r="I24" s="75"/>
      <c r="J24" s="70"/>
      <c r="K24" s="71">
        <f>SUM(K25:K36)</f>
        <v>-19499.560652000004</v>
      </c>
      <c r="L24" s="72"/>
      <c r="M24" s="82">
        <f>SUM(M25:M36)</f>
        <v>-5680.1670629999926</v>
      </c>
      <c r="N24" s="74"/>
      <c r="O24" s="75"/>
      <c r="P24" s="76"/>
      <c r="Q24" s="75"/>
      <c r="R24" s="29"/>
      <c r="S24" s="69" t="s">
        <v>296</v>
      </c>
      <c r="T24" s="29"/>
      <c r="U24" s="191">
        <v>2022</v>
      </c>
    </row>
    <row r="25" spans="1:21" ht="13.5" customHeight="1" x14ac:dyDescent="0.2">
      <c r="A25" s="191"/>
      <c r="B25" s="29"/>
      <c r="C25" s="61" t="s">
        <v>326</v>
      </c>
      <c r="D25" s="29"/>
      <c r="E25" s="62">
        <v>-1972.1618800000015</v>
      </c>
      <c r="F25" s="62"/>
      <c r="G25" s="78">
        <v>-1039.4513420000012</v>
      </c>
      <c r="H25" s="78"/>
      <c r="I25" s="78">
        <v>570.22040400000151</v>
      </c>
      <c r="J25" s="29"/>
      <c r="K25" s="62">
        <v>-1344.6286100000034</v>
      </c>
      <c r="L25" s="62"/>
      <c r="M25" s="78">
        <v>-649.47283800000241</v>
      </c>
      <c r="N25" s="78"/>
      <c r="O25" s="78">
        <v>567.9789410000003</v>
      </c>
      <c r="P25" s="68"/>
      <c r="Q25" s="78">
        <v>-3432.8098190000046</v>
      </c>
      <c r="R25" s="29"/>
      <c r="S25" s="61" t="s">
        <v>523</v>
      </c>
      <c r="T25" s="29"/>
      <c r="U25" s="191"/>
    </row>
    <row r="26" spans="1:21" ht="13.5" customHeight="1" x14ac:dyDescent="0.2">
      <c r="A26" s="191"/>
      <c r="B26" s="29"/>
      <c r="C26" s="61" t="s">
        <v>327</v>
      </c>
      <c r="D26" s="29"/>
      <c r="E26" s="62">
        <v>-2222.5611980000031</v>
      </c>
      <c r="F26" s="62"/>
      <c r="G26" s="78">
        <v>-1432.3219790000057</v>
      </c>
      <c r="H26" s="78"/>
      <c r="I26" s="78">
        <v>-250.39931800000159</v>
      </c>
      <c r="J26" s="29"/>
      <c r="K26" s="62">
        <v>-1342.4670790000027</v>
      </c>
      <c r="L26" s="62"/>
      <c r="M26" s="78">
        <v>-822.5742580000051</v>
      </c>
      <c r="N26" s="78"/>
      <c r="O26" s="78">
        <v>2.1615310000006502</v>
      </c>
      <c r="P26" s="68"/>
      <c r="Q26" s="78">
        <v>-3565.4694910000107</v>
      </c>
      <c r="R26" s="29"/>
      <c r="S26" s="61" t="s">
        <v>524</v>
      </c>
      <c r="T26" s="29"/>
      <c r="U26" s="191"/>
    </row>
    <row r="27" spans="1:21" ht="13.5" customHeight="1" x14ac:dyDescent="0.2">
      <c r="A27" s="191"/>
      <c r="B27" s="29"/>
      <c r="C27" s="61" t="s">
        <v>328</v>
      </c>
      <c r="D27" s="29"/>
      <c r="E27" s="62">
        <v>-2510.1623009999985</v>
      </c>
      <c r="F27" s="62"/>
      <c r="G27" s="78">
        <v>-1302.4899729999961</v>
      </c>
      <c r="H27" s="78"/>
      <c r="I27" s="78">
        <v>-287.60110299999542</v>
      </c>
      <c r="J27" s="29"/>
      <c r="K27" s="62">
        <v>-1551.9671259999996</v>
      </c>
      <c r="L27" s="62"/>
      <c r="M27" s="78">
        <v>-614.39725199999702</v>
      </c>
      <c r="N27" s="78"/>
      <c r="O27" s="78">
        <v>-209.50004699999681</v>
      </c>
      <c r="P27" s="68"/>
      <c r="Q27" s="78">
        <v>-3774.263294000003</v>
      </c>
      <c r="R27" s="29"/>
      <c r="S27" s="61" t="s">
        <v>525</v>
      </c>
      <c r="T27" s="29"/>
      <c r="U27" s="191"/>
    </row>
    <row r="28" spans="1:21" ht="13.5" customHeight="1" x14ac:dyDescent="0.2">
      <c r="A28" s="191"/>
      <c r="B28" s="29"/>
      <c r="C28" s="61" t="s">
        <v>329</v>
      </c>
      <c r="D28" s="29"/>
      <c r="E28" s="62">
        <v>-2539.1635719999977</v>
      </c>
      <c r="F28" s="62"/>
      <c r="G28" s="78">
        <v>-1022.6016239999972</v>
      </c>
      <c r="H28" s="78"/>
      <c r="I28" s="78">
        <v>-29.001270999999178</v>
      </c>
      <c r="J28" s="29"/>
      <c r="K28" s="62">
        <v>-1571.9292289999967</v>
      </c>
      <c r="L28" s="62"/>
      <c r="M28" s="78">
        <v>-428.03591699999561</v>
      </c>
      <c r="N28" s="78"/>
      <c r="O28" s="78">
        <v>-19.962102999997114</v>
      </c>
      <c r="P28" s="68"/>
      <c r="Q28" s="78">
        <v>-3757.413575999999</v>
      </c>
      <c r="R28" s="29"/>
      <c r="S28" s="61" t="s">
        <v>526</v>
      </c>
      <c r="T28" s="29"/>
      <c r="U28" s="191"/>
    </row>
    <row r="29" spans="1:21" ht="13.5" customHeight="1" x14ac:dyDescent="0.2">
      <c r="A29" s="191"/>
      <c r="B29" s="29"/>
      <c r="C29" s="61" t="s">
        <v>330</v>
      </c>
      <c r="D29" s="29"/>
      <c r="E29" s="62">
        <v>-2396.0170580000013</v>
      </c>
      <c r="F29" s="62"/>
      <c r="G29" s="78">
        <v>-916.06387200000245</v>
      </c>
      <c r="H29" s="78"/>
      <c r="I29" s="78">
        <v>143.14651399999639</v>
      </c>
      <c r="J29" s="29"/>
      <c r="K29" s="62">
        <v>-1325.5086790000014</v>
      </c>
      <c r="L29" s="62"/>
      <c r="M29" s="78">
        <v>-294.53707400000167</v>
      </c>
      <c r="N29" s="78"/>
      <c r="O29" s="78">
        <v>246.42054999999527</v>
      </c>
      <c r="P29" s="68"/>
      <c r="Q29" s="78">
        <v>-3241.1554689999957</v>
      </c>
      <c r="R29" s="29"/>
      <c r="S29" s="61" t="s">
        <v>527</v>
      </c>
      <c r="T29" s="29"/>
      <c r="U29" s="191"/>
    </row>
    <row r="30" spans="1:21" ht="13.5" customHeight="1" x14ac:dyDescent="0.2">
      <c r="A30" s="191"/>
      <c r="B30" s="29"/>
      <c r="C30" s="61" t="s">
        <v>331</v>
      </c>
      <c r="D30" s="29"/>
      <c r="E30" s="62">
        <v>-2617.7535869999992</v>
      </c>
      <c r="F30" s="62"/>
      <c r="G30" s="78">
        <v>-998.89558199999919</v>
      </c>
      <c r="H30" s="78"/>
      <c r="I30" s="78">
        <v>-221.73652899999797</v>
      </c>
      <c r="J30" s="29"/>
      <c r="K30" s="62">
        <v>-1385.8417069999996</v>
      </c>
      <c r="L30" s="62"/>
      <c r="M30" s="78">
        <v>-101.72244999999839</v>
      </c>
      <c r="N30" s="78"/>
      <c r="O30" s="78">
        <v>-60.333027999998194</v>
      </c>
      <c r="P30" s="68"/>
      <c r="Q30" s="78">
        <v>-2937.5610779999988</v>
      </c>
      <c r="R30" s="29"/>
      <c r="S30" s="61" t="s">
        <v>528</v>
      </c>
      <c r="T30" s="29"/>
      <c r="U30" s="191"/>
    </row>
    <row r="31" spans="1:21" ht="13.5" customHeight="1" x14ac:dyDescent="0.2">
      <c r="A31" s="191"/>
      <c r="B31" s="29"/>
      <c r="C31" s="61" t="s">
        <v>332</v>
      </c>
      <c r="D31" s="29"/>
      <c r="E31" s="62">
        <v>-2225.7691709999999</v>
      </c>
      <c r="F31" s="62"/>
      <c r="G31" s="78">
        <v>-672.17791400000169</v>
      </c>
      <c r="H31" s="78"/>
      <c r="I31" s="78">
        <v>391.98441599999933</v>
      </c>
      <c r="J31" s="29"/>
      <c r="K31" s="62">
        <v>-1231.9778240000005</v>
      </c>
      <c r="L31" s="62"/>
      <c r="M31" s="78">
        <v>-219.81269400000292</v>
      </c>
      <c r="N31" s="78"/>
      <c r="O31" s="78">
        <v>153.86388299999908</v>
      </c>
      <c r="P31" s="68"/>
      <c r="Q31" s="78">
        <v>-2587.1373680000033</v>
      </c>
      <c r="R31" s="29"/>
      <c r="S31" s="61" t="s">
        <v>529</v>
      </c>
      <c r="T31" s="29"/>
      <c r="U31" s="191"/>
    </row>
    <row r="32" spans="1:21" ht="13.5" customHeight="1" x14ac:dyDescent="0.2">
      <c r="A32" s="191"/>
      <c r="B32" s="29"/>
      <c r="C32" s="61" t="s">
        <v>333</v>
      </c>
      <c r="D32" s="29"/>
      <c r="E32" s="62">
        <v>-3421.4348589999991</v>
      </c>
      <c r="F32" s="62"/>
      <c r="G32" s="78">
        <v>-1668.5176650000003</v>
      </c>
      <c r="H32" s="78"/>
      <c r="I32" s="78">
        <v>-1195.6656879999991</v>
      </c>
      <c r="J32" s="29"/>
      <c r="K32" s="62">
        <v>-1951.357853999998</v>
      </c>
      <c r="L32" s="62"/>
      <c r="M32" s="78">
        <v>-693.56283499999881</v>
      </c>
      <c r="N32" s="78"/>
      <c r="O32" s="78">
        <v>-719.38002999999753</v>
      </c>
      <c r="P32" s="68"/>
      <c r="Q32" s="78">
        <v>-3339.5911610000012</v>
      </c>
      <c r="R32" s="29"/>
      <c r="S32" s="61" t="s">
        <v>530</v>
      </c>
      <c r="T32" s="29"/>
      <c r="U32" s="191"/>
    </row>
    <row r="33" spans="1:21" ht="13.5" customHeight="1" x14ac:dyDescent="0.2">
      <c r="A33" s="191"/>
      <c r="B33" s="29"/>
      <c r="C33" s="61" t="s">
        <v>334</v>
      </c>
      <c r="D33" s="29"/>
      <c r="E33" s="62">
        <v>-2876.8871850000023</v>
      </c>
      <c r="F33" s="62"/>
      <c r="G33" s="78">
        <v>-998.19621600000119</v>
      </c>
      <c r="H33" s="78"/>
      <c r="I33" s="78">
        <v>544.54767399999673</v>
      </c>
      <c r="J33" s="29"/>
      <c r="K33" s="62">
        <v>-1822.3504680000024</v>
      </c>
      <c r="L33" s="62"/>
      <c r="M33" s="78">
        <v>-618.52255200000036</v>
      </c>
      <c r="N33" s="78"/>
      <c r="O33" s="78">
        <v>129.00738599999568</v>
      </c>
      <c r="P33" s="68"/>
      <c r="Q33" s="78">
        <v>-3338.8917950000023</v>
      </c>
      <c r="R33" s="29"/>
      <c r="S33" s="61" t="s">
        <v>531</v>
      </c>
      <c r="T33" s="29"/>
      <c r="U33" s="191"/>
    </row>
    <row r="34" spans="1:21" ht="13.5" customHeight="1" x14ac:dyDescent="0.2">
      <c r="A34" s="191"/>
      <c r="B34" s="29"/>
      <c r="C34" s="61" t="s">
        <v>335</v>
      </c>
      <c r="D34" s="29"/>
      <c r="E34" s="62">
        <v>-2881.9069409999984</v>
      </c>
      <c r="F34" s="62"/>
      <c r="G34" s="78">
        <v>-863.29192999999668</v>
      </c>
      <c r="H34" s="78"/>
      <c r="I34" s="78">
        <v>-5.0197559999960504</v>
      </c>
      <c r="J34" s="29"/>
      <c r="K34" s="62">
        <v>-2052.2193729999999</v>
      </c>
      <c r="L34" s="62"/>
      <c r="M34" s="78">
        <v>-712.58007399999951</v>
      </c>
      <c r="N34" s="78"/>
      <c r="O34" s="78">
        <v>-229.86890499999754</v>
      </c>
      <c r="P34" s="68"/>
      <c r="Q34" s="78">
        <v>-3530.0058109999982</v>
      </c>
      <c r="R34" s="29"/>
      <c r="S34" s="61" t="s">
        <v>532</v>
      </c>
      <c r="T34" s="29"/>
      <c r="U34" s="191"/>
    </row>
    <row r="35" spans="1:21" ht="13.5" customHeight="1" x14ac:dyDescent="0.2">
      <c r="A35" s="191"/>
      <c r="B35" s="29"/>
      <c r="C35" s="61" t="s">
        <v>336</v>
      </c>
      <c r="D35" s="29"/>
      <c r="E35" s="62">
        <v>-2561.1067759999969</v>
      </c>
      <c r="F35" s="62"/>
      <c r="G35" s="78">
        <v>-326.10919399999693</v>
      </c>
      <c r="H35" s="78"/>
      <c r="I35" s="78">
        <v>320.80016500000147</v>
      </c>
      <c r="J35" s="29"/>
      <c r="K35" s="62">
        <v>-1692.3139869999977</v>
      </c>
      <c r="L35" s="62"/>
      <c r="M35" s="78">
        <v>-210.55795399999624</v>
      </c>
      <c r="N35" s="78"/>
      <c r="O35" s="78">
        <v>359.90538600000218</v>
      </c>
      <c r="P35" s="68"/>
      <c r="Q35" s="78">
        <v>-2187.5973399999948</v>
      </c>
      <c r="R35" s="29"/>
      <c r="S35" s="61" t="s">
        <v>533</v>
      </c>
      <c r="T35" s="29"/>
      <c r="U35" s="191"/>
    </row>
    <row r="36" spans="1:21" ht="13.5" customHeight="1" x14ac:dyDescent="0.2">
      <c r="A36" s="191"/>
      <c r="B36" s="29"/>
      <c r="C36" s="61" t="s">
        <v>337</v>
      </c>
      <c r="D36" s="29"/>
      <c r="E36" s="62">
        <v>-2858.1385429999982</v>
      </c>
      <c r="F36" s="62"/>
      <c r="G36" s="78">
        <v>-315.75625899999523</v>
      </c>
      <c r="H36" s="78"/>
      <c r="I36" s="78">
        <v>-297.03176700000131</v>
      </c>
      <c r="J36" s="29"/>
      <c r="K36" s="62">
        <v>-2226.9987159999982</v>
      </c>
      <c r="L36" s="62"/>
      <c r="M36" s="78">
        <v>-314.39116499999454</v>
      </c>
      <c r="N36" s="78"/>
      <c r="O36" s="78">
        <v>-534.68472900000052</v>
      </c>
      <c r="P36" s="68"/>
      <c r="Q36" s="78">
        <v>-1505.1573829999888</v>
      </c>
      <c r="R36" s="29"/>
      <c r="S36" s="61" t="s">
        <v>534</v>
      </c>
      <c r="T36" s="29"/>
      <c r="U36" s="191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1">
        <v>2023</v>
      </c>
      <c r="B38" s="29"/>
      <c r="C38" s="69"/>
      <c r="D38" s="70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5"/>
      <c r="R38" s="29"/>
      <c r="S38" s="69"/>
      <c r="T38" s="29"/>
      <c r="U38" s="191">
        <v>2023</v>
      </c>
    </row>
    <row r="39" spans="1:21" ht="13.5" customHeight="1" x14ac:dyDescent="0.2">
      <c r="A39" s="191"/>
      <c r="B39" s="29"/>
      <c r="C39" s="61" t="s">
        <v>326</v>
      </c>
      <c r="D39" s="29"/>
      <c r="E39" s="62">
        <v>-2060.5215409999964</v>
      </c>
      <c r="F39" s="62"/>
      <c r="G39" s="78">
        <v>-88.359660999994958</v>
      </c>
      <c r="H39" s="78"/>
      <c r="I39" s="78">
        <v>797.61700200000178</v>
      </c>
      <c r="J39" s="29"/>
      <c r="K39" s="62">
        <v>-1428.001983999995</v>
      </c>
      <c r="L39" s="62"/>
      <c r="M39" s="78">
        <v>-83.3733739999916</v>
      </c>
      <c r="N39" s="78"/>
      <c r="O39" s="78">
        <v>798.99673200000325</v>
      </c>
      <c r="P39" s="68"/>
      <c r="Q39" s="78">
        <v>-730.22511399998712</v>
      </c>
      <c r="R39" s="29"/>
      <c r="S39" s="61" t="s">
        <v>523</v>
      </c>
      <c r="T39" s="29"/>
      <c r="U39" s="191"/>
    </row>
    <row r="40" spans="1:21" ht="13.5" customHeight="1" x14ac:dyDescent="0.2">
      <c r="A40" s="191"/>
      <c r="B40" s="29"/>
      <c r="C40" s="61" t="s">
        <v>327</v>
      </c>
      <c r="D40" s="29"/>
      <c r="E40" s="62">
        <v>-2368.7592460000014</v>
      </c>
      <c r="F40" s="62"/>
      <c r="G40" s="78">
        <v>-146.19804799999838</v>
      </c>
      <c r="H40" s="78"/>
      <c r="I40" s="78">
        <v>-308.23770500000501</v>
      </c>
      <c r="J40" s="29"/>
      <c r="K40" s="62">
        <v>-1754.7630500000014</v>
      </c>
      <c r="L40" s="62"/>
      <c r="M40" s="78">
        <v>-412.29597099999864</v>
      </c>
      <c r="N40" s="78"/>
      <c r="O40" s="78">
        <v>-326.76106600000639</v>
      </c>
      <c r="P40" s="68"/>
      <c r="Q40" s="78">
        <v>-550.31396799998856</v>
      </c>
      <c r="R40" s="29"/>
      <c r="S40" s="61" t="s">
        <v>524</v>
      </c>
      <c r="T40" s="29"/>
      <c r="U40" s="191"/>
    </row>
    <row r="41" spans="1:21" ht="13.5" customHeight="1" x14ac:dyDescent="0.2">
      <c r="A41" s="191"/>
      <c r="B41" s="29"/>
      <c r="C41" s="61" t="s">
        <v>328</v>
      </c>
      <c r="D41" s="29"/>
      <c r="E41" s="62">
        <v>-2092.3500540000005</v>
      </c>
      <c r="F41" s="62"/>
      <c r="G41" s="78">
        <v>417.81224699999802</v>
      </c>
      <c r="H41" s="78"/>
      <c r="I41" s="78">
        <v>276.40919200000098</v>
      </c>
      <c r="J41" s="29"/>
      <c r="K41" s="62">
        <v>-1302.8551719999996</v>
      </c>
      <c r="L41" s="62"/>
      <c r="M41" s="78">
        <v>249.11195399999997</v>
      </c>
      <c r="N41" s="78"/>
      <c r="O41" s="78">
        <v>451.9078780000018</v>
      </c>
      <c r="P41" s="68"/>
      <c r="Q41" s="78">
        <v>183.25453800000469</v>
      </c>
      <c r="R41" s="29"/>
      <c r="S41" s="61" t="s">
        <v>525</v>
      </c>
      <c r="T41" s="29"/>
      <c r="U41" s="191"/>
    </row>
    <row r="42" spans="1:21" ht="13.5" customHeight="1" x14ac:dyDescent="0.2">
      <c r="A42" s="191"/>
      <c r="B42" s="29"/>
      <c r="C42" s="61" t="s">
        <v>329</v>
      </c>
      <c r="D42" s="29"/>
      <c r="E42" s="62">
        <v>-2177.0735470000027</v>
      </c>
      <c r="F42" s="62"/>
      <c r="G42" s="78">
        <v>362.09002499999497</v>
      </c>
      <c r="H42" s="78"/>
      <c r="I42" s="78">
        <v>-84.723493000002236</v>
      </c>
      <c r="J42" s="29"/>
      <c r="K42" s="62">
        <v>-1714.4901670000036</v>
      </c>
      <c r="L42" s="62"/>
      <c r="M42" s="78">
        <v>-142.5609380000069</v>
      </c>
      <c r="N42" s="78"/>
      <c r="O42" s="78">
        <v>-411.63499500000398</v>
      </c>
      <c r="P42" s="68"/>
      <c r="Q42" s="78">
        <v>633.70422399999461</v>
      </c>
      <c r="R42" s="29"/>
      <c r="S42" s="61" t="s">
        <v>526</v>
      </c>
      <c r="T42" s="29"/>
      <c r="U42" s="191"/>
    </row>
    <row r="43" spans="1:21" ht="13.5" customHeight="1" x14ac:dyDescent="0.2">
      <c r="A43" s="191"/>
      <c r="B43" s="29"/>
      <c r="C43" s="61" t="s">
        <v>330</v>
      </c>
      <c r="D43" s="29"/>
      <c r="E43" s="62">
        <v>-2467.8454029999957</v>
      </c>
      <c r="F43" s="62"/>
      <c r="G43" s="78">
        <v>-71.828344999994442</v>
      </c>
      <c r="H43" s="78"/>
      <c r="I43" s="78">
        <v>-290.77185599999302</v>
      </c>
      <c r="J43" s="29"/>
      <c r="K43" s="62">
        <v>-1905.7022539999953</v>
      </c>
      <c r="L43" s="62"/>
      <c r="M43" s="78">
        <v>-580.19357499999387</v>
      </c>
      <c r="N43" s="78"/>
      <c r="O43" s="78">
        <v>-191.2120869999917</v>
      </c>
      <c r="P43" s="68"/>
      <c r="Q43" s="78">
        <v>708.07392699999855</v>
      </c>
      <c r="R43" s="29"/>
      <c r="S43" s="61" t="s">
        <v>527</v>
      </c>
      <c r="T43" s="29"/>
      <c r="U43" s="191"/>
    </row>
    <row r="44" spans="1:21" ht="13.5" customHeight="1" x14ac:dyDescent="0.2">
      <c r="A44" s="191"/>
      <c r="B44" s="29"/>
      <c r="C44" s="61" t="s">
        <v>331</v>
      </c>
      <c r="D44" s="29"/>
      <c r="E44" s="62">
        <v>-2065.8724820000007</v>
      </c>
      <c r="F44" s="62"/>
      <c r="G44" s="78">
        <v>551.88110499999857</v>
      </c>
      <c r="H44" s="78"/>
      <c r="I44" s="78">
        <v>401.97292099999504</v>
      </c>
      <c r="J44" s="29"/>
      <c r="K44" s="62">
        <v>-1463.8436200000006</v>
      </c>
      <c r="L44" s="62"/>
      <c r="M44" s="78">
        <v>-78.001913000000968</v>
      </c>
      <c r="N44" s="78"/>
      <c r="O44" s="78">
        <v>441.85863399999471</v>
      </c>
      <c r="P44" s="68"/>
      <c r="Q44" s="78">
        <v>842.14278499999909</v>
      </c>
      <c r="R44" s="29"/>
      <c r="S44" s="61" t="s">
        <v>528</v>
      </c>
      <c r="T44" s="29"/>
      <c r="U44" s="191"/>
    </row>
    <row r="45" spans="1:21" ht="13.5" customHeight="1" x14ac:dyDescent="0.2">
      <c r="A45" s="191"/>
      <c r="B45" s="29"/>
      <c r="C45" s="61" t="s">
        <v>332</v>
      </c>
      <c r="D45" s="29"/>
      <c r="E45" s="62">
        <v>-2187.2179760000008</v>
      </c>
      <c r="F45" s="62"/>
      <c r="G45" s="78">
        <v>38.551194999999097</v>
      </c>
      <c r="H45" s="78"/>
      <c r="I45" s="78">
        <v>-121.34549400000014</v>
      </c>
      <c r="J45" s="29"/>
      <c r="K45" s="62">
        <v>-1678.5591720000002</v>
      </c>
      <c r="L45" s="62"/>
      <c r="M45" s="78">
        <v>-446.58134799999971</v>
      </c>
      <c r="N45" s="78"/>
      <c r="O45" s="78">
        <v>-214.71555199999966</v>
      </c>
      <c r="P45" s="68"/>
      <c r="Q45" s="78">
        <v>518.60395500000322</v>
      </c>
      <c r="R45" s="29"/>
      <c r="S45" s="61" t="s">
        <v>529</v>
      </c>
      <c r="T45" s="29"/>
      <c r="U45" s="191"/>
    </row>
    <row r="46" spans="1:21" ht="13.5" customHeight="1" x14ac:dyDescent="0.2">
      <c r="A46" s="191"/>
      <c r="B46" s="29"/>
      <c r="C46" s="61" t="s">
        <v>333</v>
      </c>
      <c r="D46" s="29"/>
      <c r="E46" s="62">
        <v>-2399.7545280000022</v>
      </c>
      <c r="F46" s="62"/>
      <c r="G46" s="78">
        <v>1021.6803309999968</v>
      </c>
      <c r="H46" s="78"/>
      <c r="I46" s="78">
        <v>-212.53655200000139</v>
      </c>
      <c r="J46" s="29"/>
      <c r="K46" s="62">
        <v>-1762.8354870000012</v>
      </c>
      <c r="L46" s="62"/>
      <c r="M46" s="78">
        <v>188.52236699999685</v>
      </c>
      <c r="N46" s="78"/>
      <c r="O46" s="78">
        <v>-84.276315000000977</v>
      </c>
      <c r="P46" s="68"/>
      <c r="Q46" s="78">
        <v>1612.1126309999945</v>
      </c>
      <c r="R46" s="29"/>
      <c r="S46" s="61" t="s">
        <v>530</v>
      </c>
      <c r="T46" s="29"/>
      <c r="U46" s="191"/>
    </row>
    <row r="47" spans="1:21" ht="6.75" customHeight="1" thickBot="1" x14ac:dyDescent="0.25">
      <c r="A47" s="63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1"/>
      <c r="Q47" s="80"/>
      <c r="R47" s="80"/>
      <c r="S47" s="80"/>
      <c r="T47" s="80"/>
      <c r="U47" s="63"/>
    </row>
    <row r="48" spans="1:21" ht="13.5" thickTop="1" x14ac:dyDescent="0.2"/>
  </sheetData>
  <mergeCells count="18">
    <mergeCell ref="U24:U36"/>
    <mergeCell ref="U38:U46"/>
    <mergeCell ref="U4:U8"/>
    <mergeCell ref="U10:U22"/>
    <mergeCell ref="Y10:Z10"/>
    <mergeCell ref="A38:A46"/>
    <mergeCell ref="A10:A22"/>
    <mergeCell ref="A24:A36"/>
    <mergeCell ref="A4:A8"/>
    <mergeCell ref="C4:C8"/>
    <mergeCell ref="A1:U1"/>
    <mergeCell ref="S4:S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205" t="s">
        <v>665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25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25">
      <c r="A4" s="199" t="s">
        <v>162</v>
      </c>
      <c r="B4" s="199" t="s">
        <v>163</v>
      </c>
      <c r="C4" s="207" t="s">
        <v>666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535</v>
      </c>
      <c r="S4" s="199" t="s">
        <v>522</v>
      </c>
      <c r="U4" s="28"/>
    </row>
    <row r="5" spans="1:21" ht="21.75" customHeight="1" thickBot="1" x14ac:dyDescent="0.2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2.75" x14ac:dyDescent="0.2">
      <c r="A6" s="87">
        <v>2022</v>
      </c>
      <c r="B6" s="84" t="s">
        <v>338</v>
      </c>
      <c r="C6" s="88">
        <v>861.92450399999996</v>
      </c>
      <c r="D6" s="88">
        <v>40.600686000000003</v>
      </c>
      <c r="E6" s="88">
        <v>233.91578799999999</v>
      </c>
      <c r="F6" s="88">
        <v>8.8212270000000004</v>
      </c>
      <c r="G6" s="88">
        <v>1.7728459999999999</v>
      </c>
      <c r="H6" s="88">
        <v>5.8209210000000002</v>
      </c>
      <c r="I6" s="88">
        <v>24.134644999999999</v>
      </c>
      <c r="J6" s="88">
        <v>19.478860999999998</v>
      </c>
      <c r="K6" s="88">
        <v>8.5499410000000005</v>
      </c>
      <c r="L6" s="88">
        <v>2387.1755629999998</v>
      </c>
      <c r="M6" s="88">
        <v>2.854063</v>
      </c>
      <c r="N6" s="88">
        <v>16.547516999999999</v>
      </c>
      <c r="O6" s="88">
        <v>500.42420299999998</v>
      </c>
      <c r="P6" s="88">
        <v>15.472977</v>
      </c>
      <c r="Q6" s="88">
        <v>45.380671</v>
      </c>
      <c r="R6" s="87">
        <v>2022</v>
      </c>
      <c r="S6" s="84" t="s">
        <v>538</v>
      </c>
      <c r="U6" s="28"/>
    </row>
    <row r="7" spans="1:21" x14ac:dyDescent="0.15">
      <c r="B7" s="84" t="s">
        <v>339</v>
      </c>
      <c r="C7" s="88">
        <v>947.008691</v>
      </c>
      <c r="D7" s="88">
        <v>36.684184999999999</v>
      </c>
      <c r="E7" s="88">
        <v>249.484802</v>
      </c>
      <c r="F7" s="88">
        <v>8.1566469999999995</v>
      </c>
      <c r="G7" s="88">
        <v>1.430296</v>
      </c>
      <c r="H7" s="88">
        <v>4.872846</v>
      </c>
      <c r="I7" s="88">
        <v>44.101788999999997</v>
      </c>
      <c r="J7" s="88">
        <v>25.514050999999998</v>
      </c>
      <c r="K7" s="88">
        <v>10.07771</v>
      </c>
      <c r="L7" s="88">
        <v>2659.3466659999999</v>
      </c>
      <c r="M7" s="88">
        <v>2.6403789999999998</v>
      </c>
      <c r="N7" s="88">
        <v>27.89958</v>
      </c>
      <c r="O7" s="88">
        <v>529.64270199999999</v>
      </c>
      <c r="P7" s="88">
        <v>15.255515000000001</v>
      </c>
      <c r="Q7" s="88">
        <v>57.326329000000001</v>
      </c>
      <c r="R7" s="83"/>
      <c r="S7" s="84" t="s">
        <v>539</v>
      </c>
    </row>
    <row r="8" spans="1:21" x14ac:dyDescent="0.15">
      <c r="B8" s="84" t="s">
        <v>340</v>
      </c>
      <c r="C8" s="88">
        <v>1083.131881</v>
      </c>
      <c r="D8" s="88">
        <v>52.160198000000001</v>
      </c>
      <c r="E8" s="88">
        <v>342.419713</v>
      </c>
      <c r="F8" s="88">
        <v>8.5013959999999997</v>
      </c>
      <c r="G8" s="88">
        <v>1.2822880000000001</v>
      </c>
      <c r="H8" s="88">
        <v>6.9396560000000003</v>
      </c>
      <c r="I8" s="88">
        <v>53.584668000000001</v>
      </c>
      <c r="J8" s="88">
        <v>27.856942</v>
      </c>
      <c r="K8" s="88">
        <v>20.888120000000001</v>
      </c>
      <c r="L8" s="88">
        <v>2963.1230059999998</v>
      </c>
      <c r="M8" s="88">
        <v>3.833793</v>
      </c>
      <c r="N8" s="88">
        <v>27.081306999999999</v>
      </c>
      <c r="O8" s="88">
        <v>569.94684700000005</v>
      </c>
      <c r="P8" s="88">
        <v>20.290851</v>
      </c>
      <c r="Q8" s="88">
        <v>56.205224000000001</v>
      </c>
      <c r="R8" s="83"/>
      <c r="S8" s="84" t="s">
        <v>540</v>
      </c>
    </row>
    <row r="9" spans="1:21" x14ac:dyDescent="0.15">
      <c r="B9" s="84" t="s">
        <v>341</v>
      </c>
      <c r="C9" s="88">
        <v>974.51509299999998</v>
      </c>
      <c r="D9" s="88">
        <v>42.227378000000002</v>
      </c>
      <c r="E9" s="88">
        <v>282.81466999999998</v>
      </c>
      <c r="F9" s="88">
        <v>16.666228</v>
      </c>
      <c r="G9" s="88">
        <v>1.5275609999999999</v>
      </c>
      <c r="H9" s="88">
        <v>6.5656429999999997</v>
      </c>
      <c r="I9" s="88">
        <v>33.181500999999997</v>
      </c>
      <c r="J9" s="88">
        <v>26.486507</v>
      </c>
      <c r="K9" s="88">
        <v>12.764101999999999</v>
      </c>
      <c r="L9" s="88">
        <v>2819.3557989999999</v>
      </c>
      <c r="M9" s="88">
        <v>3.4552109999999998</v>
      </c>
      <c r="N9" s="88">
        <v>31.756709000000001</v>
      </c>
      <c r="O9" s="88">
        <v>503.41504900000001</v>
      </c>
      <c r="P9" s="88">
        <v>16.415073</v>
      </c>
      <c r="Q9" s="88">
        <v>48.165008</v>
      </c>
      <c r="R9" s="83"/>
      <c r="S9" s="84" t="s">
        <v>541</v>
      </c>
    </row>
    <row r="10" spans="1:21" x14ac:dyDescent="0.15">
      <c r="B10" s="84" t="s">
        <v>342</v>
      </c>
      <c r="C10" s="88">
        <v>1029.5979830000001</v>
      </c>
      <c r="D10" s="88">
        <v>50.238906999999998</v>
      </c>
      <c r="E10" s="88">
        <v>294.08187099999998</v>
      </c>
      <c r="F10" s="88">
        <v>8.8327570000000009</v>
      </c>
      <c r="G10" s="88">
        <v>1.3562639999999999</v>
      </c>
      <c r="H10" s="88">
        <v>6.9509600000000002</v>
      </c>
      <c r="I10" s="88">
        <v>33.250585000000001</v>
      </c>
      <c r="J10" s="88">
        <v>23.430430999999999</v>
      </c>
      <c r="K10" s="88">
        <v>16.487437</v>
      </c>
      <c r="L10" s="88">
        <v>3128.178692</v>
      </c>
      <c r="M10" s="88">
        <v>3.653016</v>
      </c>
      <c r="N10" s="88">
        <v>23.839531000000001</v>
      </c>
      <c r="O10" s="88">
        <v>541.18059900000003</v>
      </c>
      <c r="P10" s="88">
        <v>57.015802999999998</v>
      </c>
      <c r="Q10" s="88">
        <v>63.079374999999999</v>
      </c>
      <c r="R10" s="83"/>
      <c r="S10" s="84" t="s">
        <v>542</v>
      </c>
    </row>
    <row r="11" spans="1:21" x14ac:dyDescent="0.15">
      <c r="B11" s="84" t="s">
        <v>343</v>
      </c>
      <c r="C11" s="88">
        <v>977.86240699999996</v>
      </c>
      <c r="D11" s="88">
        <v>44.616700000000002</v>
      </c>
      <c r="E11" s="88">
        <v>312.09730200000001</v>
      </c>
      <c r="F11" s="88">
        <v>7.621048</v>
      </c>
      <c r="G11" s="88">
        <v>1.408736</v>
      </c>
      <c r="H11" s="88">
        <v>4.6483949999999998</v>
      </c>
      <c r="I11" s="88">
        <v>30.067875000000001</v>
      </c>
      <c r="J11" s="88">
        <v>24.038124</v>
      </c>
      <c r="K11" s="88">
        <v>28.32799</v>
      </c>
      <c r="L11" s="88">
        <v>2963.0289459999999</v>
      </c>
      <c r="M11" s="88">
        <v>2.77929</v>
      </c>
      <c r="N11" s="88">
        <v>21.746386000000001</v>
      </c>
      <c r="O11" s="88">
        <v>538.97081100000003</v>
      </c>
      <c r="P11" s="88">
        <v>19.270917000000001</v>
      </c>
      <c r="Q11" s="88">
        <v>58.465066999999998</v>
      </c>
      <c r="R11" s="83"/>
      <c r="S11" s="84" t="s">
        <v>543</v>
      </c>
    </row>
    <row r="12" spans="1:21" x14ac:dyDescent="0.15">
      <c r="B12" s="84" t="s">
        <v>344</v>
      </c>
      <c r="C12" s="88">
        <v>964.58871899999997</v>
      </c>
      <c r="D12" s="88">
        <v>47.313364</v>
      </c>
      <c r="E12" s="88">
        <v>329.47519799999998</v>
      </c>
      <c r="F12" s="88">
        <v>16.685838</v>
      </c>
      <c r="G12" s="88">
        <v>3.5931959999999998</v>
      </c>
      <c r="H12" s="88">
        <v>5.464753</v>
      </c>
      <c r="I12" s="88">
        <v>28.969650999999999</v>
      </c>
      <c r="J12" s="88">
        <v>22.777909000000001</v>
      </c>
      <c r="K12" s="88">
        <v>14.343515</v>
      </c>
      <c r="L12" s="88">
        <v>2933.6665859999998</v>
      </c>
      <c r="M12" s="88">
        <v>2.4362849999999998</v>
      </c>
      <c r="N12" s="88">
        <v>26.619845000000002</v>
      </c>
      <c r="O12" s="88">
        <v>556.85616700000003</v>
      </c>
      <c r="P12" s="88">
        <v>12.901038</v>
      </c>
      <c r="Q12" s="88">
        <v>43.381813000000001</v>
      </c>
      <c r="R12" s="83"/>
      <c r="S12" s="84" t="s">
        <v>544</v>
      </c>
    </row>
    <row r="13" spans="1:21" x14ac:dyDescent="0.15">
      <c r="B13" s="84" t="s">
        <v>345</v>
      </c>
      <c r="C13" s="88">
        <v>873.14966400000003</v>
      </c>
      <c r="D13" s="88">
        <v>35.563727</v>
      </c>
      <c r="E13" s="88">
        <v>259.59397899999999</v>
      </c>
      <c r="F13" s="88">
        <v>6.9455840000000002</v>
      </c>
      <c r="G13" s="88">
        <v>1.148045</v>
      </c>
      <c r="H13" s="88">
        <v>4.059469</v>
      </c>
      <c r="I13" s="88">
        <v>39.929814</v>
      </c>
      <c r="J13" s="88">
        <v>14.714572</v>
      </c>
      <c r="K13" s="88">
        <v>9.0121439999999993</v>
      </c>
      <c r="L13" s="88">
        <v>2730.3947979999998</v>
      </c>
      <c r="M13" s="88">
        <v>2.2195200000000002</v>
      </c>
      <c r="N13" s="88">
        <v>25.167321000000001</v>
      </c>
      <c r="O13" s="88">
        <v>496.051985</v>
      </c>
      <c r="P13" s="88">
        <v>45.120151</v>
      </c>
      <c r="Q13" s="88">
        <v>46.186152</v>
      </c>
      <c r="R13" s="83"/>
      <c r="S13" s="84" t="s">
        <v>545</v>
      </c>
    </row>
    <row r="14" spans="1:21" x14ac:dyDescent="0.15">
      <c r="B14" s="84" t="s">
        <v>346</v>
      </c>
      <c r="C14" s="88">
        <v>1086.9034240000001</v>
      </c>
      <c r="D14" s="88">
        <v>60.394277000000002</v>
      </c>
      <c r="E14" s="88">
        <v>296.656701</v>
      </c>
      <c r="F14" s="88">
        <v>11.190428000000001</v>
      </c>
      <c r="G14" s="88">
        <v>1.618884</v>
      </c>
      <c r="H14" s="88">
        <v>4.70648</v>
      </c>
      <c r="I14" s="88">
        <v>41.921975000000003</v>
      </c>
      <c r="J14" s="88">
        <v>26.635854999999999</v>
      </c>
      <c r="K14" s="88">
        <v>12.807886999999999</v>
      </c>
      <c r="L14" s="88">
        <v>3155.2239140000001</v>
      </c>
      <c r="M14" s="88">
        <v>3.2455949999999998</v>
      </c>
      <c r="N14" s="88">
        <v>25.675543999999999</v>
      </c>
      <c r="O14" s="88">
        <v>600.84896300000003</v>
      </c>
      <c r="P14" s="88">
        <v>16.130797000000001</v>
      </c>
      <c r="Q14" s="88">
        <v>67.513070999999997</v>
      </c>
      <c r="R14" s="83"/>
      <c r="S14" s="84" t="s">
        <v>546</v>
      </c>
    </row>
    <row r="15" spans="1:21" x14ac:dyDescent="0.15">
      <c r="B15" s="84" t="s">
        <v>347</v>
      </c>
      <c r="C15" s="88">
        <v>1058.0388459999999</v>
      </c>
      <c r="D15" s="88">
        <v>45.151668999999998</v>
      </c>
      <c r="E15" s="88">
        <v>273.33765699999998</v>
      </c>
      <c r="F15" s="88">
        <v>8.6614900000000006</v>
      </c>
      <c r="G15" s="88">
        <v>1.959382</v>
      </c>
      <c r="H15" s="88">
        <v>6.3636090000000003</v>
      </c>
      <c r="I15" s="88">
        <v>57.846921999999999</v>
      </c>
      <c r="J15" s="88">
        <v>27.856814</v>
      </c>
      <c r="K15" s="88">
        <v>11.389046</v>
      </c>
      <c r="L15" s="88">
        <v>3212.4763469999998</v>
      </c>
      <c r="M15" s="88">
        <v>3.029255</v>
      </c>
      <c r="N15" s="88">
        <v>20.313162999999999</v>
      </c>
      <c r="O15" s="88">
        <v>629.18907999999999</v>
      </c>
      <c r="P15" s="88">
        <v>12.894093</v>
      </c>
      <c r="Q15" s="88">
        <v>56.232483000000002</v>
      </c>
      <c r="R15" s="83"/>
      <c r="S15" s="84" t="s">
        <v>547</v>
      </c>
    </row>
    <row r="16" spans="1:21" x14ac:dyDescent="0.15">
      <c r="B16" s="84" t="s">
        <v>348</v>
      </c>
      <c r="C16" s="88">
        <v>1148.8361420000001</v>
      </c>
      <c r="D16" s="88">
        <v>49.501134999999998</v>
      </c>
      <c r="E16" s="88">
        <v>298.656182</v>
      </c>
      <c r="F16" s="88">
        <v>9.8082569999999993</v>
      </c>
      <c r="G16" s="88">
        <v>1.774319</v>
      </c>
      <c r="H16" s="88">
        <v>8.5623930000000001</v>
      </c>
      <c r="I16" s="88">
        <v>39.292183000000001</v>
      </c>
      <c r="J16" s="88">
        <v>26.007808000000001</v>
      </c>
      <c r="K16" s="88">
        <v>13.364452999999999</v>
      </c>
      <c r="L16" s="88">
        <v>3058.5256690000001</v>
      </c>
      <c r="M16" s="88">
        <v>3.1364619999999999</v>
      </c>
      <c r="N16" s="88">
        <v>20.230953</v>
      </c>
      <c r="O16" s="88">
        <v>624.63752599999998</v>
      </c>
      <c r="P16" s="88">
        <v>13.430697</v>
      </c>
      <c r="Q16" s="88">
        <v>61.271422999999999</v>
      </c>
      <c r="R16" s="83"/>
      <c r="S16" s="84" t="s">
        <v>548</v>
      </c>
    </row>
    <row r="17" spans="1:19" x14ac:dyDescent="0.15">
      <c r="B17" s="84" t="s">
        <v>349</v>
      </c>
      <c r="C17" s="88">
        <v>1071.7866059999999</v>
      </c>
      <c r="D17" s="88">
        <v>47.351864999999997</v>
      </c>
      <c r="E17" s="88">
        <v>289.51613400000002</v>
      </c>
      <c r="F17" s="88">
        <v>6.5580540000000003</v>
      </c>
      <c r="G17" s="88">
        <v>1.460504</v>
      </c>
      <c r="H17" s="88">
        <v>8.8678760000000008</v>
      </c>
      <c r="I17" s="88">
        <v>41.757590999999998</v>
      </c>
      <c r="J17" s="88">
        <v>15.006682</v>
      </c>
      <c r="K17" s="88">
        <v>11.536396999999999</v>
      </c>
      <c r="L17" s="88">
        <v>2952.3901190000001</v>
      </c>
      <c r="M17" s="88">
        <v>2.813329</v>
      </c>
      <c r="N17" s="88">
        <v>28.158116</v>
      </c>
      <c r="O17" s="88">
        <v>587.20202500000005</v>
      </c>
      <c r="P17" s="88">
        <v>18.134958999999998</v>
      </c>
      <c r="Q17" s="88">
        <v>45.663043999999999</v>
      </c>
      <c r="R17" s="83"/>
      <c r="S17" s="84" t="s">
        <v>549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2023</v>
      </c>
      <c r="B19" s="84" t="s">
        <v>338</v>
      </c>
      <c r="C19" s="88">
        <v>950.89307899999994</v>
      </c>
      <c r="D19" s="88">
        <v>43.507035000000002</v>
      </c>
      <c r="E19" s="88">
        <v>257.07692900000001</v>
      </c>
      <c r="F19" s="88">
        <v>8.0142279999999992</v>
      </c>
      <c r="G19" s="88">
        <v>2.0132789999999998</v>
      </c>
      <c r="H19" s="88">
        <v>5.0690590000000002</v>
      </c>
      <c r="I19" s="88">
        <v>33.519074000000003</v>
      </c>
      <c r="J19" s="88">
        <v>19.990062999999999</v>
      </c>
      <c r="K19" s="88">
        <v>11.785418</v>
      </c>
      <c r="L19" s="88">
        <v>2726.044793</v>
      </c>
      <c r="M19" s="88">
        <v>2.284859</v>
      </c>
      <c r="N19" s="88">
        <v>20.058229999999998</v>
      </c>
      <c r="O19" s="88">
        <v>585.14666599999998</v>
      </c>
      <c r="P19" s="88">
        <v>13.151452000000001</v>
      </c>
      <c r="Q19" s="88">
        <v>49.704738999999996</v>
      </c>
      <c r="R19" s="87">
        <v>2023</v>
      </c>
      <c r="S19" s="84" t="s">
        <v>538</v>
      </c>
    </row>
    <row r="20" spans="1:19" x14ac:dyDescent="0.15">
      <c r="B20" s="84" t="s">
        <v>339</v>
      </c>
      <c r="C20" s="88">
        <v>1046.212916</v>
      </c>
      <c r="D20" s="88">
        <v>42.413110000000003</v>
      </c>
      <c r="E20" s="88">
        <v>264.46919700000001</v>
      </c>
      <c r="F20" s="88">
        <v>9.5634589999999999</v>
      </c>
      <c r="G20" s="88">
        <v>0.89933399999999997</v>
      </c>
      <c r="H20" s="88">
        <v>4.5167099999999998</v>
      </c>
      <c r="I20" s="88">
        <v>31.564323000000002</v>
      </c>
      <c r="J20" s="88">
        <v>22.445454999999999</v>
      </c>
      <c r="K20" s="88">
        <v>12.809350999999999</v>
      </c>
      <c r="L20" s="88">
        <v>2868.763723</v>
      </c>
      <c r="M20" s="88">
        <v>2.843728</v>
      </c>
      <c r="N20" s="88">
        <v>30.016656999999999</v>
      </c>
      <c r="O20" s="88">
        <v>614.23803599999997</v>
      </c>
      <c r="P20" s="88">
        <v>36.205534</v>
      </c>
      <c r="Q20" s="88">
        <v>58.486226000000002</v>
      </c>
      <c r="R20" s="83"/>
      <c r="S20" s="84" t="s">
        <v>539</v>
      </c>
    </row>
    <row r="21" spans="1:19" x14ac:dyDescent="0.15">
      <c r="B21" s="84" t="s">
        <v>340</v>
      </c>
      <c r="C21" s="88">
        <v>1103.0615620000001</v>
      </c>
      <c r="D21" s="88">
        <v>67.733193</v>
      </c>
      <c r="E21" s="88">
        <v>295.65337</v>
      </c>
      <c r="F21" s="88">
        <v>8.1817399999999996</v>
      </c>
      <c r="G21" s="88">
        <v>0.95207799999999998</v>
      </c>
      <c r="H21" s="88">
        <v>6.3111980000000001</v>
      </c>
      <c r="I21" s="88">
        <v>48.696655999999997</v>
      </c>
      <c r="J21" s="88">
        <v>28.642609</v>
      </c>
      <c r="K21" s="88">
        <v>14.299403</v>
      </c>
      <c r="L21" s="88">
        <v>3359.565748</v>
      </c>
      <c r="M21" s="88">
        <v>12.066319999999999</v>
      </c>
      <c r="N21" s="88">
        <v>54.331296000000002</v>
      </c>
      <c r="O21" s="88">
        <v>651.30064900000002</v>
      </c>
      <c r="P21" s="88">
        <v>17.534703</v>
      </c>
      <c r="Q21" s="88">
        <v>72.734562999999994</v>
      </c>
      <c r="R21" s="83"/>
      <c r="S21" s="84" t="s">
        <v>540</v>
      </c>
    </row>
    <row r="22" spans="1:19" x14ac:dyDescent="0.15">
      <c r="B22" s="84" t="s">
        <v>341</v>
      </c>
      <c r="C22" s="88">
        <v>944.54123000000004</v>
      </c>
      <c r="D22" s="88">
        <v>45.715502999999998</v>
      </c>
      <c r="E22" s="88">
        <v>247.8603</v>
      </c>
      <c r="F22" s="88">
        <v>8.4229260000000004</v>
      </c>
      <c r="G22" s="88">
        <v>0.65696500000000002</v>
      </c>
      <c r="H22" s="88">
        <v>5.6833119999999999</v>
      </c>
      <c r="I22" s="88">
        <v>39.073931000000002</v>
      </c>
      <c r="J22" s="88">
        <v>19.536805000000001</v>
      </c>
      <c r="K22" s="88">
        <v>17.216906000000002</v>
      </c>
      <c r="L22" s="88">
        <v>2745.0672420000001</v>
      </c>
      <c r="M22" s="88">
        <v>10.640499999999999</v>
      </c>
      <c r="N22" s="88">
        <v>34.729467</v>
      </c>
      <c r="O22" s="88">
        <v>558.32765900000004</v>
      </c>
      <c r="P22" s="88">
        <v>12.764065</v>
      </c>
      <c r="Q22" s="88">
        <v>48.903205999999997</v>
      </c>
      <c r="R22" s="83"/>
      <c r="S22" s="84" t="s">
        <v>541</v>
      </c>
    </row>
    <row r="23" spans="1:19" x14ac:dyDescent="0.15">
      <c r="B23" s="84" t="s">
        <v>342</v>
      </c>
      <c r="C23" s="88">
        <v>1082.101523</v>
      </c>
      <c r="D23" s="88">
        <v>58.519033</v>
      </c>
      <c r="E23" s="88">
        <v>271.20402200000001</v>
      </c>
      <c r="F23" s="88">
        <v>8.3805650000000007</v>
      </c>
      <c r="G23" s="88">
        <v>1.402155</v>
      </c>
      <c r="H23" s="88">
        <v>5.9205690000000004</v>
      </c>
      <c r="I23" s="88">
        <v>33.856741999999997</v>
      </c>
      <c r="J23" s="88">
        <v>37.428939</v>
      </c>
      <c r="K23" s="88">
        <v>15.752464</v>
      </c>
      <c r="L23" s="88">
        <v>3155.967564</v>
      </c>
      <c r="M23" s="88">
        <v>2.9159120000000001</v>
      </c>
      <c r="N23" s="88">
        <v>27.779121</v>
      </c>
      <c r="O23" s="88">
        <v>615.73085500000002</v>
      </c>
      <c r="P23" s="88">
        <v>14.438309</v>
      </c>
      <c r="Q23" s="88">
        <v>60.271861999999999</v>
      </c>
      <c r="R23" s="83"/>
      <c r="S23" s="84" t="s">
        <v>542</v>
      </c>
    </row>
    <row r="24" spans="1:19" x14ac:dyDescent="0.15">
      <c r="B24" s="84" t="s">
        <v>343</v>
      </c>
      <c r="C24" s="88">
        <v>1049.338342</v>
      </c>
      <c r="D24" s="88">
        <v>50.776412000000001</v>
      </c>
      <c r="E24" s="88">
        <v>306.60285299999998</v>
      </c>
      <c r="F24" s="88">
        <v>17.389738999999999</v>
      </c>
      <c r="G24" s="88">
        <v>0.673207</v>
      </c>
      <c r="H24" s="88">
        <v>3.0865840000000002</v>
      </c>
      <c r="I24" s="88">
        <v>42.359307000000001</v>
      </c>
      <c r="J24" s="88">
        <v>27.063147000000001</v>
      </c>
      <c r="K24" s="88">
        <v>12.466500999999999</v>
      </c>
      <c r="L24" s="88">
        <v>2975.1245370000001</v>
      </c>
      <c r="M24" s="88">
        <v>5.413659</v>
      </c>
      <c r="N24" s="88">
        <v>25.171925999999999</v>
      </c>
      <c r="O24" s="88">
        <v>615.20484999999996</v>
      </c>
      <c r="P24" s="88">
        <v>17.783435000000001</v>
      </c>
      <c r="Q24" s="88">
        <v>58.859523000000003</v>
      </c>
      <c r="R24" s="83"/>
      <c r="S24" s="84" t="s">
        <v>543</v>
      </c>
    </row>
    <row r="25" spans="1:19" x14ac:dyDescent="0.15">
      <c r="B25" s="84" t="s">
        <v>344</v>
      </c>
      <c r="C25" s="88">
        <v>962.13197400000001</v>
      </c>
      <c r="D25" s="88">
        <v>52.925460000000001</v>
      </c>
      <c r="E25" s="88">
        <v>267.799353</v>
      </c>
      <c r="F25" s="88">
        <v>7.6147039999999997</v>
      </c>
      <c r="G25" s="88">
        <v>1.8977809999999999</v>
      </c>
      <c r="H25" s="88">
        <v>1.9005350000000001</v>
      </c>
      <c r="I25" s="88">
        <v>30.025172000000001</v>
      </c>
      <c r="J25" s="88">
        <v>33.094278000000003</v>
      </c>
      <c r="K25" s="88">
        <v>14.586349</v>
      </c>
      <c r="L25" s="88">
        <v>2993.0448310000002</v>
      </c>
      <c r="M25" s="88">
        <v>2.1306820000000002</v>
      </c>
      <c r="N25" s="88">
        <v>20.803259000000001</v>
      </c>
      <c r="O25" s="88">
        <v>585.46570699999995</v>
      </c>
      <c r="P25" s="88">
        <v>12.059074000000001</v>
      </c>
      <c r="Q25" s="88">
        <v>49.975208000000002</v>
      </c>
      <c r="R25" s="83"/>
      <c r="S25" s="84" t="s">
        <v>544</v>
      </c>
    </row>
    <row r="26" spans="1:19" x14ac:dyDescent="0.15">
      <c r="B26" s="84" t="s">
        <v>345</v>
      </c>
      <c r="C26" s="88">
        <v>961.78801299999998</v>
      </c>
      <c r="D26" s="88">
        <v>37.468310000000002</v>
      </c>
      <c r="E26" s="88">
        <v>237.26796200000001</v>
      </c>
      <c r="F26" s="88">
        <v>15.182058</v>
      </c>
      <c r="G26" s="88">
        <v>0.955488</v>
      </c>
      <c r="H26" s="88">
        <v>2.6824629999999998</v>
      </c>
      <c r="I26" s="88">
        <v>31.243134000000001</v>
      </c>
      <c r="J26" s="88">
        <v>24.613747</v>
      </c>
      <c r="K26" s="88">
        <v>10.467104000000001</v>
      </c>
      <c r="L26" s="88">
        <v>2597.2791440000001</v>
      </c>
      <c r="M26" s="88">
        <v>1.4441740000000001</v>
      </c>
      <c r="N26" s="88">
        <v>23.505102999999998</v>
      </c>
      <c r="O26" s="88">
        <v>486.14814699999999</v>
      </c>
      <c r="P26" s="88">
        <v>14.61074</v>
      </c>
      <c r="Q26" s="88">
        <v>39.135871000000002</v>
      </c>
      <c r="R26" s="83"/>
      <c r="S26" s="84" t="s">
        <v>545</v>
      </c>
    </row>
    <row r="27" spans="1:19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546</v>
      </c>
    </row>
    <row r="28" spans="1:19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547</v>
      </c>
    </row>
    <row r="29" spans="1:19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9.75" thickBot="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">
      <c r="A31" s="199" t="s">
        <v>162</v>
      </c>
      <c r="B31" s="199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9" t="s">
        <v>535</v>
      </c>
      <c r="S31" s="199" t="s">
        <v>522</v>
      </c>
    </row>
    <row r="32" spans="1:19" ht="12" customHeight="1" thickBot="1" x14ac:dyDescent="0.2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9.5" customHeight="1" x14ac:dyDescent="0.15"/>
    <row r="34" spans="1:19" ht="6.75" customHeight="1" thickBot="1" x14ac:dyDescent="0.2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">
      <c r="A35" s="199" t="s">
        <v>162</v>
      </c>
      <c r="B35" s="199" t="s">
        <v>163</v>
      </c>
      <c r="C35" s="207" t="s">
        <v>666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535</v>
      </c>
      <c r="S35" s="199" t="s">
        <v>522</v>
      </c>
    </row>
    <row r="36" spans="1:19" ht="21.75" customHeight="1" thickBot="1" x14ac:dyDescent="0.2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200"/>
      <c r="S36" s="200"/>
    </row>
    <row r="37" spans="1:19" x14ac:dyDescent="0.15">
      <c r="A37" s="87">
        <v>2022</v>
      </c>
      <c r="B37" s="84" t="s">
        <v>338</v>
      </c>
      <c r="C37" s="88">
        <v>45.922207999999998</v>
      </c>
      <c r="D37" s="88">
        <v>341.014501</v>
      </c>
      <c r="E37" s="88">
        <v>1.479905</v>
      </c>
      <c r="F37" s="88">
        <v>7.2880950000000002</v>
      </c>
      <c r="G37" s="88">
        <v>6.8576360000000003</v>
      </c>
      <c r="H37" s="88">
        <v>3.4847649999999999</v>
      </c>
      <c r="I37" s="88">
        <v>353.297192</v>
      </c>
      <c r="J37" s="88">
        <v>122.963662</v>
      </c>
      <c r="K37" s="88">
        <v>74.730961000000093</v>
      </c>
      <c r="L37" s="88">
        <v>55.739666</v>
      </c>
      <c r="M37" s="88">
        <v>39.969360000000002</v>
      </c>
      <c r="N37" s="88">
        <v>63.183568000000001</v>
      </c>
      <c r="O37" s="88">
        <v>0</v>
      </c>
      <c r="P37" s="89">
        <v>2382.9459409999995</v>
      </c>
      <c r="Q37" s="89">
        <v>2308.2149799999997</v>
      </c>
      <c r="R37" s="87">
        <v>2022</v>
      </c>
      <c r="S37" s="84" t="s">
        <v>538</v>
      </c>
    </row>
    <row r="38" spans="1:19" x14ac:dyDescent="0.15">
      <c r="B38" s="84" t="s">
        <v>339</v>
      </c>
      <c r="C38" s="88">
        <v>47.021692000000002</v>
      </c>
      <c r="D38" s="88">
        <v>427.97589799999997</v>
      </c>
      <c r="E38" s="88">
        <v>2.021369</v>
      </c>
      <c r="F38" s="88">
        <v>14.660204999999999</v>
      </c>
      <c r="G38" s="88">
        <v>7.7242870000000003</v>
      </c>
      <c r="H38" s="88">
        <v>1.9389970000000001</v>
      </c>
      <c r="I38" s="88">
        <v>429.72806500000002</v>
      </c>
      <c r="J38" s="88">
        <v>148.81496000000001</v>
      </c>
      <c r="K38" s="88">
        <v>64.295406999999969</v>
      </c>
      <c r="L38" s="88">
        <v>45.77899</v>
      </c>
      <c r="M38" s="88">
        <v>29.534908999999999</v>
      </c>
      <c r="N38" s="88">
        <v>66.668746999999996</v>
      </c>
      <c r="O38" s="88">
        <v>0</v>
      </c>
      <c r="P38" s="89">
        <v>2366.3367100000009</v>
      </c>
      <c r="Q38" s="89">
        <v>2302.0413030000009</v>
      </c>
      <c r="R38" s="83"/>
      <c r="S38" s="84" t="s">
        <v>539</v>
      </c>
    </row>
    <row r="39" spans="1:19" x14ac:dyDescent="0.15">
      <c r="B39" s="84" t="s">
        <v>340</v>
      </c>
      <c r="C39" s="88">
        <v>69.618016999999995</v>
      </c>
      <c r="D39" s="88">
        <v>462.350368</v>
      </c>
      <c r="E39" s="88">
        <v>1.4751270000000001</v>
      </c>
      <c r="F39" s="88">
        <v>9.2219920000000002</v>
      </c>
      <c r="G39" s="88">
        <v>12.294497</v>
      </c>
      <c r="H39" s="88">
        <v>3.3669579999999999</v>
      </c>
      <c r="I39" s="88">
        <v>460.24660399999999</v>
      </c>
      <c r="J39" s="88">
        <v>144.91581500000001</v>
      </c>
      <c r="K39" s="88">
        <v>118.60237400000001</v>
      </c>
      <c r="L39" s="88">
        <v>55.816285000000001</v>
      </c>
      <c r="M39" s="88">
        <v>54.786861000000002</v>
      </c>
      <c r="N39" s="88">
        <v>87.677999</v>
      </c>
      <c r="O39" s="88">
        <v>6.6461000000000006E-2</v>
      </c>
      <c r="P39" s="89">
        <v>2532.3849759999976</v>
      </c>
      <c r="Q39" s="89">
        <v>2413.7826019999975</v>
      </c>
      <c r="R39" s="83"/>
      <c r="S39" s="84" t="s">
        <v>540</v>
      </c>
    </row>
    <row r="40" spans="1:19" x14ac:dyDescent="0.15">
      <c r="B40" s="84" t="s">
        <v>341</v>
      </c>
      <c r="C40" s="88">
        <v>43.871882999999997</v>
      </c>
      <c r="D40" s="88">
        <v>453.81643600000001</v>
      </c>
      <c r="E40" s="88">
        <v>1.2132780000000001</v>
      </c>
      <c r="F40" s="88">
        <v>8.3846530000000001</v>
      </c>
      <c r="G40" s="88">
        <v>11.460159000000001</v>
      </c>
      <c r="H40" s="88">
        <v>4.21638</v>
      </c>
      <c r="I40" s="88">
        <v>468.80944499999998</v>
      </c>
      <c r="J40" s="88">
        <v>146.35133500000001</v>
      </c>
      <c r="K40" s="88">
        <v>95.742766999999617</v>
      </c>
      <c r="L40" s="88">
        <v>54.717807000000001</v>
      </c>
      <c r="M40" s="88">
        <v>51.73762</v>
      </c>
      <c r="N40" s="88">
        <v>72.876418999999999</v>
      </c>
      <c r="O40" s="88">
        <v>1.1991999999999999E-2</v>
      </c>
      <c r="P40" s="89">
        <v>2604.5920189999983</v>
      </c>
      <c r="Q40" s="89">
        <v>2508.8492519999991</v>
      </c>
      <c r="R40" s="83"/>
      <c r="S40" s="84" t="s">
        <v>541</v>
      </c>
    </row>
    <row r="41" spans="1:19" s="90" customFormat="1" ht="9" customHeight="1" x14ac:dyDescent="0.15">
      <c r="A41" s="83"/>
      <c r="B41" s="84" t="s">
        <v>342</v>
      </c>
      <c r="C41" s="88">
        <v>58.688701999999999</v>
      </c>
      <c r="D41" s="88">
        <v>514.019769</v>
      </c>
      <c r="E41" s="88">
        <v>8.4438239999999993</v>
      </c>
      <c r="F41" s="88">
        <v>11.322960999999999</v>
      </c>
      <c r="G41" s="88">
        <v>11.889711</v>
      </c>
      <c r="H41" s="88">
        <v>1.584897</v>
      </c>
      <c r="I41" s="88">
        <v>477.982326</v>
      </c>
      <c r="J41" s="88">
        <v>152.32947999999999</v>
      </c>
      <c r="K41" s="88">
        <v>104.98149500000007</v>
      </c>
      <c r="L41" s="88">
        <v>62.594146000000002</v>
      </c>
      <c r="M41" s="88">
        <v>28.384972000000001</v>
      </c>
      <c r="N41" s="88">
        <v>99.181635</v>
      </c>
      <c r="O41" s="88">
        <v>7.6340000000000002E-3</v>
      </c>
      <c r="P41" s="89">
        <v>3161.3342210000001</v>
      </c>
      <c r="Q41" s="89">
        <v>3056.3527260000001</v>
      </c>
      <c r="R41" s="83"/>
      <c r="S41" s="84" t="s">
        <v>542</v>
      </c>
    </row>
    <row r="42" spans="1:19" ht="9" customHeight="1" x14ac:dyDescent="0.15">
      <c r="B42" s="84" t="s">
        <v>343</v>
      </c>
      <c r="C42" s="88">
        <v>50.295923000000002</v>
      </c>
      <c r="D42" s="88">
        <v>457.02699100000001</v>
      </c>
      <c r="E42" s="88">
        <v>9.1534270000000006</v>
      </c>
      <c r="F42" s="88">
        <v>11.839777</v>
      </c>
      <c r="G42" s="88">
        <v>12.979252000000001</v>
      </c>
      <c r="H42" s="88">
        <v>1.9669620000000001</v>
      </c>
      <c r="I42" s="88">
        <v>514.45555000000002</v>
      </c>
      <c r="J42" s="88">
        <v>149.46669700000001</v>
      </c>
      <c r="K42" s="88">
        <v>80.9965100000002</v>
      </c>
      <c r="L42" s="88">
        <v>65.755852000000004</v>
      </c>
      <c r="M42" s="88">
        <v>17.969842</v>
      </c>
      <c r="N42" s="88">
        <v>89.184434999999993</v>
      </c>
      <c r="O42" s="88">
        <v>0</v>
      </c>
      <c r="P42" s="89">
        <v>3261.0436760000007</v>
      </c>
      <c r="Q42" s="89">
        <v>3180.0471660000003</v>
      </c>
      <c r="R42" s="83"/>
      <c r="S42" s="84" t="s">
        <v>543</v>
      </c>
    </row>
    <row r="43" spans="1:19" ht="9" customHeight="1" x14ac:dyDescent="0.15">
      <c r="B43" s="84" t="s">
        <v>344</v>
      </c>
      <c r="C43" s="88">
        <v>58.443049999999999</v>
      </c>
      <c r="D43" s="88">
        <v>449.897423</v>
      </c>
      <c r="E43" s="88">
        <v>2.681359</v>
      </c>
      <c r="F43" s="88">
        <v>9.1087220000000002</v>
      </c>
      <c r="G43" s="88">
        <v>11.693785999999999</v>
      </c>
      <c r="H43" s="88">
        <v>5.0253829999999997</v>
      </c>
      <c r="I43" s="88">
        <v>423.41526299999998</v>
      </c>
      <c r="J43" s="88">
        <v>146.149901</v>
      </c>
      <c r="K43" s="88">
        <v>102.44166099999985</v>
      </c>
      <c r="L43" s="88">
        <v>60.864856000000003</v>
      </c>
      <c r="M43" s="88">
        <v>31.132442000000001</v>
      </c>
      <c r="N43" s="88">
        <v>95.172511999999998</v>
      </c>
      <c r="O43" s="88">
        <v>0</v>
      </c>
      <c r="P43" s="89">
        <v>3084.6444430000001</v>
      </c>
      <c r="Q43" s="89">
        <v>2982.2027819999998</v>
      </c>
      <c r="R43" s="83"/>
      <c r="S43" s="84" t="s">
        <v>544</v>
      </c>
    </row>
    <row r="44" spans="1:19" ht="9" customHeight="1" x14ac:dyDescent="0.15">
      <c r="B44" s="84" t="s">
        <v>345</v>
      </c>
      <c r="C44" s="88">
        <v>60.314636999999998</v>
      </c>
      <c r="D44" s="88">
        <v>327.38567</v>
      </c>
      <c r="E44" s="88">
        <v>1.7579769999999999</v>
      </c>
      <c r="F44" s="88">
        <v>15.910519000000001</v>
      </c>
      <c r="G44" s="88">
        <v>7.3955710000000003</v>
      </c>
      <c r="H44" s="88">
        <v>1.91648</v>
      </c>
      <c r="I44" s="88">
        <v>496.525128</v>
      </c>
      <c r="J44" s="88">
        <v>132.15069700000001</v>
      </c>
      <c r="K44" s="88">
        <v>87.937268000000074</v>
      </c>
      <c r="L44" s="88">
        <v>46.014448999999999</v>
      </c>
      <c r="M44" s="88">
        <v>23.365628000000001</v>
      </c>
      <c r="N44" s="88">
        <v>66.101795999999993</v>
      </c>
      <c r="O44" s="88">
        <v>0</v>
      </c>
      <c r="P44" s="89">
        <v>3423.2929839999979</v>
      </c>
      <c r="Q44" s="89">
        <v>3335.3557159999982</v>
      </c>
      <c r="R44" s="83"/>
      <c r="S44" s="84" t="s">
        <v>545</v>
      </c>
    </row>
    <row r="45" spans="1:19" x14ac:dyDescent="0.15">
      <c r="B45" s="84" t="s">
        <v>346</v>
      </c>
      <c r="C45" s="88">
        <v>54.913435</v>
      </c>
      <c r="D45" s="88">
        <v>462.375135</v>
      </c>
      <c r="E45" s="88">
        <v>1.2284360000000001</v>
      </c>
      <c r="F45" s="88">
        <v>8.1922809999999995</v>
      </c>
      <c r="G45" s="88">
        <v>12.407823</v>
      </c>
      <c r="H45" s="88">
        <v>2.2654269999999999</v>
      </c>
      <c r="I45" s="88">
        <v>470.40806099999998</v>
      </c>
      <c r="J45" s="88">
        <v>174.35908699999999</v>
      </c>
      <c r="K45" s="88">
        <v>107.414491</v>
      </c>
      <c r="L45" s="88">
        <v>86.960228000000001</v>
      </c>
      <c r="M45" s="88">
        <v>35.361230999999997</v>
      </c>
      <c r="N45" s="88">
        <v>82.945637000000005</v>
      </c>
      <c r="O45" s="88">
        <v>0</v>
      </c>
      <c r="P45" s="89">
        <v>2947.4369489999981</v>
      </c>
      <c r="Q45" s="89">
        <v>2840.0224579999981</v>
      </c>
      <c r="R45" s="83"/>
      <c r="S45" s="84" t="s">
        <v>546</v>
      </c>
    </row>
    <row r="46" spans="1:19" x14ac:dyDescent="0.15">
      <c r="B46" s="84" t="s">
        <v>347</v>
      </c>
      <c r="C46" s="88">
        <v>229.50453899999999</v>
      </c>
      <c r="D46" s="88">
        <v>478.22997600000002</v>
      </c>
      <c r="E46" s="88">
        <v>2.9771239999999999</v>
      </c>
      <c r="F46" s="88">
        <v>7.7219660000000001</v>
      </c>
      <c r="G46" s="88">
        <v>9.7583369999999992</v>
      </c>
      <c r="H46" s="88">
        <v>4.0687379999999997</v>
      </c>
      <c r="I46" s="88">
        <v>478.97034000000002</v>
      </c>
      <c r="J46" s="88">
        <v>185.332357</v>
      </c>
      <c r="K46" s="88">
        <v>123.50919500000003</v>
      </c>
      <c r="L46" s="88">
        <v>85.300230999999997</v>
      </c>
      <c r="M46" s="88">
        <v>47.998975999999999</v>
      </c>
      <c r="N46" s="88">
        <v>93.265095000000002</v>
      </c>
      <c r="O46" s="88">
        <v>0.16520000000000001</v>
      </c>
      <c r="P46" s="89">
        <v>2537.3705470000009</v>
      </c>
      <c r="Q46" s="89">
        <v>2413.8613520000008</v>
      </c>
      <c r="R46" s="83"/>
      <c r="S46" s="84" t="s">
        <v>547</v>
      </c>
    </row>
    <row r="47" spans="1:19" x14ac:dyDescent="0.15">
      <c r="B47" s="84" t="s">
        <v>348</v>
      </c>
      <c r="C47" s="88">
        <v>70.228612999999996</v>
      </c>
      <c r="D47" s="88">
        <v>502.18760500000002</v>
      </c>
      <c r="E47" s="88">
        <v>1.253118</v>
      </c>
      <c r="F47" s="88">
        <v>8.9369479999999992</v>
      </c>
      <c r="G47" s="88">
        <v>9.1187729999999991</v>
      </c>
      <c r="H47" s="88">
        <v>3.4314680000000002</v>
      </c>
      <c r="I47" s="88">
        <v>504.91275300000001</v>
      </c>
      <c r="J47" s="88">
        <v>184.36444399999999</v>
      </c>
      <c r="K47" s="88">
        <v>97.464759000000015</v>
      </c>
      <c r="L47" s="88">
        <v>70.207874000000004</v>
      </c>
      <c r="M47" s="88">
        <v>57.817346999999998</v>
      </c>
      <c r="N47" s="88">
        <v>97.654359999999997</v>
      </c>
      <c r="O47" s="88">
        <v>0</v>
      </c>
      <c r="P47" s="89">
        <v>2822.5551439999986</v>
      </c>
      <c r="Q47" s="89">
        <v>2725.0903849999986</v>
      </c>
      <c r="R47" s="83"/>
      <c r="S47" s="84" t="s">
        <v>548</v>
      </c>
    </row>
    <row r="48" spans="1:19" x14ac:dyDescent="0.15">
      <c r="B48" s="84" t="s">
        <v>349</v>
      </c>
      <c r="C48" s="88">
        <v>58.676943000000001</v>
      </c>
      <c r="D48" s="88">
        <v>412.649653</v>
      </c>
      <c r="E48" s="88">
        <v>1.58961</v>
      </c>
      <c r="F48" s="88">
        <v>7.1239379999999999</v>
      </c>
      <c r="G48" s="88">
        <v>7.4146850000000004</v>
      </c>
      <c r="H48" s="88">
        <v>2.3956400000000002</v>
      </c>
      <c r="I48" s="88">
        <v>417.53323599999999</v>
      </c>
      <c r="J48" s="88">
        <v>142.44825700000001</v>
      </c>
      <c r="K48" s="88">
        <v>105.81123699999984</v>
      </c>
      <c r="L48" s="88">
        <v>59.313358000000001</v>
      </c>
      <c r="M48" s="88">
        <v>37.156162000000002</v>
      </c>
      <c r="N48" s="88">
        <v>93.527304000000001</v>
      </c>
      <c r="O48" s="88">
        <v>0</v>
      </c>
      <c r="P48" s="89">
        <v>2271.1094169999992</v>
      </c>
      <c r="Q48" s="89">
        <v>2165.2981799999989</v>
      </c>
      <c r="R48" s="83"/>
      <c r="S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21" x14ac:dyDescent="0.15">
      <c r="A50" s="87">
        <v>2023</v>
      </c>
      <c r="B50" s="84" t="s">
        <v>338</v>
      </c>
      <c r="C50" s="88">
        <v>63.966535999999998</v>
      </c>
      <c r="D50" s="88">
        <v>394.87370800000002</v>
      </c>
      <c r="E50" s="88">
        <v>1.230675</v>
      </c>
      <c r="F50" s="88">
        <v>7.7212339999999999</v>
      </c>
      <c r="G50" s="88">
        <v>8.7635810000000003</v>
      </c>
      <c r="H50" s="88">
        <v>2.0845180000000001</v>
      </c>
      <c r="I50" s="88">
        <v>456.85055499999999</v>
      </c>
      <c r="J50" s="88">
        <v>177.68515199999999</v>
      </c>
      <c r="K50" s="88">
        <v>107.14367599999974</v>
      </c>
      <c r="L50" s="88">
        <v>67.785312000000005</v>
      </c>
      <c r="M50" s="88">
        <v>22.927060000000001</v>
      </c>
      <c r="N50" s="88">
        <v>90.858474999999999</v>
      </c>
      <c r="O50" s="88">
        <v>0</v>
      </c>
      <c r="P50" s="89">
        <v>2395.6380339999973</v>
      </c>
      <c r="Q50" s="89">
        <v>2288.4943579999976</v>
      </c>
      <c r="R50" s="87">
        <v>2023</v>
      </c>
      <c r="S50" s="84" t="s">
        <v>538</v>
      </c>
      <c r="U50" s="89"/>
    </row>
    <row r="51" spans="1:21" x14ac:dyDescent="0.15">
      <c r="B51" s="84" t="s">
        <v>339</v>
      </c>
      <c r="C51" s="88">
        <v>333.10677299999998</v>
      </c>
      <c r="D51" s="88">
        <v>442.74873400000001</v>
      </c>
      <c r="E51" s="88">
        <v>1.2947599999999999</v>
      </c>
      <c r="F51" s="88">
        <v>6.9474049999999998</v>
      </c>
      <c r="G51" s="88">
        <v>8.5730149999999998</v>
      </c>
      <c r="H51" s="88">
        <v>3.432963</v>
      </c>
      <c r="I51" s="88">
        <v>421.07781299999999</v>
      </c>
      <c r="J51" s="88">
        <v>180.91376399999999</v>
      </c>
      <c r="K51" s="88">
        <v>95.439707000000098</v>
      </c>
      <c r="L51" s="88">
        <v>70.057906000000003</v>
      </c>
      <c r="M51" s="88">
        <v>39.311022999999999</v>
      </c>
      <c r="N51" s="88">
        <v>77.161608999999999</v>
      </c>
      <c r="O51" s="88">
        <v>0</v>
      </c>
      <c r="P51" s="89">
        <v>2105.7567520000007</v>
      </c>
      <c r="Q51" s="89">
        <v>2010.3170450000007</v>
      </c>
      <c r="R51" s="83"/>
      <c r="S51" s="84" t="s">
        <v>539</v>
      </c>
    </row>
    <row r="52" spans="1:21" x14ac:dyDescent="0.15">
      <c r="B52" s="84" t="s">
        <v>340</v>
      </c>
      <c r="C52" s="88">
        <v>410.060632</v>
      </c>
      <c r="D52" s="88">
        <v>498.42695900000001</v>
      </c>
      <c r="E52" s="88">
        <v>12.451283999999999</v>
      </c>
      <c r="F52" s="88">
        <v>8.2384419999999992</v>
      </c>
      <c r="G52" s="88">
        <v>10.939678000000001</v>
      </c>
      <c r="H52" s="88">
        <v>3.638808</v>
      </c>
      <c r="I52" s="88">
        <v>512.561961</v>
      </c>
      <c r="J52" s="88">
        <v>212.89383100000001</v>
      </c>
      <c r="K52" s="88">
        <v>119.24945300000007</v>
      </c>
      <c r="L52" s="88">
        <v>81.280359000000004</v>
      </c>
      <c r="M52" s="88">
        <v>35.760651000000003</v>
      </c>
      <c r="N52" s="88">
        <v>96.448262999999997</v>
      </c>
      <c r="O52" s="88">
        <v>0</v>
      </c>
      <c r="P52" s="89">
        <v>2300.8090929999994</v>
      </c>
      <c r="Q52" s="89">
        <v>2181.5596399999995</v>
      </c>
      <c r="R52" s="83"/>
      <c r="S52" s="84" t="s">
        <v>540</v>
      </c>
    </row>
    <row r="53" spans="1:21" x14ac:dyDescent="0.15">
      <c r="B53" s="84" t="s">
        <v>341</v>
      </c>
      <c r="C53" s="88">
        <v>50.753940999999998</v>
      </c>
      <c r="D53" s="88">
        <v>402.32319100000001</v>
      </c>
      <c r="E53" s="88">
        <v>19.892762000000001</v>
      </c>
      <c r="F53" s="88">
        <v>6.17666</v>
      </c>
      <c r="G53" s="88">
        <v>6.7875009999999998</v>
      </c>
      <c r="H53" s="88">
        <v>2.8544390000000002</v>
      </c>
      <c r="I53" s="88">
        <v>424.48042700000002</v>
      </c>
      <c r="J53" s="88">
        <v>171.038466</v>
      </c>
      <c r="K53" s="88">
        <v>110.34429599999976</v>
      </c>
      <c r="L53" s="88">
        <v>74.093812999999997</v>
      </c>
      <c r="M53" s="88">
        <v>46.451886000000002</v>
      </c>
      <c r="N53" s="88">
        <v>71.872112000000001</v>
      </c>
      <c r="O53" s="88">
        <v>0</v>
      </c>
      <c r="P53" s="89">
        <v>2117.2622100000012</v>
      </c>
      <c r="Q53" s="89">
        <v>2006.9179140000017</v>
      </c>
      <c r="R53" s="83"/>
      <c r="S53" s="84" t="s">
        <v>541</v>
      </c>
    </row>
    <row r="54" spans="1:21" x14ac:dyDescent="0.15">
      <c r="B54" s="84" t="s">
        <v>342</v>
      </c>
      <c r="C54" s="88">
        <v>72.541539</v>
      </c>
      <c r="D54" s="88">
        <v>472.36959300000001</v>
      </c>
      <c r="E54" s="88">
        <v>1.417767</v>
      </c>
      <c r="F54" s="88">
        <v>15.051354</v>
      </c>
      <c r="G54" s="88">
        <v>9.3682130000000008</v>
      </c>
      <c r="H54" s="88">
        <v>4.8885269999999998</v>
      </c>
      <c r="I54" s="88">
        <v>518.26378899999997</v>
      </c>
      <c r="J54" s="88">
        <v>188.187309</v>
      </c>
      <c r="K54" s="88">
        <v>98.695029999999534</v>
      </c>
      <c r="L54" s="88">
        <v>77.954164000000006</v>
      </c>
      <c r="M54" s="88">
        <v>41.726624999999999</v>
      </c>
      <c r="N54" s="88">
        <v>83.074667000000005</v>
      </c>
      <c r="O54" s="88">
        <v>4.3083999999999997E-2</v>
      </c>
      <c r="P54" s="89">
        <v>2542.7673699999987</v>
      </c>
      <c r="Q54" s="89">
        <v>2444.0723399999993</v>
      </c>
      <c r="R54" s="83"/>
      <c r="S54" s="84" t="s">
        <v>542</v>
      </c>
    </row>
    <row r="55" spans="1:21" x14ac:dyDescent="0.15">
      <c r="B55" s="84" t="s">
        <v>343</v>
      </c>
      <c r="C55" s="88">
        <v>52.669505000000001</v>
      </c>
      <c r="D55" s="88">
        <v>452.085128</v>
      </c>
      <c r="E55" s="88">
        <v>1.0917220000000001</v>
      </c>
      <c r="F55" s="88">
        <v>10.733779</v>
      </c>
      <c r="G55" s="88">
        <v>8.0118340000000003</v>
      </c>
      <c r="H55" s="88">
        <v>5.7182449999999996</v>
      </c>
      <c r="I55" s="88">
        <v>476.731877</v>
      </c>
      <c r="J55" s="88">
        <v>175.81985700000001</v>
      </c>
      <c r="K55" s="88">
        <v>86.452802999999847</v>
      </c>
      <c r="L55" s="88">
        <v>63.152633999999999</v>
      </c>
      <c r="M55" s="88">
        <v>30.609313</v>
      </c>
      <c r="N55" s="88">
        <v>68.465378999999999</v>
      </c>
      <c r="O55" s="88">
        <v>8.4169999999999991E-3</v>
      </c>
      <c r="P55" s="89">
        <v>2365.2542609999991</v>
      </c>
      <c r="Q55" s="89">
        <v>2278.801457999999</v>
      </c>
      <c r="R55" s="83"/>
      <c r="S55" s="84" t="s">
        <v>543</v>
      </c>
    </row>
    <row r="56" spans="1:21" x14ac:dyDescent="0.15">
      <c r="B56" s="84" t="s">
        <v>344</v>
      </c>
      <c r="C56" s="88">
        <v>57.020757000000003</v>
      </c>
      <c r="D56" s="88">
        <v>444.22933599999999</v>
      </c>
      <c r="E56" s="88">
        <v>1.8724540000000001</v>
      </c>
      <c r="F56" s="88">
        <v>8.3456890000000001</v>
      </c>
      <c r="G56" s="88">
        <v>7.9554369999999999</v>
      </c>
      <c r="H56" s="88">
        <v>2.0732659999999998</v>
      </c>
      <c r="I56" s="88">
        <v>456.28123099999999</v>
      </c>
      <c r="J56" s="88">
        <v>165.2253</v>
      </c>
      <c r="K56" s="88">
        <v>89.769497999999999</v>
      </c>
      <c r="L56" s="88">
        <v>60.349274000000001</v>
      </c>
      <c r="M56" s="88">
        <v>66.168019999999999</v>
      </c>
      <c r="N56" s="88">
        <v>65.256817999999996</v>
      </c>
      <c r="O56" s="88">
        <v>0</v>
      </c>
      <c r="P56" s="89">
        <v>2228.8339059999985</v>
      </c>
      <c r="Q56" s="89">
        <v>2139.0644079999984</v>
      </c>
      <c r="R56" s="83"/>
      <c r="S56" s="84" t="s">
        <v>544</v>
      </c>
    </row>
    <row r="57" spans="1:21" x14ac:dyDescent="0.15">
      <c r="B57" s="84" t="s">
        <v>345</v>
      </c>
      <c r="C57" s="88">
        <v>61.783740000000002</v>
      </c>
      <c r="D57" s="88">
        <v>295.27063600000002</v>
      </c>
      <c r="E57" s="88">
        <v>0.77282600000000001</v>
      </c>
      <c r="F57" s="88">
        <v>7.216704</v>
      </c>
      <c r="G57" s="88">
        <v>6.192177</v>
      </c>
      <c r="H57" s="88">
        <v>2.175611</v>
      </c>
      <c r="I57" s="88">
        <v>419.96660100000003</v>
      </c>
      <c r="J57" s="88">
        <v>119.521107</v>
      </c>
      <c r="K57" s="88">
        <v>71.946974999999966</v>
      </c>
      <c r="L57" s="88">
        <v>47.750459999999997</v>
      </c>
      <c r="M57" s="88">
        <v>46.071247</v>
      </c>
      <c r="N57" s="88">
        <v>43.675469</v>
      </c>
      <c r="O57" s="88">
        <v>0</v>
      </c>
      <c r="P57" s="89">
        <v>2189.1365989999999</v>
      </c>
      <c r="Q57" s="89">
        <v>2117.1896240000001</v>
      </c>
      <c r="R57" s="83"/>
      <c r="S57" s="84" t="s">
        <v>545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546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547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21" ht="9.75" thickBot="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21" ht="21" customHeight="1" thickBot="1" x14ac:dyDescent="0.2">
      <c r="A62" s="199" t="s">
        <v>162</v>
      </c>
      <c r="B62" s="199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9" t="s">
        <v>535</v>
      </c>
      <c r="S62" s="199" t="s">
        <v>522</v>
      </c>
    </row>
    <row r="63" spans="1:21" ht="12" customHeight="1" thickBot="1" x14ac:dyDescent="0.2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15">
      <c r="A67" s="195" t="s">
        <v>638</v>
      </c>
      <c r="B67" s="196"/>
      <c r="C67" s="197" t="s">
        <v>639</v>
      </c>
      <c r="D67" s="197"/>
      <c r="G67" s="204" t="s">
        <v>704</v>
      </c>
      <c r="H67" s="204"/>
      <c r="I67" s="204"/>
    </row>
    <row r="68" spans="1:9" ht="21" customHeight="1" x14ac:dyDescent="0.15">
      <c r="A68" s="195" t="s">
        <v>640</v>
      </c>
      <c r="B68" s="196"/>
      <c r="C68" s="197" t="s">
        <v>641</v>
      </c>
      <c r="D68" s="197"/>
    </row>
  </sheetData>
  <mergeCells count="28"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2023-10-04T11:58:31Z</dcterms:modified>
</cp:coreProperties>
</file>