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2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3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codeName="ThisWorkbook"/>
  <xr:revisionPtr revIDLastSave="0" documentId="13_ncr:1_{70AD38BB-AF16-469E-90B6-5012292CB41C}" xr6:coauthVersionLast="47" xr6:coauthVersionMax="47" xr10:uidLastSave="{00000000-0000-0000-0000-000000000000}"/>
  <bookViews>
    <workbookView xWindow="-110" yWindow="-110" windowWidth="19420" windowHeight="10420" tabRatio="825" xr2:uid="{00000000-000D-0000-FFFF-FFFF00000000}"/>
  </bookViews>
  <sheets>
    <sheet name=" Índice" sheetId="53" r:id="rId1"/>
    <sheet name="4.1" sheetId="54" r:id="rId2"/>
    <sheet name="4.2" sheetId="55" r:id="rId3"/>
    <sheet name="4.3" sheetId="56" r:id="rId4"/>
    <sheet name="4.4" sheetId="57" r:id="rId5"/>
    <sheet name="4.5" sheetId="58" r:id="rId6"/>
    <sheet name="4.6" sheetId="59" r:id="rId7"/>
    <sheet name="5.1" sheetId="92" r:id="rId8"/>
    <sheet name="5.2" sheetId="93" r:id="rId9"/>
    <sheet name="6.1" sheetId="41" r:id="rId10"/>
    <sheet name="6.2" sheetId="42" r:id="rId11"/>
    <sheet name="6.3" sheetId="43" r:id="rId12"/>
    <sheet name="6.4" sheetId="44" r:id="rId13"/>
    <sheet name="6.5" sheetId="49" r:id="rId14"/>
    <sheet name="6.6" sheetId="50" r:id="rId15"/>
    <sheet name="6.7" sheetId="51" r:id="rId16"/>
    <sheet name="6.8" sheetId="52" r:id="rId17"/>
    <sheet name="6.9" sheetId="104" r:id="rId18"/>
    <sheet name="7.1" sheetId="60" r:id="rId19"/>
    <sheet name="7.2" sheetId="61" r:id="rId20"/>
    <sheet name="7.3" sheetId="62" r:id="rId21"/>
    <sheet name="7.4" sheetId="63" r:id="rId22"/>
    <sheet name="7.5" sheetId="64" r:id="rId23"/>
    <sheet name="7.6" sheetId="65" r:id="rId24"/>
    <sheet name="7.7" sheetId="66" r:id="rId25"/>
    <sheet name="7.8" sheetId="67" r:id="rId26"/>
    <sheet name="7.9" sheetId="68" r:id="rId27"/>
    <sheet name="7.10" sheetId="69" r:id="rId28"/>
    <sheet name="7.11" sheetId="70" r:id="rId29"/>
    <sheet name="7.12" sheetId="71" r:id="rId30"/>
    <sheet name="7.13" sheetId="72" r:id="rId31"/>
    <sheet name="7.14" sheetId="73" r:id="rId32"/>
    <sheet name="7.15" sheetId="74" r:id="rId33"/>
    <sheet name="7.16" sheetId="75" r:id="rId34"/>
    <sheet name="7.17" sheetId="76" r:id="rId35"/>
    <sheet name="7.18" sheetId="77" r:id="rId36"/>
    <sheet name="7.19" sheetId="78" r:id="rId37"/>
    <sheet name="7.20" sheetId="79" r:id="rId38"/>
    <sheet name="7.21" sheetId="80" r:id="rId39"/>
    <sheet name="7.22" sheetId="81" r:id="rId40"/>
    <sheet name="7.23" sheetId="82" r:id="rId41"/>
    <sheet name="7.24" sheetId="83" r:id="rId42"/>
    <sheet name="7.25" sheetId="85" r:id="rId43"/>
    <sheet name="7.26" sheetId="87" r:id="rId44"/>
    <sheet name="7.27" sheetId="89" r:id="rId45"/>
    <sheet name="7.28" sheetId="91" r:id="rId46"/>
    <sheet name="7.29" sheetId="100" r:id="rId47"/>
    <sheet name="7.29.1" sheetId="94" r:id="rId48"/>
    <sheet name="7.30" sheetId="95" r:id="rId49"/>
    <sheet name="7.30.1" sheetId="96" r:id="rId50"/>
    <sheet name="7.31" sheetId="97" r:id="rId51"/>
    <sheet name="7.31.1" sheetId="98" r:id="rId52"/>
    <sheet name="7.32" sheetId="101" r:id="rId53"/>
    <sheet name="7.32.1" sheetId="102" r:id="rId54"/>
    <sheet name="7.33" sheetId="103" r:id="rId55"/>
    <sheet name="7.33.1" sheetId="99" r:id="rId56"/>
  </sheets>
  <externalReferences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</externalReferences>
  <definedNames>
    <definedName name="\a">#N/A</definedName>
    <definedName name="\b">#N/A</definedName>
    <definedName name="\c" localSheetId="0">#REF!</definedName>
    <definedName name="\c" localSheetId="1">#REF!</definedName>
    <definedName name="\c" localSheetId="5">#REF!</definedName>
    <definedName name="\c" localSheetId="6">#REF!</definedName>
    <definedName name="\c">#REF!</definedName>
    <definedName name="\d" localSheetId="0">#REF!</definedName>
    <definedName name="\d" localSheetId="1">#REF!</definedName>
    <definedName name="\d" localSheetId="5">#REF!</definedName>
    <definedName name="\d" localSheetId="6">#REF!</definedName>
    <definedName name="\d">#REF!</definedName>
    <definedName name="\q">#N/A</definedName>
    <definedName name="__123Graph_A" localSheetId="7" hidden="1">'[1]3.1'!#REF!</definedName>
    <definedName name="__123Graph_A" localSheetId="8" hidden="1">'[1]3.1'!#REF!</definedName>
    <definedName name="__123Graph_A" localSheetId="38" hidden="1">'[2]3.1'!#REF!</definedName>
    <definedName name="__123Graph_A" localSheetId="39" hidden="1">'[2]3.1'!#REF!</definedName>
    <definedName name="__123Graph_A" localSheetId="40" hidden="1">'[2]3.1'!#REF!</definedName>
    <definedName name="__123Graph_A" localSheetId="41" hidden="1">'[2]3.1'!#REF!</definedName>
    <definedName name="__123Graph_A" localSheetId="42" hidden="1">'[2]3.1'!#REF!</definedName>
    <definedName name="__123Graph_A" localSheetId="43" hidden="1">'[2]3.1'!#REF!</definedName>
    <definedName name="__123Graph_A" localSheetId="44" hidden="1">'[2]3.1'!#REF!</definedName>
    <definedName name="__123Graph_A" hidden="1">'[1]3.1'!#REF!</definedName>
    <definedName name="__123Graph_AMINIM" localSheetId="7" hidden="1">'[1]3.1'!#REF!</definedName>
    <definedName name="__123Graph_AMINIM" localSheetId="8" hidden="1">'[1]3.1'!#REF!</definedName>
    <definedName name="__123Graph_AMINIM" localSheetId="38" hidden="1">'[2]3.1'!#REF!</definedName>
    <definedName name="__123Graph_AMINIM" localSheetId="39" hidden="1">'[2]3.1'!#REF!</definedName>
    <definedName name="__123Graph_AMINIM" localSheetId="40" hidden="1">'[2]3.1'!#REF!</definedName>
    <definedName name="__123Graph_AMINIM" localSheetId="41" hidden="1">'[2]3.1'!#REF!</definedName>
    <definedName name="__123Graph_AMINIM" localSheetId="42" hidden="1">'[2]3.1'!#REF!</definedName>
    <definedName name="__123Graph_AMINIM" localSheetId="43" hidden="1">'[2]3.1'!#REF!</definedName>
    <definedName name="__123Graph_AMINIM" localSheetId="44" hidden="1">'[2]3.1'!#REF!</definedName>
    <definedName name="__123Graph_AMINIM" hidden="1">'[1]3.1'!#REF!</definedName>
    <definedName name="__123Graph_APDEC" localSheetId="8" hidden="1">#REF!</definedName>
    <definedName name="__123Graph_APDEC" localSheetId="38" hidden="1">#REF!</definedName>
    <definedName name="__123Graph_APDEC" localSheetId="39" hidden="1">#REF!</definedName>
    <definedName name="__123Graph_APDEC" localSheetId="40" hidden="1">#REF!</definedName>
    <definedName name="__123Graph_APDEC" localSheetId="41" hidden="1">#REF!</definedName>
    <definedName name="__123Graph_APDEC" localSheetId="42" hidden="1">#REF!</definedName>
    <definedName name="__123Graph_APDEC" localSheetId="43" hidden="1">#REF!</definedName>
    <definedName name="__123Graph_APDEC" localSheetId="44" hidden="1">#REF!</definedName>
    <definedName name="__123Graph_APDEC" hidden="1">#REF!</definedName>
    <definedName name="__123Graph_ASPRING" localSheetId="7" hidden="1">'[1]3.1'!#REF!</definedName>
    <definedName name="__123Graph_ASPRING" localSheetId="8" hidden="1">'[1]3.1'!#REF!</definedName>
    <definedName name="__123Graph_ASPRING" localSheetId="38" hidden="1">'[2]3.1'!#REF!</definedName>
    <definedName name="__123Graph_ASPRING" localSheetId="39" hidden="1">'[2]3.1'!#REF!</definedName>
    <definedName name="__123Graph_ASPRING" localSheetId="40" hidden="1">'[2]3.1'!#REF!</definedName>
    <definedName name="__123Graph_ASPRING" localSheetId="41" hidden="1">'[2]3.1'!#REF!</definedName>
    <definedName name="__123Graph_ASPRING" localSheetId="42" hidden="1">'[2]3.1'!#REF!</definedName>
    <definedName name="__123Graph_ASPRING" localSheetId="43" hidden="1">'[2]3.1'!#REF!</definedName>
    <definedName name="__123Graph_ASPRING" localSheetId="44" hidden="1">'[2]3.1'!#REF!</definedName>
    <definedName name="__123Graph_ASPRING" hidden="1">'[1]3.1'!#REF!</definedName>
    <definedName name="__123Graph_ATDEC" localSheetId="8" hidden="1">#REF!</definedName>
    <definedName name="__123Graph_ATDEC" localSheetId="38" hidden="1">#REF!</definedName>
    <definedName name="__123Graph_ATDEC" localSheetId="39" hidden="1">#REF!</definedName>
    <definedName name="__123Graph_ATDEC" localSheetId="40" hidden="1">#REF!</definedName>
    <definedName name="__123Graph_ATDEC" localSheetId="41" hidden="1">#REF!</definedName>
    <definedName name="__123Graph_ATDEC" localSheetId="42" hidden="1">#REF!</definedName>
    <definedName name="__123Graph_ATDEC" localSheetId="43" hidden="1">#REF!</definedName>
    <definedName name="__123Graph_ATDEC" localSheetId="44" hidden="1">#REF!</definedName>
    <definedName name="__123Graph_ATDEC" hidden="1">#REF!</definedName>
    <definedName name="__123Graph_B" localSheetId="7" hidden="1">'[1]3.1'!#REF!</definedName>
    <definedName name="__123Graph_B" localSheetId="8" hidden="1">'[1]3.1'!#REF!</definedName>
    <definedName name="__123Graph_B" localSheetId="38" hidden="1">'[2]3.1'!#REF!</definedName>
    <definedName name="__123Graph_B" localSheetId="39" hidden="1">'[2]3.1'!#REF!</definedName>
    <definedName name="__123Graph_B" localSheetId="40" hidden="1">'[2]3.1'!#REF!</definedName>
    <definedName name="__123Graph_B" localSheetId="41" hidden="1">'[2]3.1'!#REF!</definedName>
    <definedName name="__123Graph_B" localSheetId="42" hidden="1">'[2]3.1'!#REF!</definedName>
    <definedName name="__123Graph_B" localSheetId="43" hidden="1">'[2]3.1'!#REF!</definedName>
    <definedName name="__123Graph_B" localSheetId="44" hidden="1">'[2]3.1'!#REF!</definedName>
    <definedName name="__123Graph_B" hidden="1">'[1]3.1'!#REF!</definedName>
    <definedName name="__123Graph_BMEDANO" localSheetId="7" hidden="1">'[1]3.1'!#REF!</definedName>
    <definedName name="__123Graph_BMEDANO" localSheetId="8" hidden="1">'[1]3.1'!#REF!</definedName>
    <definedName name="__123Graph_BMEDANO" localSheetId="38" hidden="1">'[2]3.1'!#REF!</definedName>
    <definedName name="__123Graph_BMEDANO" localSheetId="39" hidden="1">'[2]3.1'!#REF!</definedName>
    <definedName name="__123Graph_BMEDANO" localSheetId="40" hidden="1">'[2]3.1'!#REF!</definedName>
    <definedName name="__123Graph_BMEDANO" localSheetId="41" hidden="1">'[2]3.1'!#REF!</definedName>
    <definedName name="__123Graph_BMEDANO" localSheetId="42" hidden="1">'[2]3.1'!#REF!</definedName>
    <definedName name="__123Graph_BMEDANO" localSheetId="43" hidden="1">'[2]3.1'!#REF!</definedName>
    <definedName name="__123Graph_BMEDANO" localSheetId="44" hidden="1">'[2]3.1'!#REF!</definedName>
    <definedName name="__123Graph_BMEDANO" hidden="1">'[1]3.1'!#REF!</definedName>
    <definedName name="__123Graph_BMINIM" localSheetId="7" hidden="1">'[1]3.1'!#REF!</definedName>
    <definedName name="__123Graph_BMINIM" localSheetId="8" hidden="1">'[1]3.1'!#REF!</definedName>
    <definedName name="__123Graph_BMINIM" localSheetId="38" hidden="1">'[2]3.1'!#REF!</definedName>
    <definedName name="__123Graph_BMINIM" localSheetId="39" hidden="1">'[2]3.1'!#REF!</definedName>
    <definedName name="__123Graph_BMINIM" localSheetId="40" hidden="1">'[2]3.1'!#REF!</definedName>
    <definedName name="__123Graph_BMINIM" localSheetId="41" hidden="1">'[2]3.1'!#REF!</definedName>
    <definedName name="__123Graph_BMINIM" localSheetId="42" hidden="1">'[2]3.1'!#REF!</definedName>
    <definedName name="__123Graph_BMINIM" localSheetId="43" hidden="1">'[2]3.1'!#REF!</definedName>
    <definedName name="__123Graph_BMINIM" localSheetId="44" hidden="1">'[2]3.1'!#REF!</definedName>
    <definedName name="__123Graph_BMINIM" hidden="1">'[1]3.1'!#REF!</definedName>
    <definedName name="__123Graph_BPDEC" localSheetId="8" hidden="1">#REF!</definedName>
    <definedName name="__123Graph_BPDEC" localSheetId="38" hidden="1">#REF!</definedName>
    <definedName name="__123Graph_BPDEC" localSheetId="39" hidden="1">#REF!</definedName>
    <definedName name="__123Graph_BPDEC" localSheetId="40" hidden="1">#REF!</definedName>
    <definedName name="__123Graph_BPDEC" localSheetId="41" hidden="1">#REF!</definedName>
    <definedName name="__123Graph_BPDEC" localSheetId="42" hidden="1">#REF!</definedName>
    <definedName name="__123Graph_BPDEC" localSheetId="43" hidden="1">#REF!</definedName>
    <definedName name="__123Graph_BPDEC" localSheetId="44" hidden="1">#REF!</definedName>
    <definedName name="__123Graph_BPDEC" hidden="1">#REF!</definedName>
    <definedName name="__123Graph_BSPRING" localSheetId="7" hidden="1">'[1]3.1'!#REF!</definedName>
    <definedName name="__123Graph_BSPRING" localSheetId="8" hidden="1">'[1]3.1'!#REF!</definedName>
    <definedName name="__123Graph_BSPRING" localSheetId="38" hidden="1">'[2]3.1'!#REF!</definedName>
    <definedName name="__123Graph_BSPRING" localSheetId="39" hidden="1">'[2]3.1'!#REF!</definedName>
    <definedName name="__123Graph_BSPRING" localSheetId="40" hidden="1">'[2]3.1'!#REF!</definedName>
    <definedName name="__123Graph_BSPRING" localSheetId="41" hidden="1">'[2]3.1'!#REF!</definedName>
    <definedName name="__123Graph_BSPRING" localSheetId="42" hidden="1">'[2]3.1'!#REF!</definedName>
    <definedName name="__123Graph_BSPRING" localSheetId="43" hidden="1">'[2]3.1'!#REF!</definedName>
    <definedName name="__123Graph_BSPRING" localSheetId="44" hidden="1">'[2]3.1'!#REF!</definedName>
    <definedName name="__123Graph_BSPRING" hidden="1">'[1]3.1'!#REF!</definedName>
    <definedName name="__123Graph_BTDEC" localSheetId="8" hidden="1">#REF!</definedName>
    <definedName name="__123Graph_BTDEC" localSheetId="38" hidden="1">#REF!</definedName>
    <definedName name="__123Graph_BTDEC" localSheetId="39" hidden="1">#REF!</definedName>
    <definedName name="__123Graph_BTDEC" localSheetId="40" hidden="1">#REF!</definedName>
    <definedName name="__123Graph_BTDEC" localSheetId="41" hidden="1">#REF!</definedName>
    <definedName name="__123Graph_BTDEC" localSheetId="42" hidden="1">#REF!</definedName>
    <definedName name="__123Graph_BTDEC" localSheetId="43" hidden="1">#REF!</definedName>
    <definedName name="__123Graph_BTDEC" localSheetId="44" hidden="1">#REF!</definedName>
    <definedName name="__123Graph_BTDEC" hidden="1">#REF!</definedName>
    <definedName name="__123Graph_C" localSheetId="8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hidden="1">#REF!</definedName>
    <definedName name="__123Graph_CMINIM" localSheetId="7" hidden="1">'[1]3.1'!#REF!</definedName>
    <definedName name="__123Graph_CMINIM" localSheetId="8" hidden="1">'[1]3.1'!#REF!</definedName>
    <definedName name="__123Graph_CMINIM" localSheetId="38" hidden="1">'[2]3.1'!#REF!</definedName>
    <definedName name="__123Graph_CMINIM" localSheetId="39" hidden="1">'[2]3.1'!#REF!</definedName>
    <definedName name="__123Graph_CMINIM" localSheetId="40" hidden="1">'[2]3.1'!#REF!</definedName>
    <definedName name="__123Graph_CMINIM" localSheetId="41" hidden="1">'[2]3.1'!#REF!</definedName>
    <definedName name="__123Graph_CMINIM" localSheetId="42" hidden="1">'[2]3.1'!#REF!</definedName>
    <definedName name="__123Graph_CMINIM" localSheetId="43" hidden="1">'[2]3.1'!#REF!</definedName>
    <definedName name="__123Graph_CMINIM" localSheetId="44" hidden="1">'[2]3.1'!#REF!</definedName>
    <definedName name="__123Graph_CMINIM" hidden="1">'[1]3.1'!#REF!</definedName>
    <definedName name="__123Graph_CPDEC" localSheetId="8" hidden="1">#REF!</definedName>
    <definedName name="__123Graph_CPDEC" localSheetId="38" hidden="1">#REF!</definedName>
    <definedName name="__123Graph_CPDEC" localSheetId="39" hidden="1">#REF!</definedName>
    <definedName name="__123Graph_CPDEC" localSheetId="40" hidden="1">#REF!</definedName>
    <definedName name="__123Graph_CPDEC" localSheetId="41" hidden="1">#REF!</definedName>
    <definedName name="__123Graph_CPDEC" localSheetId="42" hidden="1">#REF!</definedName>
    <definedName name="__123Graph_CPDEC" localSheetId="43" hidden="1">#REF!</definedName>
    <definedName name="__123Graph_CPDEC" localSheetId="44" hidden="1">#REF!</definedName>
    <definedName name="__123Graph_CPDEC" hidden="1">#REF!</definedName>
    <definedName name="__123Graph_CTDEC" localSheetId="8" hidden="1">#REF!</definedName>
    <definedName name="__123Graph_CTDEC" localSheetId="38" hidden="1">#REF!</definedName>
    <definedName name="__123Graph_CTDEC" localSheetId="39" hidden="1">#REF!</definedName>
    <definedName name="__123Graph_CTDEC" localSheetId="40" hidden="1">#REF!</definedName>
    <definedName name="__123Graph_CTDEC" localSheetId="41" hidden="1">#REF!</definedName>
    <definedName name="__123Graph_CTDEC" localSheetId="42" hidden="1">#REF!</definedName>
    <definedName name="__123Graph_CTDEC" localSheetId="43" hidden="1">#REF!</definedName>
    <definedName name="__123Graph_CTDEC" localSheetId="44" hidden="1">#REF!</definedName>
    <definedName name="__123Graph_CTDEC" hidden="1">#REF!</definedName>
    <definedName name="__123Graph_D" localSheetId="8" hidden="1">#REF!</definedName>
    <definedName name="__123Graph_D" localSheetId="38" hidden="1">#REF!</definedName>
    <definedName name="__123Graph_D" localSheetId="39" hidden="1">#REF!</definedName>
    <definedName name="__123Graph_D" localSheetId="40" hidden="1">#REF!</definedName>
    <definedName name="__123Graph_D" localSheetId="41" hidden="1">#REF!</definedName>
    <definedName name="__123Graph_D" localSheetId="42" hidden="1">#REF!</definedName>
    <definedName name="__123Graph_D" localSheetId="43" hidden="1">#REF!</definedName>
    <definedName name="__123Graph_D" localSheetId="44" hidden="1">#REF!</definedName>
    <definedName name="__123Graph_D" hidden="1">#REF!</definedName>
    <definedName name="__123Graph_DMEDANO" localSheetId="7" hidden="1">'[1]3.1'!#REF!</definedName>
    <definedName name="__123Graph_DMEDANO" localSheetId="8" hidden="1">'[1]3.1'!#REF!</definedName>
    <definedName name="__123Graph_DMEDANO" localSheetId="38" hidden="1">'[2]3.1'!#REF!</definedName>
    <definedName name="__123Graph_DMEDANO" localSheetId="39" hidden="1">'[2]3.1'!#REF!</definedName>
    <definedName name="__123Graph_DMEDANO" localSheetId="40" hidden="1">'[2]3.1'!#REF!</definedName>
    <definedName name="__123Graph_DMEDANO" localSheetId="41" hidden="1">'[2]3.1'!#REF!</definedName>
    <definedName name="__123Graph_DMEDANO" localSheetId="42" hidden="1">'[2]3.1'!#REF!</definedName>
    <definedName name="__123Graph_DMEDANO" localSheetId="43" hidden="1">'[2]3.1'!#REF!</definedName>
    <definedName name="__123Graph_DMEDANO" localSheetId="44" hidden="1">'[2]3.1'!#REF!</definedName>
    <definedName name="__123Graph_DMEDANO" hidden="1">'[1]3.1'!#REF!</definedName>
    <definedName name="__123Graph_DPDEC" localSheetId="8" hidden="1">#REF!</definedName>
    <definedName name="__123Graph_DPDEC" localSheetId="38" hidden="1">#REF!</definedName>
    <definedName name="__123Graph_DPDEC" localSheetId="39" hidden="1">#REF!</definedName>
    <definedName name="__123Graph_DPDEC" localSheetId="40" hidden="1">#REF!</definedName>
    <definedName name="__123Graph_DPDEC" localSheetId="41" hidden="1">#REF!</definedName>
    <definedName name="__123Graph_DPDEC" localSheetId="42" hidden="1">#REF!</definedName>
    <definedName name="__123Graph_DPDEC" localSheetId="43" hidden="1">#REF!</definedName>
    <definedName name="__123Graph_DPDEC" localSheetId="44" hidden="1">#REF!</definedName>
    <definedName name="__123Graph_DPDEC" hidden="1">#REF!</definedName>
    <definedName name="__123Graph_DTDEC" localSheetId="8" hidden="1">#REF!</definedName>
    <definedName name="__123Graph_DTDEC" localSheetId="38" hidden="1">#REF!</definedName>
    <definedName name="__123Graph_DTDEC" localSheetId="39" hidden="1">#REF!</definedName>
    <definedName name="__123Graph_DTDEC" localSheetId="40" hidden="1">#REF!</definedName>
    <definedName name="__123Graph_DTDEC" localSheetId="41" hidden="1">#REF!</definedName>
    <definedName name="__123Graph_DTDEC" localSheetId="42" hidden="1">#REF!</definedName>
    <definedName name="__123Graph_DTDEC" localSheetId="43" hidden="1">#REF!</definedName>
    <definedName name="__123Graph_DTDEC" localSheetId="44" hidden="1">#REF!</definedName>
    <definedName name="__123Graph_DTDEC" hidden="1">#REF!</definedName>
    <definedName name="__123Graph_E" localSheetId="8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hidden="1">#REF!</definedName>
    <definedName name="__123Graph_EMEDANO" localSheetId="7" hidden="1">'[1]3.1'!#REF!</definedName>
    <definedName name="__123Graph_EMEDANO" localSheetId="8" hidden="1">'[1]3.1'!#REF!</definedName>
    <definedName name="__123Graph_EMEDANO" localSheetId="38" hidden="1">'[2]3.1'!#REF!</definedName>
    <definedName name="__123Graph_EMEDANO" localSheetId="39" hidden="1">'[2]3.1'!#REF!</definedName>
    <definedName name="__123Graph_EMEDANO" localSheetId="40" hidden="1">'[2]3.1'!#REF!</definedName>
    <definedName name="__123Graph_EMEDANO" localSheetId="41" hidden="1">'[2]3.1'!#REF!</definedName>
    <definedName name="__123Graph_EMEDANO" localSheetId="42" hidden="1">'[2]3.1'!#REF!</definedName>
    <definedName name="__123Graph_EMEDANO" localSheetId="43" hidden="1">'[2]3.1'!#REF!</definedName>
    <definedName name="__123Graph_EMEDANO" localSheetId="44" hidden="1">'[2]3.1'!#REF!</definedName>
    <definedName name="__123Graph_EMEDANO" hidden="1">'[1]3.1'!#REF!</definedName>
    <definedName name="__123Graph_EPDEC" localSheetId="8" hidden="1">#REF!</definedName>
    <definedName name="__123Graph_EPDEC" localSheetId="38" hidden="1">#REF!</definedName>
    <definedName name="__123Graph_EPDEC" localSheetId="39" hidden="1">#REF!</definedName>
    <definedName name="__123Graph_EPDEC" localSheetId="40" hidden="1">#REF!</definedName>
    <definedName name="__123Graph_EPDEC" localSheetId="41" hidden="1">#REF!</definedName>
    <definedName name="__123Graph_EPDEC" localSheetId="42" hidden="1">#REF!</definedName>
    <definedName name="__123Graph_EPDEC" localSheetId="43" hidden="1">#REF!</definedName>
    <definedName name="__123Graph_EPDEC" localSheetId="44" hidden="1">#REF!</definedName>
    <definedName name="__123Graph_EPDEC" hidden="1">#REF!</definedName>
    <definedName name="__123Graph_FMEDANO" localSheetId="7" hidden="1">'[1]3.1'!#REF!</definedName>
    <definedName name="__123Graph_FMEDANO" localSheetId="8" hidden="1">'[1]3.1'!#REF!</definedName>
    <definedName name="__123Graph_FMEDANO" localSheetId="38" hidden="1">'[2]3.1'!#REF!</definedName>
    <definedName name="__123Graph_FMEDANO" localSheetId="39" hidden="1">'[2]3.1'!#REF!</definedName>
    <definedName name="__123Graph_FMEDANO" localSheetId="40" hidden="1">'[2]3.1'!#REF!</definedName>
    <definedName name="__123Graph_FMEDANO" localSheetId="41" hidden="1">'[2]3.1'!#REF!</definedName>
    <definedName name="__123Graph_FMEDANO" localSheetId="42" hidden="1">'[2]3.1'!#REF!</definedName>
    <definedName name="__123Graph_FMEDANO" localSheetId="43" hidden="1">'[2]3.1'!#REF!</definedName>
    <definedName name="__123Graph_FMEDANO" localSheetId="44" hidden="1">'[2]3.1'!#REF!</definedName>
    <definedName name="__123Graph_FMEDANO" hidden="1">'[1]3.1'!#REF!</definedName>
    <definedName name="__123Graph_LBL_A" localSheetId="8" hidden="1">#REF!</definedName>
    <definedName name="__123Graph_LBL_A" localSheetId="38" hidden="1">#REF!</definedName>
    <definedName name="__123Graph_LBL_A" localSheetId="39" hidden="1">#REF!</definedName>
    <definedName name="__123Graph_LBL_A" localSheetId="40" hidden="1">#REF!</definedName>
    <definedName name="__123Graph_LBL_A" localSheetId="41" hidden="1">#REF!</definedName>
    <definedName name="__123Graph_LBL_A" localSheetId="42" hidden="1">#REF!</definedName>
    <definedName name="__123Graph_LBL_A" localSheetId="43" hidden="1">#REF!</definedName>
    <definedName name="__123Graph_LBL_A" localSheetId="44" hidden="1">#REF!</definedName>
    <definedName name="__123Graph_LBL_A" hidden="1">#REF!</definedName>
    <definedName name="__123Graph_LBL_APDEC" localSheetId="8" hidden="1">#REF!</definedName>
    <definedName name="__123Graph_LBL_APDEC" localSheetId="38" hidden="1">#REF!</definedName>
    <definedName name="__123Graph_LBL_APDEC" localSheetId="39" hidden="1">#REF!</definedName>
    <definedName name="__123Graph_LBL_APDEC" localSheetId="40" hidden="1">#REF!</definedName>
    <definedName name="__123Graph_LBL_APDEC" localSheetId="41" hidden="1">#REF!</definedName>
    <definedName name="__123Graph_LBL_APDEC" localSheetId="42" hidden="1">#REF!</definedName>
    <definedName name="__123Graph_LBL_APDEC" localSheetId="43" hidden="1">#REF!</definedName>
    <definedName name="__123Graph_LBL_APDEC" localSheetId="44" hidden="1">#REF!</definedName>
    <definedName name="__123Graph_LBL_APDEC" hidden="1">#REF!</definedName>
    <definedName name="__123Graph_LBL_ATDEC" localSheetId="8" hidden="1">#REF!</definedName>
    <definedName name="__123Graph_LBL_ATDEC" localSheetId="38" hidden="1">#REF!</definedName>
    <definedName name="__123Graph_LBL_ATDEC" localSheetId="39" hidden="1">#REF!</definedName>
    <definedName name="__123Graph_LBL_ATDEC" localSheetId="40" hidden="1">#REF!</definedName>
    <definedName name="__123Graph_LBL_ATDEC" localSheetId="41" hidden="1">#REF!</definedName>
    <definedName name="__123Graph_LBL_ATDEC" localSheetId="42" hidden="1">#REF!</definedName>
    <definedName name="__123Graph_LBL_ATDEC" localSheetId="43" hidden="1">#REF!</definedName>
    <definedName name="__123Graph_LBL_ATDEC" localSheetId="44" hidden="1">#REF!</definedName>
    <definedName name="__123Graph_LBL_ATDEC" hidden="1">#REF!</definedName>
    <definedName name="__123Graph_LBL_B" localSheetId="8" hidden="1">#REF!</definedName>
    <definedName name="__123Graph_LBL_B" localSheetId="38" hidden="1">#REF!</definedName>
    <definedName name="__123Graph_LBL_B" localSheetId="39" hidden="1">#REF!</definedName>
    <definedName name="__123Graph_LBL_B" localSheetId="40" hidden="1">#REF!</definedName>
    <definedName name="__123Graph_LBL_B" localSheetId="41" hidden="1">#REF!</definedName>
    <definedName name="__123Graph_LBL_B" localSheetId="42" hidden="1">#REF!</definedName>
    <definedName name="__123Graph_LBL_B" localSheetId="43" hidden="1">#REF!</definedName>
    <definedName name="__123Graph_LBL_B" localSheetId="44" hidden="1">#REF!</definedName>
    <definedName name="__123Graph_LBL_B" hidden="1">#REF!</definedName>
    <definedName name="__123Graph_LBL_BPDEC" localSheetId="8" hidden="1">#REF!</definedName>
    <definedName name="__123Graph_LBL_BPDEC" localSheetId="38" hidden="1">#REF!</definedName>
    <definedName name="__123Graph_LBL_BPDEC" localSheetId="39" hidden="1">#REF!</definedName>
    <definedName name="__123Graph_LBL_BPDEC" localSheetId="40" hidden="1">#REF!</definedName>
    <definedName name="__123Graph_LBL_BPDEC" localSheetId="41" hidden="1">#REF!</definedName>
    <definedName name="__123Graph_LBL_BPDEC" localSheetId="42" hidden="1">#REF!</definedName>
    <definedName name="__123Graph_LBL_BPDEC" localSheetId="43" hidden="1">#REF!</definedName>
    <definedName name="__123Graph_LBL_BPDEC" localSheetId="44" hidden="1">#REF!</definedName>
    <definedName name="__123Graph_LBL_BPDEC" hidden="1">#REF!</definedName>
    <definedName name="__123Graph_LBL_BTDEC" localSheetId="8" hidden="1">#REF!</definedName>
    <definedName name="__123Graph_LBL_BTDEC" localSheetId="38" hidden="1">#REF!</definedName>
    <definedName name="__123Graph_LBL_BTDEC" localSheetId="39" hidden="1">#REF!</definedName>
    <definedName name="__123Graph_LBL_BTDEC" localSheetId="40" hidden="1">#REF!</definedName>
    <definedName name="__123Graph_LBL_BTDEC" localSheetId="41" hidden="1">#REF!</definedName>
    <definedName name="__123Graph_LBL_BTDEC" localSheetId="42" hidden="1">#REF!</definedName>
    <definedName name="__123Graph_LBL_BTDEC" localSheetId="43" hidden="1">#REF!</definedName>
    <definedName name="__123Graph_LBL_BTDEC" localSheetId="44" hidden="1">#REF!</definedName>
    <definedName name="__123Graph_LBL_BTDEC" hidden="1">#REF!</definedName>
    <definedName name="__123Graph_LBL_C" localSheetId="8" hidden="1">#REF!</definedName>
    <definedName name="__123Graph_LBL_C" localSheetId="38" hidden="1">#REF!</definedName>
    <definedName name="__123Graph_LBL_C" localSheetId="39" hidden="1">#REF!</definedName>
    <definedName name="__123Graph_LBL_C" localSheetId="40" hidden="1">#REF!</definedName>
    <definedName name="__123Graph_LBL_C" localSheetId="41" hidden="1">#REF!</definedName>
    <definedName name="__123Graph_LBL_C" localSheetId="42" hidden="1">#REF!</definedName>
    <definedName name="__123Graph_LBL_C" localSheetId="43" hidden="1">#REF!</definedName>
    <definedName name="__123Graph_LBL_C" localSheetId="44" hidden="1">#REF!</definedName>
    <definedName name="__123Graph_LBL_C" hidden="1">#REF!</definedName>
    <definedName name="__123Graph_LBL_CPDEC" localSheetId="8" hidden="1">#REF!</definedName>
    <definedName name="__123Graph_LBL_CPDEC" localSheetId="38" hidden="1">#REF!</definedName>
    <definedName name="__123Graph_LBL_CPDEC" localSheetId="39" hidden="1">#REF!</definedName>
    <definedName name="__123Graph_LBL_CPDEC" localSheetId="40" hidden="1">#REF!</definedName>
    <definedName name="__123Graph_LBL_CPDEC" localSheetId="41" hidden="1">#REF!</definedName>
    <definedName name="__123Graph_LBL_CPDEC" localSheetId="42" hidden="1">#REF!</definedName>
    <definedName name="__123Graph_LBL_CPDEC" localSheetId="43" hidden="1">#REF!</definedName>
    <definedName name="__123Graph_LBL_CPDEC" localSheetId="44" hidden="1">#REF!</definedName>
    <definedName name="__123Graph_LBL_CPDEC" hidden="1">#REF!</definedName>
    <definedName name="__123Graph_LBL_CTDEC" localSheetId="8" hidden="1">#REF!</definedName>
    <definedName name="__123Graph_LBL_CTDEC" localSheetId="38" hidden="1">#REF!</definedName>
    <definedName name="__123Graph_LBL_CTDEC" localSheetId="39" hidden="1">#REF!</definedName>
    <definedName name="__123Graph_LBL_CTDEC" localSheetId="40" hidden="1">#REF!</definedName>
    <definedName name="__123Graph_LBL_CTDEC" localSheetId="41" hidden="1">#REF!</definedName>
    <definedName name="__123Graph_LBL_CTDEC" localSheetId="42" hidden="1">#REF!</definedName>
    <definedName name="__123Graph_LBL_CTDEC" localSheetId="43" hidden="1">#REF!</definedName>
    <definedName name="__123Graph_LBL_CTDEC" localSheetId="44" hidden="1">#REF!</definedName>
    <definedName name="__123Graph_LBL_CTDEC" hidden="1">#REF!</definedName>
    <definedName name="__123Graph_LBL_D" localSheetId="8" hidden="1">#REF!</definedName>
    <definedName name="__123Graph_LBL_D" localSheetId="38" hidden="1">#REF!</definedName>
    <definedName name="__123Graph_LBL_D" localSheetId="39" hidden="1">#REF!</definedName>
    <definedName name="__123Graph_LBL_D" localSheetId="40" hidden="1">#REF!</definedName>
    <definedName name="__123Graph_LBL_D" localSheetId="41" hidden="1">#REF!</definedName>
    <definedName name="__123Graph_LBL_D" localSheetId="42" hidden="1">#REF!</definedName>
    <definedName name="__123Graph_LBL_D" localSheetId="43" hidden="1">#REF!</definedName>
    <definedName name="__123Graph_LBL_D" localSheetId="44" hidden="1">#REF!</definedName>
    <definedName name="__123Graph_LBL_D" hidden="1">#REF!</definedName>
    <definedName name="__123Graph_LBL_DPDEC" localSheetId="8" hidden="1">#REF!</definedName>
    <definedName name="__123Graph_LBL_DPDEC" localSheetId="38" hidden="1">#REF!</definedName>
    <definedName name="__123Graph_LBL_DPDEC" localSheetId="39" hidden="1">#REF!</definedName>
    <definedName name="__123Graph_LBL_DPDEC" localSheetId="40" hidden="1">#REF!</definedName>
    <definedName name="__123Graph_LBL_DPDEC" localSheetId="41" hidden="1">#REF!</definedName>
    <definedName name="__123Graph_LBL_DPDEC" localSheetId="42" hidden="1">#REF!</definedName>
    <definedName name="__123Graph_LBL_DPDEC" localSheetId="43" hidden="1">#REF!</definedName>
    <definedName name="__123Graph_LBL_DPDEC" localSheetId="44" hidden="1">#REF!</definedName>
    <definedName name="__123Graph_LBL_DPDEC" hidden="1">#REF!</definedName>
    <definedName name="__123Graph_LBL_DTDEC" localSheetId="8" hidden="1">#REF!</definedName>
    <definedName name="__123Graph_LBL_DTDEC" localSheetId="38" hidden="1">#REF!</definedName>
    <definedName name="__123Graph_LBL_DTDEC" localSheetId="39" hidden="1">#REF!</definedName>
    <definedName name="__123Graph_LBL_DTDEC" localSheetId="40" hidden="1">#REF!</definedName>
    <definedName name="__123Graph_LBL_DTDEC" localSheetId="41" hidden="1">#REF!</definedName>
    <definedName name="__123Graph_LBL_DTDEC" localSheetId="42" hidden="1">#REF!</definedName>
    <definedName name="__123Graph_LBL_DTDEC" localSheetId="43" hidden="1">#REF!</definedName>
    <definedName name="__123Graph_LBL_DTDEC" localSheetId="44" hidden="1">#REF!</definedName>
    <definedName name="__123Graph_LBL_DTDEC" hidden="1">#REF!</definedName>
    <definedName name="__123Graph_LBL_E" localSheetId="8" hidden="1">#REF!</definedName>
    <definedName name="__123Graph_LBL_E" localSheetId="38" hidden="1">#REF!</definedName>
    <definedName name="__123Graph_LBL_E" localSheetId="39" hidden="1">#REF!</definedName>
    <definedName name="__123Graph_LBL_E" localSheetId="40" hidden="1">#REF!</definedName>
    <definedName name="__123Graph_LBL_E" localSheetId="41" hidden="1">#REF!</definedName>
    <definedName name="__123Graph_LBL_E" localSheetId="42" hidden="1">#REF!</definedName>
    <definedName name="__123Graph_LBL_E" localSheetId="43" hidden="1">#REF!</definedName>
    <definedName name="__123Graph_LBL_E" localSheetId="44" hidden="1">#REF!</definedName>
    <definedName name="__123Graph_LBL_E" hidden="1">#REF!</definedName>
    <definedName name="__123Graph_LBL_EPDEC" localSheetId="8" hidden="1">#REF!</definedName>
    <definedName name="__123Graph_LBL_EPDEC" localSheetId="38" hidden="1">#REF!</definedName>
    <definedName name="__123Graph_LBL_EPDEC" localSheetId="39" hidden="1">#REF!</definedName>
    <definedName name="__123Graph_LBL_EPDEC" localSheetId="40" hidden="1">#REF!</definedName>
    <definedName name="__123Graph_LBL_EPDEC" localSheetId="41" hidden="1">#REF!</definedName>
    <definedName name="__123Graph_LBL_EPDEC" localSheetId="42" hidden="1">#REF!</definedName>
    <definedName name="__123Graph_LBL_EPDEC" localSheetId="43" hidden="1">#REF!</definedName>
    <definedName name="__123Graph_LBL_EPDEC" localSheetId="44" hidden="1">#REF!</definedName>
    <definedName name="__123Graph_LBL_EPDEC" hidden="1">#REF!</definedName>
    <definedName name="__123Graph_XPDEC" localSheetId="8" hidden="1">#REF!</definedName>
    <definedName name="__123Graph_XPDEC" localSheetId="38" hidden="1">#REF!</definedName>
    <definedName name="__123Graph_XPDEC" localSheetId="39" hidden="1">#REF!</definedName>
    <definedName name="__123Graph_XPDEC" localSheetId="40" hidden="1">#REF!</definedName>
    <definedName name="__123Graph_XPDEC" localSheetId="41" hidden="1">#REF!</definedName>
    <definedName name="__123Graph_XPDEC" localSheetId="42" hidden="1">#REF!</definedName>
    <definedName name="__123Graph_XPDEC" localSheetId="43" hidden="1">#REF!</definedName>
    <definedName name="__123Graph_XPDEC" localSheetId="44" hidden="1">#REF!</definedName>
    <definedName name="__123Graph_XPDEC" hidden="1">#REF!</definedName>
    <definedName name="__123Graph_XTDEC" localSheetId="8" hidden="1">#REF!</definedName>
    <definedName name="__123Graph_XTDEC" localSheetId="38" hidden="1">#REF!</definedName>
    <definedName name="__123Graph_XTDEC" localSheetId="39" hidden="1">#REF!</definedName>
    <definedName name="__123Graph_XTDEC" localSheetId="40" hidden="1">#REF!</definedName>
    <definedName name="__123Graph_XTDEC" localSheetId="41" hidden="1">#REF!</definedName>
    <definedName name="__123Graph_XTDEC" localSheetId="42" hidden="1">#REF!</definedName>
    <definedName name="__123Graph_XTDEC" localSheetId="43" hidden="1">#REF!</definedName>
    <definedName name="__123Graph_XTDEC" localSheetId="44" hidden="1">#REF!</definedName>
    <definedName name="__123Graph_XTDEC" hidden="1">#REF!</definedName>
    <definedName name="_1_13000000" localSheetId="0">#REF!</definedName>
    <definedName name="_1_13000000" localSheetId="1">#REF!</definedName>
    <definedName name="_1_13000000" localSheetId="5">#REF!</definedName>
    <definedName name="_1_13000000" localSheetId="6">#REF!</definedName>
    <definedName name="_1_13000000">#REF!</definedName>
    <definedName name="_2_60_Ind_4_01_00_INT_I" localSheetId="0">#REF!</definedName>
    <definedName name="_2_60_Ind_4_01_00_INT_I" localSheetId="1">#REF!</definedName>
    <definedName name="_2_60_Ind_4_01_00_INT_I" localSheetId="5">#REF!</definedName>
    <definedName name="_2_60_Ind_4_01_00_INT_I" localSheetId="6">#REF!</definedName>
    <definedName name="_2_60_Ind_4_01_00_INT_I">#REF!</definedName>
    <definedName name="_3_60_Ind_4_06_05_INT_E" localSheetId="0">#REF!</definedName>
    <definedName name="_3_60_Ind_4_06_05_INT_E" localSheetId="1">#REF!</definedName>
    <definedName name="_3_60_Ind_4_06_05_INT_E" localSheetId="5">#REF!</definedName>
    <definedName name="_3_60_Ind_4_06_05_INT_E" localSheetId="6">#REF!</definedName>
    <definedName name="_3_60_Ind_4_06_05_INT_E">#REF!</definedName>
    <definedName name="_4_60_Ind_4_06_05_INT_I" localSheetId="1">#REF!</definedName>
    <definedName name="_4_60_Ind_4_06_05_INT_I" localSheetId="5">#REF!</definedName>
    <definedName name="_4_60_Ind_4_06_05_INT_I" localSheetId="6">#REF!</definedName>
    <definedName name="_4_60_Ind_4_06_05_INT_I">#REF!</definedName>
    <definedName name="_5_61_Ind_4_0201_ZEu_E" localSheetId="1">#REF!</definedName>
    <definedName name="_5_61_Ind_4_0201_ZEu_E" localSheetId="5">#REF!</definedName>
    <definedName name="_5_61_Ind_4_0201_ZEu_E" localSheetId="6">#REF!</definedName>
    <definedName name="_5_61_Ind_4_0201_ZEu_E">#REF!</definedName>
    <definedName name="_xlnm._FilterDatabase" localSheetId="8" hidden="1">'5.2'!$B$6:$K$106</definedName>
    <definedName name="_r61_Ind_4_05_04_ZEu_E" localSheetId="1">#REF!</definedName>
    <definedName name="_r61_Ind_4_05_04_ZEu_E" localSheetId="5">#REF!</definedName>
    <definedName name="_r61_Ind_4_05_04_ZEu_E" localSheetId="6">#REF!</definedName>
    <definedName name="_r61_Ind_4_05_04_ZEu_E">#REF!</definedName>
    <definedName name="a" localSheetId="1">#REF!</definedName>
    <definedName name="a" localSheetId="5">#REF!</definedName>
    <definedName name="a" localSheetId="6">#REF!</definedName>
    <definedName name="a">#REF!</definedName>
    <definedName name="aaaaa">'[3]61q_Ind_4_05_04_ZEu_I'!$A$1:$AG$118</definedName>
    <definedName name="analiseNAOTratadasGrupo7">[4]analiseNAOTratadasGrupo7!$A$1:$I$8</definedName>
    <definedName name="Anuário99CNH" localSheetId="0">#REF!</definedName>
    <definedName name="Anuário99CNH" localSheetId="1">#REF!</definedName>
    <definedName name="Anuário99CNH" localSheetId="5">#REF!</definedName>
    <definedName name="Anuário99CNH" localSheetId="6">#REF!</definedName>
    <definedName name="Anuário99CNH">#REF!</definedName>
    <definedName name="b" localSheetId="0">#REF!</definedName>
    <definedName name="b" localSheetId="1">#REF!</definedName>
    <definedName name="b" localSheetId="5">#REF!</definedName>
    <definedName name="b" localSheetId="6">#REF!</definedName>
    <definedName name="b">#REF!</definedName>
    <definedName name="bomb" localSheetId="0">#REF!</definedName>
    <definedName name="bomb" localSheetId="1">#REF!</definedName>
    <definedName name="bomb" localSheetId="5">#REF!</definedName>
    <definedName name="bomb" localSheetId="6">#REF!</definedName>
    <definedName name="bomb">#REF!</definedName>
    <definedName name="bomb1" localSheetId="1">#REF!</definedName>
    <definedName name="bomb1" localSheetId="5">#REF!</definedName>
    <definedName name="bomb1" localSheetId="6">#REF!</definedName>
    <definedName name="bomb1">#REF!</definedName>
    <definedName name="bomb4">[4]analiseNAOTratadasGrupo7!$A$1:$I$42</definedName>
    <definedName name="_xlnm.Database" localSheetId="0">#REF!</definedName>
    <definedName name="_xlnm.Database" localSheetId="1">#REF!</definedName>
    <definedName name="_xlnm.Database" localSheetId="5">#REF!</definedName>
    <definedName name="_xlnm.Database" localSheetId="6">#REF!</definedName>
    <definedName name="_xlnm.Database">#REF!</definedName>
    <definedName name="dfasdf" localSheetId="0">#REF!</definedName>
    <definedName name="dfasdf">#REF!</definedName>
    <definedName name="graph_b" localSheetId="38" hidden="1">[5]TempMédiaAnual!#REF!</definedName>
    <definedName name="graph_b" localSheetId="39" hidden="1">[5]TempMédiaAnual!#REF!</definedName>
    <definedName name="graph_b" localSheetId="40" hidden="1">[5]TempMédiaAnual!#REF!</definedName>
    <definedName name="graph_b" localSheetId="41" hidden="1">[5]TempMédiaAnual!#REF!</definedName>
    <definedName name="graph_b" localSheetId="42" hidden="1">[5]TempMédiaAnual!#REF!</definedName>
    <definedName name="graph_b" localSheetId="43" hidden="1">[5]TempMédiaAnual!#REF!</definedName>
    <definedName name="graph_b" localSheetId="44" hidden="1">[5]TempMédiaAnual!#REF!</definedName>
    <definedName name="graph_b" hidden="1">[5]TempMédiaAnual!#REF!</definedName>
    <definedName name="Graph_BC" localSheetId="38" hidden="1">[5]TempMédiaAnual!#REF!</definedName>
    <definedName name="Graph_BC" localSheetId="39" hidden="1">[5]TempMédiaAnual!#REF!</definedName>
    <definedName name="Graph_BC" localSheetId="40" hidden="1">[5]TempMédiaAnual!#REF!</definedName>
    <definedName name="Graph_BC" localSheetId="41" hidden="1">[5]TempMédiaAnual!#REF!</definedName>
    <definedName name="Graph_BC" localSheetId="42" hidden="1">[5]TempMédiaAnual!#REF!</definedName>
    <definedName name="Graph_BC" localSheetId="43" hidden="1">[5]TempMédiaAnual!#REF!</definedName>
    <definedName name="Graph_BC" localSheetId="44" hidden="1">[5]TempMédiaAnual!#REF!</definedName>
    <definedName name="Graph_BC" hidden="1">[5]TempMédiaAnual!#REF!</definedName>
    <definedName name="hgkgk" localSheetId="1">#REF!</definedName>
    <definedName name="hgkgk">#REF!</definedName>
    <definedName name="HTML_CodePage" hidden="1">1252</definedName>
    <definedName name="HTML_Control" localSheetId="7" hidden="1">{"'CEA'!$A$4:$D$16"}</definedName>
    <definedName name="HTML_Control" localSheetId="8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_INT_CGCE_00e01">'[3]61q_Ind_4_05_04_ZEu_I'!$A$1:$AC$297</definedName>
    <definedName name="I_ZEu_Cgce_03" localSheetId="0">#REF!</definedName>
    <definedName name="I_ZEu_Cgce_03" localSheetId="1">#REF!</definedName>
    <definedName name="I_ZEu_Cgce_03" localSheetId="5">#REF!</definedName>
    <definedName name="I_ZEu_Cgce_03" localSheetId="6">#REF!</definedName>
    <definedName name="I_ZEu_Cgce_03">#REF!</definedName>
    <definedName name="I_ZEu_Cgce_04" localSheetId="0">#REF!</definedName>
    <definedName name="I_ZEu_Cgce_04" localSheetId="1">#REF!</definedName>
    <definedName name="I_ZEu_Cgce_04" localSheetId="5">#REF!</definedName>
    <definedName name="I_ZEu_Cgce_04" localSheetId="6">#REF!</definedName>
    <definedName name="I_ZEu_Cgce_04">#REF!</definedName>
    <definedName name="II.4.4" localSheetId="0">'[6]II.04.04'!#REF!</definedName>
    <definedName name="II.4.4" localSheetId="1">'[7]II.04.04'!#REF!</definedName>
    <definedName name="II.4.4" localSheetId="5">'[7]II.04.04'!#REF!</definedName>
    <definedName name="II.4.4" localSheetId="6">'[7]II.04.04'!#REF!</definedName>
    <definedName name="II.4.4">'[8]II.04.04'!#REF!</definedName>
    <definedName name="IR_PARA" localSheetId="1">#REF!</definedName>
    <definedName name="IR_PARA" localSheetId="5">#REF!</definedName>
    <definedName name="IR_PARA" localSheetId="6">#REF!</definedName>
    <definedName name="IR_PARA" localSheetId="14">#REF!</definedName>
    <definedName name="IR_PARA" localSheetId="15">#REF!</definedName>
    <definedName name="IR_PARA" localSheetId="16">#REF!</definedName>
    <definedName name="IR_PARA">#REF!</definedName>
    <definedName name="j">#N/A</definedName>
    <definedName name="JULHO" localSheetId="0">#REF!</definedName>
    <definedName name="JULHO" localSheetId="1">#REF!</definedName>
    <definedName name="JULHO" localSheetId="5">#REF!</definedName>
    <definedName name="JULHO" localSheetId="6">#REF!</definedName>
    <definedName name="JULHO">#REF!</definedName>
    <definedName name="jyetefvfdhgjhj" localSheetId="41" hidden="1">#REF!</definedName>
    <definedName name="jyetefvfdhgjhj" localSheetId="42" hidden="1">#REF!</definedName>
    <definedName name="jyetefvfdhgjhj" localSheetId="43" hidden="1">#REF!</definedName>
    <definedName name="jyetefvfdhgjhj" localSheetId="44" hidden="1">#REF!</definedName>
    <definedName name="jyetefvfdhgjhj" hidden="1">#REF!</definedName>
    <definedName name="nnnn">[9]analiseNAOTratadasGrupo7!$A$1:$I$8</definedName>
    <definedName name="novo" localSheetId="0">#REF!</definedName>
    <definedName name="novo" localSheetId="1">#REF!</definedName>
    <definedName name="novo" localSheetId="2">#REF!</definedName>
    <definedName name="novo">#REF!</definedName>
    <definedName name="NUTS98" localSheetId="0">#REF!</definedName>
    <definedName name="NUTS98" localSheetId="1">#REF!</definedName>
    <definedName name="NUTS98" localSheetId="5">#REF!</definedName>
    <definedName name="NUTS98" localSheetId="6">#REF!</definedName>
    <definedName name="NUTS98">#REF!</definedName>
    <definedName name="_xlnm.Print_Area" localSheetId="0">' Índice'!$A$1:$A$64</definedName>
    <definedName name="_xlnm.Print_Area" localSheetId="1">'4.1'!$A$1:$E$64</definedName>
    <definedName name="_xlnm.Print_Area" localSheetId="2">'4.2'!$A$1:$F$13</definedName>
    <definedName name="_xlnm.Print_Area" localSheetId="3">'4.3'!$A$1:$G$10</definedName>
    <definedName name="_xlnm.Print_Area" localSheetId="4">'4.4'!$A$1:$G$34</definedName>
    <definedName name="_xlnm.Print_Area" localSheetId="5">'4.5'!#REF!</definedName>
    <definedName name="_xlnm.Print_Area" localSheetId="6">'4.6'!$A$1:$Q$7</definedName>
    <definedName name="_xlnm.Print_Area" localSheetId="7">'5.1'!$A$1:$K$51</definedName>
    <definedName name="_xlnm.Print_Area" localSheetId="8">'5.2'!$A$1:$K$116</definedName>
    <definedName name="_xlnm.Print_Area" localSheetId="9">'6.1'!$A$1:$G$54</definedName>
    <definedName name="_xlnm.Print_Area" localSheetId="11">'6.3'!$A$1:$K$10</definedName>
    <definedName name="_xlnm.Print_Area" localSheetId="12">'6.4'!$A$1:$G$18</definedName>
    <definedName name="_xlnm.Print_Area" localSheetId="13">'6.5'!$A$1:$K$15</definedName>
    <definedName name="_xlnm.Print_Area" localSheetId="14">'6.6'!$A$1:$E$38</definedName>
    <definedName name="_xlnm.Print_Area" localSheetId="15">'6.7'!$A$1:$K$43</definedName>
    <definedName name="_xlnm.Print_Area" localSheetId="16">'6.8'!$A$1:$E$37</definedName>
    <definedName name="_xlnm.Print_Area" localSheetId="17">'6.9'!$A$1:$F$16</definedName>
    <definedName name="_xlnm.Print_Area">#REF!</definedName>
    <definedName name="Print_Area_MI" localSheetId="1">#REF!</definedName>
    <definedName name="Print_Area_MI" localSheetId="5">#REF!</definedName>
    <definedName name="Print_Area_MI" localSheetId="6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>#REF!</definedName>
    <definedName name="publiQ1" localSheetId="1">#REF!</definedName>
    <definedName name="publiQ1" localSheetId="5">#REF!</definedName>
    <definedName name="publiQ1" localSheetId="6">#REF!</definedName>
    <definedName name="publiQ1">#REF!</definedName>
    <definedName name="publiQ10" localSheetId="1">#REF!</definedName>
    <definedName name="publiQ10" localSheetId="5">#REF!</definedName>
    <definedName name="publiQ10" localSheetId="6">#REF!</definedName>
    <definedName name="publiQ10">#REF!</definedName>
    <definedName name="publiQ2" localSheetId="1">#REF!</definedName>
    <definedName name="publiQ2" localSheetId="5">#REF!</definedName>
    <definedName name="publiQ2" localSheetId="6">#REF!</definedName>
    <definedName name="publiQ2">#REF!</definedName>
    <definedName name="publiQ3" localSheetId="1">#REF!</definedName>
    <definedName name="publiQ3" localSheetId="5">#REF!</definedName>
    <definedName name="publiQ3" localSheetId="6">#REF!</definedName>
    <definedName name="publiQ3">#REF!</definedName>
    <definedName name="publiQ4" localSheetId="1">#REF!</definedName>
    <definedName name="publiQ4" localSheetId="5">#REF!</definedName>
    <definedName name="publiQ4" localSheetId="6">#REF!</definedName>
    <definedName name="publiQ4">#REF!</definedName>
    <definedName name="publiQ5" localSheetId="1">#REF!</definedName>
    <definedName name="publiQ5" localSheetId="5">#REF!</definedName>
    <definedName name="publiQ5" localSheetId="6">#REF!</definedName>
    <definedName name="publiQ5">#REF!</definedName>
    <definedName name="publiQ6" localSheetId="1">#REF!</definedName>
    <definedName name="publiQ6" localSheetId="5">#REF!</definedName>
    <definedName name="publiQ6" localSheetId="6">#REF!</definedName>
    <definedName name="publiQ6">#REF!</definedName>
    <definedName name="publiQ7" localSheetId="1">#REF!</definedName>
    <definedName name="publiQ7" localSheetId="5">#REF!</definedName>
    <definedName name="publiQ7" localSheetId="6">#REF!</definedName>
    <definedName name="publiQ7">#REF!</definedName>
    <definedName name="publiQ8" localSheetId="1">#REF!</definedName>
    <definedName name="publiQ8" localSheetId="5">#REF!</definedName>
    <definedName name="publiQ8" localSheetId="6">#REF!</definedName>
    <definedName name="publiQ8">#REF!</definedName>
    <definedName name="publiQ9" localSheetId="1">#REF!</definedName>
    <definedName name="publiQ9" localSheetId="5">#REF!</definedName>
    <definedName name="publiQ9" localSheetId="6">#REF!</definedName>
    <definedName name="publiQ9">#REF!</definedName>
    <definedName name="QDRANUARIO_I22" localSheetId="1">#REF!</definedName>
    <definedName name="QDRANUARIO_I22" localSheetId="5">#REF!</definedName>
    <definedName name="QDRANUARIO_I22" localSheetId="6">#REF!</definedName>
    <definedName name="QDRANUARIO_I22">#REF!</definedName>
    <definedName name="QDRANUARIO_I23" localSheetId="1">#REF!</definedName>
    <definedName name="QDRANUARIO_I23" localSheetId="5">#REF!</definedName>
    <definedName name="QDRANUARIO_I23" localSheetId="6">#REF!</definedName>
    <definedName name="QDRANUARIO_I23">#REF!</definedName>
    <definedName name="QP_QC_1999" localSheetId="1">#REF!</definedName>
    <definedName name="QP_QC_1999" localSheetId="5">#REF!</definedName>
    <definedName name="QP_QC_1999" localSheetId="6">#REF!</definedName>
    <definedName name="QP_QC_1999">#REF!</definedName>
    <definedName name="QUADRO0321" localSheetId="1">#REF!</definedName>
    <definedName name="QUADRO0321" localSheetId="5">#REF!</definedName>
    <definedName name="QUADRO0321" localSheetId="6">#REF!</definedName>
    <definedName name="QUADRO0321">#REF!</definedName>
    <definedName name="QUADRO0322" localSheetId="1">#REF!</definedName>
    <definedName name="QUADRO0322" localSheetId="5">#REF!</definedName>
    <definedName name="QUADRO0322" localSheetId="6">#REF!</definedName>
    <definedName name="QUADRO0322">#REF!</definedName>
    <definedName name="QUADRO0323" localSheetId="1">#REF!</definedName>
    <definedName name="QUADRO0323" localSheetId="5">#REF!</definedName>
    <definedName name="QUADRO0323" localSheetId="6">#REF!</definedName>
    <definedName name="QUADRO0323">#REF!</definedName>
    <definedName name="QUADRO0324" localSheetId="1">#REF!</definedName>
    <definedName name="QUADRO0324" localSheetId="5">#REF!</definedName>
    <definedName name="QUADRO0324" localSheetId="6">#REF!</definedName>
    <definedName name="QUADRO0324">#REF!</definedName>
    <definedName name="SPSS" localSheetId="1">#REF!</definedName>
    <definedName name="SPSS" localSheetId="5">#REF!</definedName>
    <definedName name="SPSS" localSheetId="6">#REF!</definedName>
    <definedName name="SPSS">#REF!</definedName>
    <definedName name="TABQ1" localSheetId="1">#REF!</definedName>
    <definedName name="TABQ1" localSheetId="5">#REF!</definedName>
    <definedName name="TABQ1" localSheetId="6">#REF!</definedName>
    <definedName name="TABQ1">#REF!</definedName>
    <definedName name="TABQ2" localSheetId="1">#REF!</definedName>
    <definedName name="TABQ2" localSheetId="5">#REF!</definedName>
    <definedName name="TABQ2" localSheetId="6">#REF!</definedName>
    <definedName name="TABQ2">#REF!</definedName>
    <definedName name="TABQ3" localSheetId="1">#REF!</definedName>
    <definedName name="TABQ3" localSheetId="5">#REF!</definedName>
    <definedName name="TABQ3" localSheetId="6">#REF!</definedName>
    <definedName name="TABQ3">#REF!</definedName>
    <definedName name="TABQ4" localSheetId="1">#REF!</definedName>
    <definedName name="TABQ4" localSheetId="5">#REF!</definedName>
    <definedName name="TABQ4" localSheetId="6">#REF!</definedName>
    <definedName name="TABQ4">#REF!</definedName>
    <definedName name="TABQ5" localSheetId="1">#REF!</definedName>
    <definedName name="TABQ5" localSheetId="5">#REF!</definedName>
    <definedName name="TABQ5" localSheetId="6">#REF!</definedName>
    <definedName name="TABQ5">#REF!</definedName>
    <definedName name="TABQ6" localSheetId="1">#REF!</definedName>
    <definedName name="TABQ6" localSheetId="5">#REF!</definedName>
    <definedName name="TABQ6" localSheetId="6">#REF!</definedName>
    <definedName name="TABQ6">#REF!</definedName>
    <definedName name="TABQ7" localSheetId="1">#REF!</definedName>
    <definedName name="TABQ7" localSheetId="5">#REF!</definedName>
    <definedName name="TABQ7" localSheetId="6">#REF!</definedName>
    <definedName name="TABQ7">#REF!</definedName>
    <definedName name="TABQ8" localSheetId="1">#REF!</definedName>
    <definedName name="TABQ8" localSheetId="5">#REF!</definedName>
    <definedName name="TABQ8" localSheetId="6">#REF!</definedName>
    <definedName name="TABQ8">#REF!</definedName>
    <definedName name="thtr" localSheetId="41" hidden="1">#REF!</definedName>
    <definedName name="thtr" localSheetId="42" hidden="1">#REF!</definedName>
    <definedName name="thtr" localSheetId="43" hidden="1">#REF!</definedName>
    <definedName name="thtr" localSheetId="44" hidden="1">#REF!</definedName>
    <definedName name="thtr" hidden="1">#REF!</definedName>
    <definedName name="Titulo" localSheetId="1">#REF!</definedName>
    <definedName name="Titulo" localSheetId="5">#REF!</definedName>
    <definedName name="Titulo" localSheetId="6">#REF!</definedName>
    <definedName name="Titulo">#REF!</definedName>
    <definedName name="Todo" localSheetId="1">#REF!</definedName>
    <definedName name="Todo" localSheetId="5">#REF!</definedName>
    <definedName name="Todo" localSheetId="6">#REF!</definedName>
    <definedName name="Todo">#REF!</definedName>
    <definedName name="TransferQ1" localSheetId="1">#REF!</definedName>
    <definedName name="TransferQ1" localSheetId="5">#REF!</definedName>
    <definedName name="TransferQ1" localSheetId="6">#REF!</definedName>
    <definedName name="TransferQ1">#REF!</definedName>
    <definedName name="TransferQ2" localSheetId="1">#REF!</definedName>
    <definedName name="TransferQ2" localSheetId="5">#REF!</definedName>
    <definedName name="TransferQ2" localSheetId="6">#REF!</definedName>
    <definedName name="TransferQ2">#REF!</definedName>
    <definedName name="TransferQ3">[4]analiseNAOTratadasGrupo7!$A$1:$I$42</definedName>
    <definedName name="TransferQ4" localSheetId="0">#REF!</definedName>
    <definedName name="TransferQ4" localSheetId="1">#REF!</definedName>
    <definedName name="TransferQ4" localSheetId="5">#REF!</definedName>
    <definedName name="TransferQ4" localSheetId="6">#REF!</definedName>
    <definedName name="TransferQ4">#REF!</definedName>
    <definedName name="TransferQ5" localSheetId="0">#REF!</definedName>
    <definedName name="TransferQ5" localSheetId="1">#REF!</definedName>
    <definedName name="TransferQ5" localSheetId="5">#REF!</definedName>
    <definedName name="TransferQ5" localSheetId="6">#REF!</definedName>
    <definedName name="TransferQ5">#REF!</definedName>
    <definedName name="TransferQ6" localSheetId="0">#REF!</definedName>
    <definedName name="TransferQ6" localSheetId="1">#REF!</definedName>
    <definedName name="TransferQ6" localSheetId="5">#REF!</definedName>
    <definedName name="TransferQ6" localSheetId="6">#REF!</definedName>
    <definedName name="TransferQ6">#REF!</definedName>
    <definedName name="TransferQ7" localSheetId="1">#REF!</definedName>
    <definedName name="TransferQ7" localSheetId="5">#REF!</definedName>
    <definedName name="TransferQ7" localSheetId="6">#REF!</definedName>
    <definedName name="TransferQ7">#REF!</definedName>
    <definedName name="UnitFactor">[10]Cover!$Q$116</definedName>
    <definedName name="x" localSheetId="7" hidden="1">#REF!</definedName>
    <definedName name="x" localSheetId="8" hidden="1">#REF!</definedName>
    <definedName name="x" localSheetId="38" hidden="1">#REF!</definedName>
    <definedName name="x" localSheetId="39" hidden="1">#REF!</definedName>
    <definedName name="x" localSheetId="40" hidden="1">#REF!</definedName>
    <definedName name="x" localSheetId="41" hidden="1">#REF!</definedName>
    <definedName name="x" localSheetId="42" hidden="1">#REF!</definedName>
    <definedName name="x" localSheetId="43" hidden="1">#REF!</definedName>
    <definedName name="x" localSheetId="44" hidden="1">#REF!</definedName>
    <definedName name="x" hidden="1">#REF!</definedName>
    <definedName name="y" localSheetId="0">#REF!</definedName>
    <definedName name="y" localSheetId="1">#REF!</definedName>
    <definedName name="y" localSheetId="5">#REF!</definedName>
    <definedName name="y" localSheetId="6">#REF!</definedName>
    <definedName name="y">#REF!</definedName>
    <definedName name="Z_BB9EDF3A_8A74_4586_8CAA_45451EB05B5A_.wvu.PrintArea" localSheetId="13" hidden="1">'6.5'!$A$1:$G$15</definedName>
    <definedName name="Z_BB9EDF3A_8A74_4586_8CAA_45451EB05B5A_.wvu.PrintArea" localSheetId="14" hidden="1">'6.6'!#REF!</definedName>
    <definedName name="Z_BB9EDF3A_8A74_4586_8CAA_45451EB05B5A_.wvu.PrintArea" localSheetId="15" hidden="1">'6.7'!$A$1:$G$50</definedName>
    <definedName name="Z_BB9EDF3A_8A74_4586_8CAA_45451EB05B5A_.wvu.PrintArea" localSheetId="16" hidden="1">'6.8'!$A$1:$C$15</definedName>
    <definedName name="zz" localSheetId="0">#REF!</definedName>
    <definedName name="zz" localSheetId="1">#REF!</definedName>
    <definedName name="zz" localSheetId="5">#REF!</definedName>
    <definedName name="zz" localSheetId="6">#REF!</definedName>
    <definedName name="zz">#REF!</definedName>
    <definedName name="zzz" localSheetId="0">'[11]q-61_Ind_4_0201_ZEu_E'!$A$2:$AB$119</definedName>
    <definedName name="zzz">'[12]q-61_Ind_4_0201_ZEu_E'!$A$2:$AB$119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04" l="1"/>
  <c r="E5" i="104"/>
  <c r="D5" i="104"/>
  <c r="C5" i="104"/>
  <c r="B5" i="104"/>
  <c r="D6" i="52"/>
  <c r="C6" i="52"/>
  <c r="J42" i="99" l="1"/>
  <c r="H42" i="99"/>
  <c r="G42" i="99"/>
  <c r="F42" i="99"/>
  <c r="E42" i="99"/>
  <c r="D42" i="99"/>
  <c r="C42" i="99"/>
  <c r="G38" i="99"/>
  <c r="F38" i="99"/>
  <c r="E38" i="99"/>
  <c r="C38" i="99"/>
  <c r="J34" i="99"/>
  <c r="I34" i="99"/>
  <c r="H34" i="99"/>
  <c r="G34" i="99"/>
  <c r="F34" i="99"/>
  <c r="E34" i="99"/>
  <c r="D34" i="99"/>
  <c r="C34" i="99"/>
  <c r="I29" i="99"/>
  <c r="H29" i="99"/>
  <c r="G29" i="99"/>
  <c r="F29" i="99"/>
  <c r="E29" i="99"/>
  <c r="D29" i="99"/>
  <c r="C29" i="99"/>
  <c r="J24" i="99"/>
  <c r="I24" i="99"/>
  <c r="H24" i="99"/>
  <c r="G24" i="99"/>
  <c r="F24" i="99"/>
  <c r="E24" i="99"/>
  <c r="D24" i="99"/>
  <c r="C24" i="99"/>
  <c r="I19" i="99"/>
  <c r="H19" i="99"/>
  <c r="G19" i="99"/>
  <c r="F19" i="99"/>
  <c r="E19" i="99"/>
  <c r="D19" i="99"/>
  <c r="C19" i="99"/>
  <c r="J15" i="99"/>
  <c r="I15" i="99"/>
  <c r="H15" i="99"/>
  <c r="G15" i="99"/>
  <c r="F15" i="99"/>
  <c r="E15" i="99"/>
  <c r="D15" i="99"/>
  <c r="C15" i="99"/>
  <c r="J10" i="99"/>
  <c r="I10" i="99"/>
  <c r="H10" i="99"/>
  <c r="G10" i="99"/>
  <c r="F10" i="99"/>
  <c r="E10" i="99"/>
  <c r="D10" i="99"/>
  <c r="C10" i="99"/>
  <c r="J53" i="103"/>
  <c r="I53" i="103"/>
  <c r="H53" i="103"/>
  <c r="G53" i="103"/>
  <c r="F53" i="103"/>
  <c r="C53" i="103"/>
  <c r="I49" i="103"/>
  <c r="H49" i="103"/>
  <c r="G49" i="103"/>
  <c r="F49" i="103"/>
  <c r="E49" i="103"/>
  <c r="D49" i="103"/>
  <c r="C49" i="103"/>
  <c r="J44" i="103"/>
  <c r="I44" i="103"/>
  <c r="H44" i="103"/>
  <c r="G44" i="103"/>
  <c r="F44" i="103"/>
  <c r="E44" i="103"/>
  <c r="D44" i="103"/>
  <c r="C44" i="103"/>
  <c r="J34" i="103"/>
  <c r="I34" i="103"/>
  <c r="H34" i="103"/>
  <c r="G34" i="103"/>
  <c r="F34" i="103"/>
  <c r="E34" i="103"/>
  <c r="D34" i="103"/>
  <c r="C34" i="103"/>
  <c r="J30" i="103"/>
  <c r="I30" i="103"/>
  <c r="H30" i="103"/>
  <c r="G30" i="103"/>
  <c r="F30" i="103"/>
  <c r="E30" i="103"/>
  <c r="D30" i="103"/>
  <c r="C30" i="103"/>
  <c r="J25" i="103"/>
  <c r="I25" i="103"/>
  <c r="H25" i="103"/>
  <c r="G25" i="103"/>
  <c r="F25" i="103"/>
  <c r="E25" i="103"/>
  <c r="D25" i="103"/>
  <c r="C25" i="103"/>
  <c r="I21" i="103"/>
  <c r="H21" i="103"/>
  <c r="G21" i="103"/>
  <c r="F21" i="103"/>
  <c r="E21" i="103"/>
  <c r="D21" i="103"/>
  <c r="C21" i="103"/>
  <c r="J16" i="103"/>
  <c r="H16" i="103"/>
  <c r="F16" i="103"/>
  <c r="D16" i="103"/>
  <c r="C16" i="103"/>
  <c r="J11" i="103"/>
  <c r="I11" i="103"/>
  <c r="H11" i="103"/>
  <c r="G11" i="103"/>
  <c r="F11" i="103"/>
  <c r="E11" i="103"/>
  <c r="D11" i="103"/>
  <c r="C11" i="103"/>
  <c r="C43" i="102"/>
  <c r="C39" i="102"/>
  <c r="C35" i="102"/>
  <c r="C30" i="102"/>
  <c r="C25" i="102"/>
  <c r="G20" i="102"/>
  <c r="C20" i="102"/>
  <c r="C15" i="102"/>
  <c r="C10" i="102"/>
  <c r="C51" i="101"/>
  <c r="C47" i="101"/>
  <c r="C42" i="101"/>
  <c r="C33" i="101"/>
  <c r="C29" i="101"/>
  <c r="C24" i="101"/>
  <c r="C20" i="101"/>
  <c r="C15" i="101"/>
  <c r="H10" i="101"/>
  <c r="C10" i="101"/>
  <c r="C35" i="96"/>
  <c r="C29" i="96"/>
  <c r="C23" i="96"/>
  <c r="C17" i="96"/>
  <c r="C11" i="96"/>
  <c r="C51" i="95"/>
  <c r="C45" i="95"/>
  <c r="C35" i="95"/>
  <c r="C23" i="95"/>
  <c r="C17" i="95"/>
  <c r="H11" i="95"/>
  <c r="C11" i="95"/>
  <c r="C34" i="91"/>
  <c r="C33" i="91"/>
  <c r="C23" i="91"/>
  <c r="C22" i="91"/>
  <c r="C12" i="91"/>
  <c r="C11" i="91"/>
  <c r="M18" i="82"/>
  <c r="M17" i="82"/>
  <c r="M16" i="82"/>
  <c r="M15" i="82"/>
  <c r="M14" i="82"/>
  <c r="M13" i="82"/>
  <c r="M12" i="82"/>
  <c r="M11" i="82"/>
  <c r="M10" i="82"/>
  <c r="M9" i="82"/>
  <c r="M8" i="82"/>
  <c r="M7" i="82"/>
  <c r="M6" i="82"/>
  <c r="M5" i="82"/>
  <c r="J47" i="81"/>
  <c r="C47" i="81"/>
  <c r="B47" i="81"/>
  <c r="J46" i="81"/>
  <c r="C46" i="81"/>
  <c r="J45" i="81"/>
  <c r="C45" i="81"/>
  <c r="B45" i="81"/>
  <c r="J44" i="81"/>
  <c r="J41" i="81" s="1"/>
  <c r="C44" i="81"/>
  <c r="B44" i="81" s="1"/>
  <c r="J43" i="81"/>
  <c r="C43" i="81"/>
  <c r="B43" i="81"/>
  <c r="J42" i="81"/>
  <c r="C42" i="81"/>
  <c r="B42" i="81" s="1"/>
  <c r="N41" i="81"/>
  <c r="M41" i="81"/>
  <c r="L41" i="81"/>
  <c r="K41" i="81"/>
  <c r="I41" i="81"/>
  <c r="H41" i="81"/>
  <c r="G41" i="81"/>
  <c r="F41" i="81"/>
  <c r="E41" i="81"/>
  <c r="D41" i="81"/>
  <c r="K46" i="80"/>
  <c r="H46" i="80"/>
  <c r="E46" i="80"/>
  <c r="D46" i="80"/>
  <c r="C46" i="80"/>
  <c r="B46" i="80" s="1"/>
  <c r="K45" i="80"/>
  <c r="H45" i="80"/>
  <c r="E45" i="80"/>
  <c r="D45" i="80"/>
  <c r="C45" i="80"/>
  <c r="B45" i="80" s="1"/>
  <c r="K44" i="80"/>
  <c r="H44" i="80"/>
  <c r="E44" i="80"/>
  <c r="D44" i="80"/>
  <c r="C44" i="80"/>
  <c r="K43" i="80"/>
  <c r="H43" i="80"/>
  <c r="E43" i="80"/>
  <c r="D43" i="80"/>
  <c r="C43" i="80"/>
  <c r="B43" i="80" s="1"/>
  <c r="K42" i="80"/>
  <c r="H42" i="80"/>
  <c r="E42" i="80"/>
  <c r="D42" i="80"/>
  <c r="C42" i="80"/>
  <c r="B42" i="80" s="1"/>
  <c r="K41" i="80"/>
  <c r="K40" i="80" s="1"/>
  <c r="H41" i="80"/>
  <c r="E41" i="80"/>
  <c r="D41" i="80"/>
  <c r="C41" i="80"/>
  <c r="B41" i="80" s="1"/>
  <c r="M40" i="80"/>
  <c r="L40" i="80"/>
  <c r="J40" i="80"/>
  <c r="I40" i="80"/>
  <c r="G40" i="80"/>
  <c r="F40" i="80"/>
  <c r="D40" i="80"/>
  <c r="D19" i="79"/>
  <c r="C19" i="79"/>
  <c r="B19" i="79"/>
  <c r="D18" i="79"/>
  <c r="C18" i="79"/>
  <c r="B18" i="79"/>
  <c r="D17" i="79"/>
  <c r="C17" i="79"/>
  <c r="B17" i="79"/>
  <c r="D16" i="79"/>
  <c r="C16" i="79"/>
  <c r="B16" i="79"/>
  <c r="D15" i="79"/>
  <c r="C15" i="79"/>
  <c r="B15" i="79"/>
  <c r="D14" i="79"/>
  <c r="C14" i="79"/>
  <c r="B14" i="79"/>
  <c r="D13" i="79"/>
  <c r="C13" i="79"/>
  <c r="B13" i="79"/>
  <c r="D12" i="79"/>
  <c r="C12" i="79"/>
  <c r="B12" i="79"/>
  <c r="D11" i="79"/>
  <c r="C11" i="79"/>
  <c r="B11" i="79"/>
  <c r="D10" i="79"/>
  <c r="C10" i="79"/>
  <c r="B10" i="79"/>
  <c r="D9" i="79"/>
  <c r="C9" i="79"/>
  <c r="B9" i="79"/>
  <c r="D8" i="79"/>
  <c r="C8" i="79"/>
  <c r="B8" i="79"/>
  <c r="D7" i="79"/>
  <c r="C7" i="79"/>
  <c r="B7" i="79"/>
  <c r="D19" i="78"/>
  <c r="C19" i="78"/>
  <c r="B19" i="78"/>
  <c r="D18" i="78"/>
  <c r="C18" i="78"/>
  <c r="B18" i="78"/>
  <c r="D17" i="78"/>
  <c r="C17" i="78"/>
  <c r="B17" i="78"/>
  <c r="D16" i="78"/>
  <c r="C16" i="78"/>
  <c r="B16" i="78"/>
  <c r="D15" i="78"/>
  <c r="C15" i="78"/>
  <c r="B15" i="78"/>
  <c r="D14" i="78"/>
  <c r="C14" i="78"/>
  <c r="B14" i="78"/>
  <c r="D13" i="78"/>
  <c r="C13" i="78"/>
  <c r="B13" i="78"/>
  <c r="D12" i="78"/>
  <c r="C12" i="78"/>
  <c r="B12" i="78"/>
  <c r="D11" i="78"/>
  <c r="C11" i="78"/>
  <c r="B11" i="78"/>
  <c r="D10" i="78"/>
  <c r="C10" i="78"/>
  <c r="B10" i="78"/>
  <c r="D9" i="78"/>
  <c r="C9" i="78"/>
  <c r="B9" i="78"/>
  <c r="D8" i="78"/>
  <c r="C8" i="78"/>
  <c r="B8" i="78"/>
  <c r="D7" i="78"/>
  <c r="C7" i="78"/>
  <c r="B7" i="78"/>
  <c r="D18" i="77"/>
  <c r="C18" i="77"/>
  <c r="B18" i="77"/>
  <c r="D17" i="77"/>
  <c r="C17" i="77"/>
  <c r="B17" i="77"/>
  <c r="G16" i="77"/>
  <c r="D16" i="77" s="1"/>
  <c r="E16" i="77"/>
  <c r="B16" i="77" s="1"/>
  <c r="C16" i="77"/>
  <c r="D15" i="77"/>
  <c r="C15" i="77"/>
  <c r="B15" i="77"/>
  <c r="D14" i="77"/>
  <c r="C14" i="77"/>
  <c r="B14" i="77"/>
  <c r="D13" i="77"/>
  <c r="C13" i="77"/>
  <c r="B13" i="77"/>
  <c r="G12" i="77"/>
  <c r="D12" i="77" s="1"/>
  <c r="F12" i="77"/>
  <c r="C12" i="77" s="1"/>
  <c r="E12" i="77"/>
  <c r="B12" i="77" s="1"/>
  <c r="D11" i="77"/>
  <c r="C11" i="77"/>
  <c r="B11" i="77"/>
  <c r="D10" i="77"/>
  <c r="C10" i="77"/>
  <c r="B10" i="77"/>
  <c r="D9" i="77"/>
  <c r="C9" i="77"/>
  <c r="B9" i="77"/>
  <c r="G8" i="77"/>
  <c r="D8" i="77" s="1"/>
  <c r="F8" i="77"/>
  <c r="C8" i="77" s="1"/>
  <c r="E8" i="77"/>
  <c r="B8" i="77" s="1"/>
  <c r="H35" i="65"/>
  <c r="H28" i="65"/>
  <c r="E40" i="80" l="1"/>
  <c r="C40" i="80"/>
  <c r="H40" i="80"/>
  <c r="B44" i="80"/>
  <c r="B46" i="81"/>
  <c r="B41" i="81"/>
  <c r="C41" i="81"/>
  <c r="B40" i="80"/>
  <c r="E7" i="77"/>
  <c r="B7" i="77" s="1"/>
  <c r="F7" i="77"/>
  <c r="C7" i="77" s="1"/>
  <c r="G7" i="77"/>
  <c r="D7" i="77" s="1"/>
  <c r="K86" i="93" l="1"/>
  <c r="J86" i="93"/>
  <c r="F86" i="93"/>
  <c r="E86" i="93"/>
  <c r="K60" i="93"/>
  <c r="J60" i="93"/>
  <c r="F60" i="93"/>
  <c r="E59" i="93"/>
  <c r="K44" i="93"/>
  <c r="J44" i="93"/>
  <c r="F44" i="93"/>
  <c r="E44" i="93"/>
  <c r="K8" i="93"/>
  <c r="J8" i="93"/>
  <c r="F8" i="93"/>
  <c r="F6" i="93" s="1"/>
  <c r="E8" i="93"/>
  <c r="K24" i="92"/>
  <c r="F24" i="92"/>
  <c r="K6" i="92"/>
  <c r="F6" i="92"/>
  <c r="K6" i="93" l="1"/>
  <c r="E5" i="54"/>
  <c r="D5" i="54"/>
</calcChain>
</file>

<file path=xl/sharedStrings.xml><?xml version="1.0" encoding="utf-8"?>
<sst xmlns="http://schemas.openxmlformats.org/spreadsheetml/2006/main" count="2706" uniqueCount="617">
  <si>
    <t>Total</t>
  </si>
  <si>
    <t>Unidade: tep</t>
  </si>
  <si>
    <t>Outros</t>
  </si>
  <si>
    <t>Tipo de
veículo</t>
  </si>
  <si>
    <t>Ligeiros</t>
  </si>
  <si>
    <t>Pesados</t>
  </si>
  <si>
    <t>Passageiros</t>
  </si>
  <si>
    <t>Mercadorias</t>
  </si>
  <si>
    <t xml:space="preserve">Data </t>
  </si>
  <si>
    <t>Camiões</t>
  </si>
  <si>
    <t>Tratores</t>
  </si>
  <si>
    <t>Tipo de veículo</t>
  </si>
  <si>
    <t>Transporte de passageiros</t>
  </si>
  <si>
    <t>Idade dos veículos</t>
  </si>
  <si>
    <t>Idade média</t>
  </si>
  <si>
    <t>Tipo de 
veículo</t>
  </si>
  <si>
    <t>Combustível</t>
  </si>
  <si>
    <t>Gasóleo</t>
  </si>
  <si>
    <t>Gasolina</t>
  </si>
  <si>
    <t>GPL</t>
  </si>
  <si>
    <t>Unidade: N.º</t>
  </si>
  <si>
    <t>&lt; 2 anos</t>
  </si>
  <si>
    <r>
      <rPr>
        <sz val="7"/>
        <color indexed="8"/>
        <rFont val="Symbol"/>
        <family val="1"/>
        <charset val="2"/>
      </rPr>
      <t>³</t>
    </r>
    <r>
      <rPr>
        <sz val="7"/>
        <color indexed="8"/>
        <rFont val="Arial"/>
        <family val="2"/>
      </rPr>
      <t xml:space="preserve"> 2 - &lt; 5 anos</t>
    </r>
  </si>
  <si>
    <r>
      <rPr>
        <sz val="7"/>
        <color indexed="8"/>
        <rFont val="Symbol"/>
        <family val="1"/>
        <charset val="2"/>
      </rPr>
      <t>³</t>
    </r>
    <r>
      <rPr>
        <sz val="7"/>
        <color indexed="8"/>
        <rFont val="Arial"/>
        <family val="2"/>
      </rPr>
      <t xml:space="preserve"> 5 - &lt; 10 anos</t>
    </r>
  </si>
  <si>
    <r>
      <rPr>
        <sz val="7"/>
        <color indexed="8"/>
        <rFont val="Symbol"/>
        <family val="1"/>
        <charset val="2"/>
      </rPr>
      <t>³</t>
    </r>
    <r>
      <rPr>
        <sz val="7"/>
        <color indexed="8"/>
        <rFont val="Arial"/>
        <family val="2"/>
      </rPr>
      <t xml:space="preserve"> 10 anos</t>
    </r>
  </si>
  <si>
    <t>Gasolinas</t>
  </si>
  <si>
    <t>Petróleos</t>
  </si>
  <si>
    <t>Lubrificantes</t>
  </si>
  <si>
    <t>Gás Natural</t>
  </si>
  <si>
    <t>N.º</t>
  </si>
  <si>
    <t>³ 2 - &lt; 5 anos</t>
  </si>
  <si>
    <t>³ 5 - &lt; 10 anos</t>
  </si>
  <si>
    <t>³ 10 anos</t>
  </si>
  <si>
    <t>Nota: (a) Parque com exclusão de ciclomotores, motociclos e tratores agrícolas; veículos presumivelmente em circulação: compareceram a pelo menos uma das duas últimas inspeções obrigatórias.</t>
  </si>
  <si>
    <t>Nota : (a) Parque com exclusão de ciclomotores e motociclos; veículos presumivelmente em circulação: compareceram a pelo menos uma das duas últimas inspeções obrigatórias.</t>
  </si>
  <si>
    <t>31.12.2017</t>
  </si>
  <si>
    <t>Unidade: ktep</t>
  </si>
  <si>
    <t>NUTS I</t>
  </si>
  <si>
    <t>Fonte energética</t>
  </si>
  <si>
    <t>Carvão</t>
  </si>
  <si>
    <t>Petróleo</t>
  </si>
  <si>
    <t>Eletricidade</t>
  </si>
  <si>
    <t>Gás natural</t>
  </si>
  <si>
    <t>Portugal</t>
  </si>
  <si>
    <t>Continente</t>
  </si>
  <si>
    <t>Região Autónoma dos Açores</t>
  </si>
  <si>
    <t>Região Autónoma da Madeira</t>
  </si>
  <si>
    <t>Setor de atividade</t>
  </si>
  <si>
    <t>Agricultura e pescas</t>
  </si>
  <si>
    <t>Indústria</t>
  </si>
  <si>
    <t>Transportes</t>
  </si>
  <si>
    <t>Construção e obras públicas</t>
  </si>
  <si>
    <t>Doméstico</t>
  </si>
  <si>
    <t>Serviços</t>
  </si>
  <si>
    <t>NUTS</t>
  </si>
  <si>
    <t xml:space="preserve">Hídrica </t>
  </si>
  <si>
    <t>Eólica</t>
  </si>
  <si>
    <t>Fotovoltaica</t>
  </si>
  <si>
    <t>Geotérmica</t>
  </si>
  <si>
    <t>Biomassa</t>
  </si>
  <si>
    <t>31.12.2018</t>
  </si>
  <si>
    <t>Fonte: Direção Geral de Energia e Geologia - Balanço Energético Nacional.</t>
  </si>
  <si>
    <t>Fonte: Direção Geral de Energia e Geologia - Balanço Energético Nacional; Balanço Energético RAA e RAM.</t>
  </si>
  <si>
    <r>
      <t>Fonte:</t>
    </r>
    <r>
      <rPr>
        <sz val="6"/>
        <color indexed="8"/>
        <rFont val="Arial"/>
        <family val="2"/>
      </rPr>
      <t xml:space="preserve"> Instituto da Mobilidade e dos Transportes, I. P. e INE</t>
    </r>
  </si>
  <si>
    <t>294</t>
  </si>
  <si>
    <t>620</t>
  </si>
  <si>
    <t>45</t>
  </si>
  <si>
    <t>x</t>
  </si>
  <si>
    <t>31.12.2019</t>
  </si>
  <si>
    <t>31.12.2020</t>
  </si>
  <si>
    <t>2019 (a)</t>
  </si>
  <si>
    <t>2020 (a)</t>
  </si>
  <si>
    <t>SOLO, BIODIVERSIDADE E PAISAGEM</t>
  </si>
  <si>
    <t>RESÍDUOS</t>
  </si>
  <si>
    <t>ENERGIA E TRANSPORTES</t>
  </si>
  <si>
    <t>ECONOMIA E FINANÇAS DO AMBIENTE</t>
  </si>
  <si>
    <t>Medidas Agro-ambientais</t>
  </si>
  <si>
    <t>2019 Rv</t>
  </si>
  <si>
    <t>Beneficiários Pagos 
(Nº)</t>
  </si>
  <si>
    <r>
      <t>   Montante Pago 
(10</t>
    </r>
    <r>
      <rPr>
        <b/>
        <vertAlign val="superscript"/>
        <sz val="7"/>
        <color indexed="9"/>
        <rFont val="Arial"/>
        <family val="2"/>
      </rPr>
      <t>3</t>
    </r>
    <r>
      <rPr>
        <b/>
        <sz val="7"/>
        <color indexed="9"/>
        <rFont val="Arial"/>
        <family val="2"/>
      </rPr>
      <t xml:space="preserve"> EUR)</t>
    </r>
  </si>
  <si>
    <t xml:space="preserve"> </t>
  </si>
  <si>
    <t xml:space="preserve">Portugal </t>
  </si>
  <si>
    <t>Agricultura Biológica</t>
  </si>
  <si>
    <t>Conversão para Agricultura Biológica</t>
  </si>
  <si>
    <t>Manutenção em Agricultura Biológica</t>
  </si>
  <si>
    <t>Produção Integrada</t>
  </si>
  <si>
    <t>Pagamentos Rede Natura</t>
  </si>
  <si>
    <t>Apoios Zonais</t>
  </si>
  <si>
    <t>Gestão do pastoreio em áreas de baldio no Apoio Zonal Peneda-Gerês</t>
  </si>
  <si>
    <t>Manutenção de socalcos no Apoio Zonal Peneda-Gerês</t>
  </si>
  <si>
    <t>Conservação dos soutos notáveis na Terra Fria no Apoio Zonal Montesinho-Nogueira</t>
  </si>
  <si>
    <t>Manutenção de rotação de sequeiro cereal-pousio no Apoio Zonal Castro Verde</t>
  </si>
  <si>
    <t>Manutenção de rotação de sequeiro cereal-pousio no Apoio Zonal Outras Áreas Estepárias</t>
  </si>
  <si>
    <t>Manutenção de rotação de sequeiro cereal-pousio no Apoio Zonal Outras AZ</t>
  </si>
  <si>
    <t>Conservação do solo</t>
  </si>
  <si>
    <t>Sementeira direta ou mobilização na linha</t>
  </si>
  <si>
    <t>Enrelvamento da entrelinha de culturas permanentes</t>
  </si>
  <si>
    <t>Uso Eficiente da água</t>
  </si>
  <si>
    <t>Culturas Permanentes Tradicionais</t>
  </si>
  <si>
    <t>Douro Vinhateiro</t>
  </si>
  <si>
    <t>Pastoreio Extensivo</t>
  </si>
  <si>
    <t>Manutenção de lameiros de alto valor natural - regadio</t>
  </si>
  <si>
    <t>Manutenção de lameiros de alto valor natural - sequeiro</t>
  </si>
  <si>
    <t>Manutenção de sistemas agrossilvopastoris sob montado</t>
  </si>
  <si>
    <t>Proteção do lobo-ibérico</t>
  </si>
  <si>
    <t>Recursos Genéticos</t>
  </si>
  <si>
    <t>Manutenção de raças autóctones em risco</t>
  </si>
  <si>
    <t>Mosaico Agroflorestal</t>
  </si>
  <si>
    <t>Apoio Agroambiental à Apicultura</t>
  </si>
  <si>
    <t>Manutenção e recuperação de galerias ripícolas</t>
  </si>
  <si>
    <t>Conservação de Curraletas e Lagidos da Cultura da Vinha</t>
  </si>
  <si>
    <t>Conservação de Pomares Tradicionais dos Açores</t>
  </si>
  <si>
    <t>Conservação de Sebes Vivas para a Protecção de Culturas HortoFrutiFlorícolas, Plantas Aromáticas e Medicinais</t>
  </si>
  <si>
    <t>Proteção de lagoas</t>
  </si>
  <si>
    <t>Manutenção da Extensificação da Produção Pecuária</t>
  </si>
  <si>
    <t>Protecção da Raça Autóctone Ramo Grande</t>
  </si>
  <si>
    <t>Pagamentos Natura 2000 Terras florestais</t>
  </si>
  <si>
    <t>Pagamentos silvo-ambientais</t>
  </si>
  <si>
    <t>Prémio Perda Rendimento</t>
  </si>
  <si>
    <t>Prémio Perda Rendimento Novo</t>
  </si>
  <si>
    <t>Prémio Manutenção</t>
  </si>
  <si>
    <t>Prémio Manutenção Novo</t>
  </si>
  <si>
    <t>Manutenção de muros de suporte de terras</t>
  </si>
  <si>
    <t>Preservação de pomares de frutos frescos e vinhas tradicionais</t>
  </si>
  <si>
    <t>Pproteção e reforço da biodiversidade</t>
  </si>
  <si>
    <t>Pagamentos de Compromissos Silvoambientais</t>
  </si>
  <si>
    <t>Fonte: Instituto de Financiamento da Agricultura e Pescas, I. P.</t>
  </si>
  <si>
    <t>Unidade: t s.a.</t>
  </si>
  <si>
    <t>Fungicidas</t>
  </si>
  <si>
    <t>Enxofre</t>
  </si>
  <si>
    <t>Herbicidas</t>
  </si>
  <si>
    <t>Inseticidas e acaricidas</t>
  </si>
  <si>
    <t>Outros (a)</t>
  </si>
  <si>
    <t>Fonte: Direcção-Geral de Alimentação e Veterinária.</t>
  </si>
  <si>
    <t>(a) Inclui Moluscicidas, Reguladores de Crescimento, Rodenticidas e Outros.</t>
  </si>
  <si>
    <t>Unidade</t>
  </si>
  <si>
    <t>2016 Rv</t>
  </si>
  <si>
    <t>2017 Rv</t>
  </si>
  <si>
    <t>2018 Rv</t>
  </si>
  <si>
    <t>t</t>
  </si>
  <si>
    <t>Azoto</t>
  </si>
  <si>
    <t>t  N</t>
  </si>
  <si>
    <t xml:space="preserve">Fósforo </t>
  </si>
  <si>
    <r>
      <t>t  P</t>
    </r>
    <r>
      <rPr>
        <vertAlign val="subscript"/>
        <sz val="7"/>
        <rFont val="Arial"/>
        <family val="2"/>
      </rPr>
      <t>2</t>
    </r>
    <r>
      <rPr>
        <sz val="7"/>
        <rFont val="Arial"/>
        <family val="2"/>
      </rPr>
      <t>O</t>
    </r>
    <r>
      <rPr>
        <vertAlign val="subscript"/>
        <sz val="7"/>
        <rFont val="Arial"/>
        <family val="2"/>
      </rPr>
      <t>5</t>
    </r>
  </si>
  <si>
    <t xml:space="preserve">Potássio </t>
  </si>
  <si>
    <r>
      <t>t  K</t>
    </r>
    <r>
      <rPr>
        <vertAlign val="subscript"/>
        <sz val="7"/>
        <rFont val="Arial"/>
        <family val="2"/>
      </rPr>
      <t>2</t>
    </r>
    <r>
      <rPr>
        <sz val="7"/>
        <rFont val="Arial"/>
        <family val="2"/>
      </rPr>
      <t>O</t>
    </r>
  </si>
  <si>
    <t>Fonte: Instituto Nacional de Estatística, I. P.</t>
  </si>
  <si>
    <t xml:space="preserve">Incorporação </t>
  </si>
  <si>
    <r>
      <t>Remoção</t>
    </r>
    <r>
      <rPr>
        <sz val="7"/>
        <color indexed="8"/>
        <rFont val="Arial"/>
        <family val="2"/>
      </rPr>
      <t xml:space="preserve"> </t>
    </r>
  </si>
  <si>
    <r>
      <t>Balanço</t>
    </r>
    <r>
      <rPr>
        <sz val="7"/>
        <color theme="0"/>
        <rFont val="Arial"/>
        <family val="2"/>
      </rPr>
      <t xml:space="preserve"> </t>
    </r>
    <r>
      <rPr>
        <b/>
        <sz val="7"/>
        <color theme="0"/>
        <rFont val="Arial"/>
        <family val="2"/>
      </rPr>
      <t xml:space="preserve">Bruto </t>
    </r>
    <r>
      <rPr>
        <sz val="7"/>
        <color theme="0"/>
        <rFont val="Arial"/>
        <family val="2"/>
      </rPr>
      <t>(Incorporação - Remoção)</t>
    </r>
  </si>
  <si>
    <r>
      <t>Balanço</t>
    </r>
    <r>
      <rPr>
        <sz val="7"/>
        <color theme="0"/>
        <rFont val="Arial"/>
        <family val="2"/>
      </rPr>
      <t xml:space="preserve"> </t>
    </r>
    <r>
      <rPr>
        <b/>
        <sz val="7"/>
        <color theme="0"/>
        <rFont val="Arial"/>
        <family val="2"/>
      </rPr>
      <t xml:space="preserve">Líquido </t>
    </r>
    <r>
      <rPr>
        <sz val="7"/>
        <color theme="0"/>
        <rFont val="Arial"/>
        <family val="2"/>
      </rPr>
      <t>(Incorporação - Remoção - Emissões)</t>
    </r>
  </si>
  <si>
    <t>Balanço bruto/ Superfície agrícola utilizada</t>
  </si>
  <si>
    <t>Balanço líquido/ Superfície agrícola utilizada</t>
  </si>
  <si>
    <t>t N</t>
  </si>
  <si>
    <t>kg N / ha</t>
  </si>
  <si>
    <t>1995 Rv</t>
  </si>
  <si>
    <t>1996 Rv</t>
  </si>
  <si>
    <t>1997 Rv</t>
  </si>
  <si>
    <t>1998 Rv</t>
  </si>
  <si>
    <t>1999 Rv</t>
  </si>
  <si>
    <t>2000 Rv</t>
  </si>
  <si>
    <t>2001 Rv</t>
  </si>
  <si>
    <t>2002 Rv</t>
  </si>
  <si>
    <t>2003 Rv</t>
  </si>
  <si>
    <t>2004 Rv</t>
  </si>
  <si>
    <t>2005 Rv</t>
  </si>
  <si>
    <t>2006 Rv</t>
  </si>
  <si>
    <t>2007 Rv</t>
  </si>
  <si>
    <t>2008 Rv</t>
  </si>
  <si>
    <t>2009 Rv</t>
  </si>
  <si>
    <t>2010 Rv</t>
  </si>
  <si>
    <t>2011 Rv</t>
  </si>
  <si>
    <t>2012 Rv</t>
  </si>
  <si>
    <t>2013 Rv</t>
  </si>
  <si>
    <t>2014 Rv</t>
  </si>
  <si>
    <t>2015 Rv</t>
  </si>
  <si>
    <r>
      <rPr>
        <b/>
        <sz val="7"/>
        <color theme="0"/>
        <rFont val="Arial"/>
        <family val="2"/>
      </rPr>
      <t>Balanço</t>
    </r>
    <r>
      <rPr>
        <sz val="7"/>
        <color theme="0"/>
        <rFont val="Arial"/>
        <family val="2"/>
      </rPr>
      <t xml:space="preserve"> </t>
    </r>
    <r>
      <rPr>
        <b/>
        <sz val="7"/>
        <color theme="0"/>
        <rFont val="Arial"/>
        <family val="2"/>
      </rPr>
      <t>/ Superfície agrícola utilizada</t>
    </r>
  </si>
  <si>
    <t>t P</t>
  </si>
  <si>
    <t>kg P / ha</t>
  </si>
  <si>
    <t>Fonte: Instituto Nacional de Estatística, I.P.</t>
  </si>
  <si>
    <t>Unidade: ha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</si>
  <si>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</t>
    </r>
  </si>
  <si>
    <t>Setores institucionais e agregados económicos</t>
  </si>
  <si>
    <t>Anos</t>
  </si>
  <si>
    <t>Administrações Públicas</t>
  </si>
  <si>
    <t>Total das despesas</t>
  </si>
  <si>
    <t>Despesas correntes</t>
  </si>
  <si>
    <t>Despesas com o pessoal</t>
  </si>
  <si>
    <t>Aquisição de bens e serviços</t>
  </si>
  <si>
    <t>Transferências correntes</t>
  </si>
  <si>
    <t>Outras despesas correntes</t>
  </si>
  <si>
    <t>Despesas de capital</t>
  </si>
  <si>
    <t>Investimentos</t>
  </si>
  <si>
    <t>Transferências de capital</t>
  </si>
  <si>
    <t>Outras despesas de capital</t>
  </si>
  <si>
    <t>Administração Central</t>
  </si>
  <si>
    <t>Administração Regional - Açores</t>
  </si>
  <si>
    <t>ə</t>
  </si>
  <si>
    <t>Administração Regional - Madeira</t>
  </si>
  <si>
    <t>Administração Local</t>
  </si>
  <si>
    <r>
      <t>Unidade: 10</t>
    </r>
    <r>
      <rPr>
        <vertAlign val="superscript"/>
        <sz val="6"/>
        <color indexed="8"/>
        <rFont val="Arial"/>
        <family val="2"/>
      </rPr>
      <t>3</t>
    </r>
    <r>
      <rPr>
        <sz val="6"/>
        <color indexed="8"/>
        <rFont val="Arial"/>
        <family val="2"/>
      </rPr>
      <t xml:space="preserve"> EUR</t>
    </r>
  </si>
  <si>
    <t xml:space="preserve">   Total das despesas</t>
  </si>
  <si>
    <t xml:space="preserve">     Despesas correntes</t>
  </si>
  <si>
    <t xml:space="preserve">       Despesas com o pessoal</t>
  </si>
  <si>
    <t xml:space="preserve">       Aquisição de bens e serviços</t>
  </si>
  <si>
    <t xml:space="preserve">       Transferências correntes</t>
  </si>
  <si>
    <t xml:space="preserve">       Outras despesas correntes</t>
  </si>
  <si>
    <t xml:space="preserve">     Despesas de capital</t>
  </si>
  <si>
    <t xml:space="preserve">       Investimentos</t>
  </si>
  <si>
    <t xml:space="preserve">       Transferências de capital</t>
  </si>
  <si>
    <t xml:space="preserve">       Outras despesas de capital</t>
  </si>
  <si>
    <t xml:space="preserve">Administração Local </t>
  </si>
  <si>
    <t>Atividades económicas (CAE-Rev.3)</t>
  </si>
  <si>
    <t>Principais gastos</t>
  </si>
  <si>
    <t>Investimento em ativos fixos tangíveis, propriedades de investimento e ativos biológicos</t>
  </si>
  <si>
    <t>Volume de negócios</t>
  </si>
  <si>
    <t>Custo das mercadorias vendidas e matérias consumidas</t>
  </si>
  <si>
    <t>Fornecimentos e serviços externos</t>
  </si>
  <si>
    <t>Gastos com pessoal</t>
  </si>
  <si>
    <t>Outros gastos e perdas</t>
  </si>
  <si>
    <t>Juros e gastos similares suportados</t>
  </si>
  <si>
    <t xml:space="preserve">     Total</t>
  </si>
  <si>
    <t>370 Recolha, drenagem e tratamento de águas residuais</t>
  </si>
  <si>
    <t>381 Recolha de resíduos</t>
  </si>
  <si>
    <t>382 Tratamento e eliminação de resíduos</t>
  </si>
  <si>
    <t>390 Descontaminação e atividades similares</t>
  </si>
  <si>
    <t>X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</si>
  <si>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</si>
  <si>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t>Escalões de pessoal ao serviço</t>
  </si>
  <si>
    <t>1 a 49</t>
  </si>
  <si>
    <t>50 a 99</t>
  </si>
  <si>
    <t>100 a 249</t>
  </si>
  <si>
    <t>250 a 499</t>
  </si>
  <si>
    <t>500 a 999</t>
  </si>
  <si>
    <t>1 000 ou mais</t>
  </si>
  <si>
    <t>05-09 Extrativas</t>
  </si>
  <si>
    <t>10-12 Alimentação, bebidas e tabaco</t>
  </si>
  <si>
    <t>13-14 Têxteis</t>
  </si>
  <si>
    <t>…</t>
  </si>
  <si>
    <t>15 Couro e produtos de couro</t>
  </si>
  <si>
    <t>16 Madeira, cortiça e suas obras</t>
  </si>
  <si>
    <t>17-18 Pasta, papel e cartão; impressão e reprodução</t>
  </si>
  <si>
    <t>19 Petrolíferas</t>
  </si>
  <si>
    <t>20-21 Químicos</t>
  </si>
  <si>
    <t>22 Borracha e matérias plásticas</t>
  </si>
  <si>
    <t>23 Produtos minerais, não metálicos</t>
  </si>
  <si>
    <t>24 Metalúrgicas de base</t>
  </si>
  <si>
    <t>25 Produtos metálicos, exceto máq. e equip.</t>
  </si>
  <si>
    <t>26-27 Equip. informático e elétrico</t>
  </si>
  <si>
    <t>29-30 Material de transporte</t>
  </si>
  <si>
    <t>28-31-32-33 Outras indústrias transformadoras</t>
  </si>
  <si>
    <t>35-36 Eletricidade, gás e água</t>
  </si>
  <si>
    <t>1000 ou mais</t>
  </si>
  <si>
    <t>NUTS II</t>
  </si>
  <si>
    <t>Norte</t>
  </si>
  <si>
    <t>Centro</t>
  </si>
  <si>
    <t>A. M. Lisboa</t>
  </si>
  <si>
    <t>Alentejo</t>
  </si>
  <si>
    <t>Algarve</t>
  </si>
  <si>
    <t>R. A. Açores</t>
  </si>
  <si>
    <t>R. A. Madeira</t>
  </si>
  <si>
    <t>Lisboa</t>
  </si>
  <si>
    <t>Unidade: Nº</t>
  </si>
  <si>
    <t>Regime de afetação dos recursos humanos</t>
  </si>
  <si>
    <t>Número médio de pessoas que ocupam</t>
  </si>
  <si>
    <t>Emprego "equivalente a tempo completo" em atividades de ambiente</t>
  </si>
  <si>
    <t>Mais de metade do tempo de trabalho em atividades de ambiente</t>
  </si>
  <si>
    <t>Menos de metade do tempo de trabalho em atividades de ambiente</t>
  </si>
  <si>
    <t>Regiões</t>
  </si>
  <si>
    <t>Sexo</t>
  </si>
  <si>
    <t>Classe etária</t>
  </si>
  <si>
    <t>HM</t>
  </si>
  <si>
    <t>H</t>
  </si>
  <si>
    <t>M</t>
  </si>
  <si>
    <r>
      <rPr>
        <b/>
        <sz val="7"/>
        <color indexed="9"/>
        <rFont val="Calibri"/>
        <family val="2"/>
      </rPr>
      <t>≤</t>
    </r>
    <r>
      <rPr>
        <b/>
        <sz val="7"/>
        <color indexed="9"/>
        <rFont val="Arial"/>
        <family val="2"/>
      </rPr>
      <t xml:space="preserve"> 25 anos</t>
    </r>
  </si>
  <si>
    <t>26 - 50 anos</t>
  </si>
  <si>
    <r>
      <rPr>
        <b/>
        <sz val="7"/>
        <color indexed="9"/>
        <rFont val="Calibri"/>
        <family val="2"/>
      </rPr>
      <t>≥</t>
    </r>
    <r>
      <rPr>
        <b/>
        <sz val="7"/>
        <color indexed="9"/>
        <rFont val="Arial"/>
        <family val="2"/>
      </rPr>
      <t xml:space="preserve"> 51 anos</t>
    </r>
  </si>
  <si>
    <t>Açores e Madeira</t>
  </si>
  <si>
    <t>Tipo de prestação</t>
  </si>
  <si>
    <t>Pessoas remuneradas</t>
  </si>
  <si>
    <t>Pessoas não remuneradas</t>
  </si>
  <si>
    <t>Dirigentes</t>
  </si>
  <si>
    <t>Quadros e técnicos médios e superiores</t>
  </si>
  <si>
    <t>Empregados adm., comerciais e de serviços</t>
  </si>
  <si>
    <t>Outros colaboradores</t>
  </si>
  <si>
    <t>Total programa PT 2020</t>
  </si>
  <si>
    <t>Informação Acumulada</t>
  </si>
  <si>
    <t>Dotação dos Fundos de Coesão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</si>
  <si>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</si>
  <si>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t>Custo total aprovado</t>
  </si>
  <si>
    <t>Custo elegível aprovado</t>
  </si>
  <si>
    <t>Fundo aprovado</t>
  </si>
  <si>
    <t>Fundo executado</t>
  </si>
  <si>
    <t>Taxa de execução (ex/aprov)</t>
  </si>
  <si>
    <t>%</t>
  </si>
  <si>
    <t>Taxa de compromisso (aprov/dotação)</t>
  </si>
  <si>
    <t>Ambiente (OT4, OT5 e OT6)</t>
  </si>
  <si>
    <t>Dotação dos OT4, OT5 e OT6</t>
  </si>
  <si>
    <t>Proporção Ambiente nos Fundos de Coesão</t>
  </si>
  <si>
    <t>OT4, OT5 e OT 6/ Fundos de Coesão</t>
  </si>
  <si>
    <t>Fonte: ADC, I. P.</t>
  </si>
  <si>
    <t>Informação Anual</t>
  </si>
  <si>
    <t>OT4 - Apoiar a transição para uma economia de baixo teor de carbono em todos os setores</t>
  </si>
  <si>
    <t>Dotação de fundo</t>
  </si>
  <si>
    <t>OT5 - Promover a adaptação às alterações climáticas e a prevenção e gestão de riscos</t>
  </si>
  <si>
    <t>OT6 - Preservar e proteger o ambiente e promover a eficiência energética</t>
  </si>
  <si>
    <t>OT 4 - Apoiar a transição para uma economia de baixo teor de carbono em todos os setores</t>
  </si>
  <si>
    <t>OT 5 - Promover a adaptação às alterações climáticas e a prevenção e gestão de riscos</t>
  </si>
  <si>
    <t>OT 6 - Preservar e proteger o ambiente e promover a eficiência energética</t>
  </si>
  <si>
    <t>PI 4.1 - A promoção da produção e distribuição de energia proveniente de fontes renováveis</t>
  </si>
  <si>
    <t>PI 4.2 - Promoção da eficiência energética e da utilização das energias renováveis nas empresas</t>
  </si>
  <si>
    <t>PI 4.3 - A concessão de apoio à eficiência energética, à gestão inteligente da energia e à utilização das energias renováveis nas infraestruturas públicas, nomeadamente nos edifícios públicos, e no setor da habitação</t>
  </si>
  <si>
    <t>PI 4.4 - Desenvolvimento e implantação de sistemas de distribuição inteligente que operem a níveis de baixa e média tensão</t>
  </si>
  <si>
    <t>PI 4.5 - A promoção de estratégias de baixo teor de carbono para todos os tipos de territórios, nomeadamente as zonas urbanas, incluindo a promoção da mobilidade urbana multimodal sustentável e medidas de adaptação relevantes para a atenuação</t>
  </si>
  <si>
    <t>PI 5.1 - A concessão de apoio ao investimento para a adaptação às alterações climáticas, incluindo abordagens baseadas nos ecossistemas</t>
  </si>
  <si>
    <t>PI 5.2 - A promoção de investimentos para fazer face a riscos específicos, assegurar a capacidade de resistência às catástrofes e desenvolver sistemas de gestão de catástrofes</t>
  </si>
  <si>
    <t>PI 6.1 - Investimentos no setor dos resíduos para satisfazer os requisitos do acervo ambiental da União e atender às necessidades de investimento identificadas pelos Estados-Membros que vão além desses requisitos</t>
  </si>
  <si>
    <t>PI 6.2 - Investimentos no setor da água, para satisfazer os requisitos do acervo ambiental da União e atender às necessidades de investimento identificadas pelos Estados-Membros que vão além desses requisitos</t>
  </si>
  <si>
    <t>PI 6.3 - A conservação, proteção, promoção e o desenvolvimento do património natural e cultural</t>
  </si>
  <si>
    <t>PI 6.4 - A proteção e reabilitação da biodiversidade e dos solos e promoção de sistemas de serviços ecológicos, nomeadamente através da rede Natura 2000 e de infraestruturas verdes</t>
  </si>
  <si>
    <t>PI 6.5 - A adoção de medidas destinadas a melhorar o ambiente urbano, a revitalizar as cidades, recuperar e descontaminar zonas industriais abandonadas, incluindo zonas de reconversão, a reduzir a poluição do ar e a promover medidas de redução de ruído</t>
  </si>
  <si>
    <t>TI 01 - Produção e distribuição de fontes de energia renováveis</t>
  </si>
  <si>
    <t>TI 02 - Eficiência energética nas empresas</t>
  </si>
  <si>
    <t>TI 03 - Eficiência energética nas infraestruturas públicas</t>
  </si>
  <si>
    <t>TI 04 - Eficiência energética nas habitações</t>
  </si>
  <si>
    <t>TI 06 - Mobilidade urbana sustentável</t>
  </si>
  <si>
    <t>TI 07 - Eficiência energética nos transportes públicos</t>
  </si>
  <si>
    <t>TI 08 - Adaptação às alterações climáticas</t>
  </si>
  <si>
    <t>TI 09 - Proteção do litoral</t>
  </si>
  <si>
    <t>TI 10 - Planeamento e gestão de riscos</t>
  </si>
  <si>
    <t>TI 11 - Resíduos</t>
  </si>
  <si>
    <t>TI 12 - Ciclo urbano da água</t>
  </si>
  <si>
    <t>TI 13 - Gestão dos recursos hídricos</t>
  </si>
  <si>
    <t xml:space="preserve">TI 14 - Património natural e cultural </t>
  </si>
  <si>
    <t>TI 15 - Proteção da biodiversidade e dos ecossistemas</t>
  </si>
  <si>
    <t xml:space="preserve">TI 16 - Reabilitação urbana </t>
  </si>
  <si>
    <t>TI 17 - Regeneração de instalações industriais abandonadas</t>
  </si>
  <si>
    <t>TI G2 - Monitorização da qualidade do ar</t>
  </si>
  <si>
    <t xml:space="preserve">Informação acumulada </t>
  </si>
  <si>
    <t>A.M. Lisboa</t>
  </si>
  <si>
    <t>R.A. Açores</t>
  </si>
  <si>
    <t>R.A. Madeira</t>
  </si>
  <si>
    <t>Unidade: t</t>
  </si>
  <si>
    <t>Países de destino \ origem dos resíduos</t>
  </si>
  <si>
    <t>Eliminação</t>
  </si>
  <si>
    <t>Valorização</t>
  </si>
  <si>
    <t>Total de saídas</t>
  </si>
  <si>
    <t>Alemanha</t>
  </si>
  <si>
    <t>Áustria</t>
  </si>
  <si>
    <t>Bélgica</t>
  </si>
  <si>
    <t>Espanha</t>
  </si>
  <si>
    <t>França</t>
  </si>
  <si>
    <t>Dinamarca</t>
  </si>
  <si>
    <t>Estados Unidos</t>
  </si>
  <si>
    <t>Holanda</t>
  </si>
  <si>
    <t>Índia</t>
  </si>
  <si>
    <t>Inglaterra</t>
  </si>
  <si>
    <t>Marrocos</t>
  </si>
  <si>
    <t>Noruega</t>
  </si>
  <si>
    <t>República Checa</t>
  </si>
  <si>
    <t>Suécia</t>
  </si>
  <si>
    <t>Total de entradas</t>
  </si>
  <si>
    <t>Brasil</t>
  </si>
  <si>
    <t>Cabo Verde</t>
  </si>
  <si>
    <t>Croácia</t>
  </si>
  <si>
    <t>Djibouti</t>
  </si>
  <si>
    <t>Gibraltar</t>
  </si>
  <si>
    <t>Grécia</t>
  </si>
  <si>
    <t>Irlanda</t>
  </si>
  <si>
    <t>Israel</t>
  </si>
  <si>
    <t>Itália</t>
  </si>
  <si>
    <t>Malta</t>
  </si>
  <si>
    <t>Nigéria</t>
  </si>
  <si>
    <t>Omã</t>
  </si>
  <si>
    <t>Singapura</t>
  </si>
  <si>
    <t>Uruguai</t>
  </si>
  <si>
    <t>Reino Unido</t>
  </si>
  <si>
    <t>Fonte: Agência Portuguesa do Ambiente (APA, I. P.)</t>
  </si>
  <si>
    <t>(a)Transferências de resíduos destinados a valorização ou eliminação sujeitas aos procedimento de notificação prévia por escrito estipulado no Regulamento (CE) N.º 1013/2006, de 14 de junho (Resíduos da "Lista Laranja" ou não classificados).</t>
  </si>
  <si>
    <t>Saídas para Valorização</t>
  </si>
  <si>
    <t xml:space="preserve">Entradas para Valorização </t>
  </si>
  <si>
    <t>EUROPA</t>
  </si>
  <si>
    <t>Bulgária</t>
  </si>
  <si>
    <t>Chipre</t>
  </si>
  <si>
    <t>Eslováquia</t>
  </si>
  <si>
    <t>Eslovénia</t>
  </si>
  <si>
    <t>Estónia</t>
  </si>
  <si>
    <t>Federação Russa</t>
  </si>
  <si>
    <t>Finlândia</t>
  </si>
  <si>
    <t>Hungria</t>
  </si>
  <si>
    <t>Islândia</t>
  </si>
  <si>
    <t>Letónia</t>
  </si>
  <si>
    <t>Lituânia</t>
  </si>
  <si>
    <t>Luxemburgo</t>
  </si>
  <si>
    <t>Países Baixos</t>
  </si>
  <si>
    <t>Polónia</t>
  </si>
  <si>
    <t>Roménia</t>
  </si>
  <si>
    <t>Suiça</t>
  </si>
  <si>
    <t>Turquia</t>
  </si>
  <si>
    <t>ÁFRICA</t>
  </si>
  <si>
    <t>África do Sul</t>
  </si>
  <si>
    <t>Argélia</t>
  </si>
  <si>
    <t>Egipto</t>
  </si>
  <si>
    <t>Etiópia</t>
  </si>
  <si>
    <t>Gana</t>
  </si>
  <si>
    <t>Guiné Bissau</t>
  </si>
  <si>
    <t>São Tomé e Príncipe</t>
  </si>
  <si>
    <t>Tunísia</t>
  </si>
  <si>
    <t>Uganda</t>
  </si>
  <si>
    <t>Argentina</t>
  </si>
  <si>
    <t>Bolívia</t>
  </si>
  <si>
    <t>Canadá</t>
  </si>
  <si>
    <t>Chile</t>
  </si>
  <si>
    <t>Colómbia</t>
  </si>
  <si>
    <t>Cuba</t>
  </si>
  <si>
    <t>El Salvador</t>
  </si>
  <si>
    <t>Equador</t>
  </si>
  <si>
    <t>Guadalupe</t>
  </si>
  <si>
    <t>Haiti</t>
  </si>
  <si>
    <t>Honduras</t>
  </si>
  <si>
    <t>México</t>
  </si>
  <si>
    <t>Nicarágua</t>
  </si>
  <si>
    <t>Panamá</t>
  </si>
  <si>
    <t>Paraguai</t>
  </si>
  <si>
    <t>Porto Rico</t>
  </si>
  <si>
    <t>República Dominicana</t>
  </si>
  <si>
    <t>Suriname</t>
  </si>
  <si>
    <t>Venezuela</t>
  </si>
  <si>
    <t>ÁSIA E OCEÂNIA</t>
  </si>
  <si>
    <t>Arábia Saudita</t>
  </si>
  <si>
    <t>Austrália</t>
  </si>
  <si>
    <t>Bahrein</t>
  </si>
  <si>
    <t>Bangladesh</t>
  </si>
  <si>
    <t>China</t>
  </si>
  <si>
    <t>Emirados Árabes Unidos</t>
  </si>
  <si>
    <t>Filipinas</t>
  </si>
  <si>
    <t>Hong Kong</t>
  </si>
  <si>
    <t>Indonésia</t>
  </si>
  <si>
    <t>Japão</t>
  </si>
  <si>
    <t>Jordânia</t>
  </si>
  <si>
    <t>Kuwait</t>
  </si>
  <si>
    <t>Líbano</t>
  </si>
  <si>
    <t>Malásia</t>
  </si>
  <si>
    <t>Paquistão</t>
  </si>
  <si>
    <t>Qatar</t>
  </si>
  <si>
    <t>Síria</t>
  </si>
  <si>
    <t>Sri Lanka</t>
  </si>
  <si>
    <t>Tailândia</t>
  </si>
  <si>
    <t>Taiwan</t>
  </si>
  <si>
    <t>Uzbequistão</t>
  </si>
  <si>
    <t>Vietname</t>
  </si>
  <si>
    <t>(a) Transferências de resíduos destinados a valorização sujeitas aos requisitos gerais de informação estabelecidos no artigo 18.º do Regulamento (CE) n.º 1013/2006, de 14 de junho (Resíduos da "Lista Verde" não sujeitos a notificação).</t>
  </si>
  <si>
    <t>2020 Rv</t>
  </si>
  <si>
    <t>2021 Po</t>
  </si>
  <si>
    <t>Países de destino \ origem</t>
  </si>
  <si>
    <t>Geórgia</t>
  </si>
  <si>
    <t>Camarões</t>
  </si>
  <si>
    <t>Seychelles</t>
  </si>
  <si>
    <t>AMÉRICA do Norte,
Central e Sul</t>
  </si>
  <si>
    <t>Estados Unidos da América</t>
  </si>
  <si>
    <t>Peru</t>
  </si>
  <si>
    <t>São Cristóvão e Neves</t>
  </si>
  <si>
    <t>Coreia do Norte</t>
  </si>
  <si>
    <t>Coreia do Sul</t>
  </si>
  <si>
    <t>2021 Pe</t>
  </si>
  <si>
    <t>Quadro 7.8 - Investimentos das empresas da indústria com atividades de gestão e proteção do ambiente por atividade económica, segundo as NUTS II (2021)</t>
  </si>
  <si>
    <t>Quadro 7.9 - Investimentos das empresas da indústria com gestão e proteção do ambiente por NUTS II, segundo o escalão de pessoal ao serviço (2021)</t>
  </si>
  <si>
    <t>Quadro 7.10 - Gastos das empresas da indústria com atividades de gestão e proteção do ambiente por atividade económica, segundo o escalão de pessoal ao serviço (2021)</t>
  </si>
  <si>
    <t>Quadro 7.11 - Gastos das empresas da indústria com atividades de gestão e proteção do ambiente por atividade económica, segundo as NUTS II (2021)</t>
  </si>
  <si>
    <t>Quadro 7.12 - Gastos das empresas da indústria com atividades de gestão e proteção do ambiente por NUTS II, segundo o escalão de pessoal ao serviço (2021)</t>
  </si>
  <si>
    <t>Quadro 7.13 - Rendimentos das empresas da indústria com atividades de gestão e proteção do ambiente por atividade económica, segundo o escalão de pessoal ao serviço (2021)</t>
  </si>
  <si>
    <t>Quadro 7.14 - Rendimentos das empresas da indústria com atividades de gestão e proteção do ambiente por atividade económica, segundo as NUTS II (2021)</t>
  </si>
  <si>
    <t>Quadro 7.15 - Rendimentos das empresas da indústria com atividades de gestão e proteção do ambiente por NUTS II, segundo o escalão de pessoal ao serviço (2021)</t>
  </si>
  <si>
    <t>Quadro 7.16 - Pessoas ao serviço nas empresas da indústria com atividades de gestão e proteção do ambiente por setor de atividade, segundo o regime de afetação (2021)</t>
  </si>
  <si>
    <t>Quadro 7.17 - Emprego "equivalente a tempo completo" em actividades de ambiente nas empresas da indústria com atividades de gestão e proteção do ambiente por setor de actividade, segundo as NUTS II (2021)</t>
  </si>
  <si>
    <t>Modelo de gestão|Submodelo de gestão</t>
  </si>
  <si>
    <t xml:space="preserve">R. A. Açores </t>
  </si>
  <si>
    <t xml:space="preserve">R. A. Madeira </t>
  </si>
  <si>
    <r>
      <t>Total</t>
    </r>
    <r>
      <rPr>
        <b/>
        <vertAlign val="superscript"/>
        <sz val="7"/>
        <color theme="0"/>
        <rFont val="Arial"/>
        <family val="2"/>
      </rPr>
      <t>1</t>
    </r>
  </si>
  <si>
    <t xml:space="preserve">Alta </t>
  </si>
  <si>
    <t>Baixa</t>
  </si>
  <si>
    <t>Gestão concessionada</t>
  </si>
  <si>
    <t xml:space="preserve">   Concessões multimunicipais</t>
  </si>
  <si>
    <t xml:space="preserve">   Concessões regionais</t>
  </si>
  <si>
    <t xml:space="preserve">   Concessões municipais</t>
  </si>
  <si>
    <t>Gestão delegada</t>
  </si>
  <si>
    <t xml:space="preserve">   Delegações estatais</t>
  </si>
  <si>
    <t xml:space="preserve">   Parcerias Estado/municípios</t>
  </si>
  <si>
    <t xml:space="preserve">   Empresas municipais ou intermunicipais</t>
  </si>
  <si>
    <t>Gestão direta</t>
  </si>
  <si>
    <t xml:space="preserve">   Serviços municipais</t>
  </si>
  <si>
    <t xml:space="preserve">   Serviços municipalizados ou intermunicipalizados</t>
  </si>
  <si>
    <r>
      <t xml:space="preserve">1 </t>
    </r>
    <r>
      <rPr>
        <sz val="6"/>
        <color theme="1"/>
        <rFont val="Arial"/>
        <family val="2"/>
      </rPr>
      <t xml:space="preserve">Note-se que existem entidades gestoras que nalguns municípios prestam serviços em alta e noutros prestam em alta e/ou em baixa. Assim, a coluna "Total" não é a soma das colunas "Alta" e "Baixa". </t>
    </r>
  </si>
  <si>
    <t>Fonte: INE, I. P., ERSAR, I.P., ERSARA e DREM.</t>
  </si>
  <si>
    <r>
      <t>Quadro 7.19</t>
    </r>
    <r>
      <rPr>
        <sz val="12"/>
        <color theme="5"/>
        <rFont val="Calibri"/>
        <family val="2"/>
        <scheme val="minor"/>
      </rPr>
      <t xml:space="preserve"> -</t>
    </r>
    <r>
      <rPr>
        <sz val="11"/>
        <color theme="4"/>
        <rFont val="Calibri"/>
        <family val="2"/>
        <scheme val="minor"/>
      </rPr>
      <t xml:space="preserve"> Entidades gestoras dos serviços de saneamento de águas residuais urbanas por modelos de gestão, segundo a NUT I </t>
    </r>
  </si>
  <si>
    <r>
      <t>Total</t>
    </r>
    <r>
      <rPr>
        <b/>
        <vertAlign val="superscript"/>
        <sz val="8"/>
        <color theme="0"/>
        <rFont val="Arial"/>
        <family val="2"/>
      </rPr>
      <t>1</t>
    </r>
  </si>
  <si>
    <t xml:space="preserve">   Associações de municípios</t>
  </si>
  <si>
    <r>
      <t>Quadro 7.20</t>
    </r>
    <r>
      <rPr>
        <sz val="11"/>
        <color theme="5"/>
        <rFont val="Calibri"/>
        <family val="2"/>
        <scheme val="minor"/>
      </rPr>
      <t xml:space="preserve"> -</t>
    </r>
    <r>
      <rPr>
        <sz val="11"/>
        <color theme="4"/>
        <rFont val="Calibri"/>
        <family val="2"/>
        <scheme val="minor"/>
      </rPr>
      <t xml:space="preserve"> Entidades gestoras dos serviços de gestão de resíduos urbanos por modelos de gestão, segundo a NUT I</t>
    </r>
  </si>
  <si>
    <t>Quadro 7.21 - Pessoas ao serviço nas Organizações não governamentais de ambiente, por região, segundo o sexo e a classe etária</t>
  </si>
  <si>
    <t>Quadro 7.22 - Pessoas ao serviço nas Organizações não governamentais de ambiente, por região, segundo o tipo de prestação, nível profissional e sexo</t>
  </si>
  <si>
    <t>Quadro 7.23 - Estrutura dos impostos com relevância ambiental, por ramo de atividade e famílias e por categoria (2020)</t>
  </si>
  <si>
    <t>Unidade: % para o total das categorias</t>
  </si>
  <si>
    <t>Unidade: % para o total em cada atividade</t>
  </si>
  <si>
    <t>NACE A10</t>
  </si>
  <si>
    <t>Energia</t>
  </si>
  <si>
    <t>Poluição</t>
  </si>
  <si>
    <t>Recursos</t>
  </si>
  <si>
    <t>Transporte</t>
  </si>
  <si>
    <t>Agricultura, Silvicultura e Pesca</t>
  </si>
  <si>
    <t>Indústria e Energia</t>
  </si>
  <si>
    <t>Construção</t>
  </si>
  <si>
    <t>Comércio; Reparação automóvel; Transportes e Armazenagem; Alojamento e Restauração</t>
  </si>
  <si>
    <t>Informação e Comunicações</t>
  </si>
  <si>
    <t>Atividades financeiras e de seguros</t>
  </si>
  <si>
    <t>Atividades imobiliárias</t>
  </si>
  <si>
    <t>Atividades profissionais, técnicas e científicas e Atividades de serviços administrativos</t>
  </si>
  <si>
    <t>Administração pública e defesa; Segurança social; Educação; Saúde e Atividades de apoio social</t>
  </si>
  <si>
    <t>Artes, Entretimento, Reparação bens pessoais e Outros serviços</t>
  </si>
  <si>
    <t>Total dos ramos de atividade</t>
  </si>
  <si>
    <t>Famílias</t>
  </si>
  <si>
    <t>Outros (não residentes e não atribuído a um ramo)</t>
  </si>
  <si>
    <t>Fonte: INE, I. P.</t>
  </si>
  <si>
    <t>Quadro 7.24 - Taxas com relevância ambiental</t>
  </si>
  <si>
    <r>
      <t>Unidade: 10</t>
    </r>
    <r>
      <rPr>
        <b/>
        <vertAlign val="superscript"/>
        <sz val="6"/>
        <color theme="1"/>
        <rFont val="Arial"/>
        <family val="2"/>
      </rPr>
      <t>6</t>
    </r>
    <r>
      <rPr>
        <sz val="6"/>
        <color theme="1"/>
        <rFont val="Arial"/>
        <family val="2"/>
      </rPr>
      <t xml:space="preserve"> EUR</t>
    </r>
  </si>
  <si>
    <t>Taxas</t>
  </si>
  <si>
    <t>Total das taxas com relevância ambiental</t>
  </si>
  <si>
    <t>Taxas sobre a poluição</t>
  </si>
  <si>
    <t>Taxa de recolha e tratamento de resíduos sólidos</t>
  </si>
  <si>
    <t>Taxas de salubridade e saneamento</t>
  </si>
  <si>
    <t>Taxa de gestão do sistema de reciclagem de embalagens de vidro, papel, plástico, metal e madeira</t>
  </si>
  <si>
    <t>Taxa de gestão do sistema de reciclagem de medicamentos e produtos fitossanitários</t>
  </si>
  <si>
    <t>Taxa de gestão do sistema de reciclagem de óleos lubrificantes usados</t>
  </si>
  <si>
    <t>Taxa de gestão do sistema de reciclagem de pneus</t>
  </si>
  <si>
    <t>Taxa de remoção, bloqueamento e depósito de veículos e de gestão do sistema de reciclagem de veículos em fim de vida</t>
  </si>
  <si>
    <t>Taxa de gestão do sistema de reciclagem de equipamentos elétricos e eletrónicos</t>
  </si>
  <si>
    <t>Taxa de gestão do sistema de reciclagem de pilhas, baterias e acumuladores</t>
  </si>
  <si>
    <t>Taxa de gestão de resíduos</t>
  </si>
  <si>
    <t>Taxa de recolha de cadáveres de animais mortos na exploração agrícola</t>
  </si>
  <si>
    <t>Taxas sobre os recursos</t>
  </si>
  <si>
    <t>Taxa de recursos hídricos (componentes A, I e U)</t>
  </si>
  <si>
    <t>Taxa de exploração de termas</t>
  </si>
  <si>
    <t>//</t>
  </si>
  <si>
    <t>Quadro 7.25 - Portugal 2020 e Objetivos Temáticos do Ambiente (OT4, OT5 e OT6) - informação acumulada</t>
  </si>
  <si>
    <t>Quadro 7.26 - Portugal 2020 e Objetivos Temáticos do Ambiente (OT4, OT5 e OT6) - informação anual</t>
  </si>
  <si>
    <t>Quadro 7.27 - Dotação, fundo aprovado e executado dos Objetivos Temáticos do Ambiente (OT4, OT5 e OT6) do Portugal 2020 - informação acumulada</t>
  </si>
  <si>
    <t>Quadro 7.28 - Dotação, fundo aprovado e executado dos Objetivos Temáticos do Ambiente (OT4, OT5 e OT6) do Portugal 2020 - informação anual</t>
  </si>
  <si>
    <t>Quadro 7.29- Objetivos Temáticos do Ambiente (OT4, OT5 e OT6) por Prioridades de Investimento (PI) do Portugal 2020 - informação acumulada</t>
  </si>
  <si>
    <t>Quadro 7.29 - Objetivos Temáticos do Ambiente (OT4, OT5 e OT6) por Prioridades de Investimento (PI) do Portugal 2020 - informação acumulada (Cont.)</t>
  </si>
  <si>
    <t>Quadro 7.30 - Objetivos Temáticos do Ambiente (OT4, OT5 e OT6) por Prioridades de Investimento (PI) do Portugal 2020 - informação anual</t>
  </si>
  <si>
    <t>Quadro 7.30 - Objetivos Temáticos do Ambiente (OT4, OT5 e OT6) por Prioridades de Investimento (PI) do Portugal 2020 - informação anual (Cont.)</t>
  </si>
  <si>
    <t>Quadro 7.31 - Objetivos Temáticos do Ambiente (OT4, OT5 e OT6) por Prioridades de Investimento (PI) e Tipologias de Intervenção (TI) do Portugal 2020 - informação acumulada</t>
  </si>
  <si>
    <t>Quadro 7.31 - Objetivos Temáticos do Ambiente (OT4, OT5 e OT6) por Prioridades de Investimento (PI) e Tipologias de Intervenção (TI) do Portugal 2020 - informação acumulada (Cont.)</t>
  </si>
  <si>
    <t>Informação acumulada</t>
  </si>
  <si>
    <t>Quadro 7.32 - Objetivos Temáticos do Ambiente (OT4, OT5 e OT6) por Prioridades de Investimento (PI) e Tipologias de Intervenção (TI) do Portugal 2020 - informação anual</t>
  </si>
  <si>
    <t>Quadro 7.32 - Objetivos Temáticos do Ambiente (OT4, OT5 e OT6) por Prioridades de Investimento (PI) e Tipologias de Intervenção (TI) do Portugal 2020 - informação anual (Cont.)</t>
  </si>
  <si>
    <t>Quadro 7.33 - Objetivos Temáticos do Ambiente (OT4, OT5 e OT6) por Prioridades de Investimento (PI) e Tipologias de Intervenção (TI) do Portugal 2020, por NUTS II - informação acumulada</t>
  </si>
  <si>
    <t>-</t>
  </si>
  <si>
    <t>Quadro 7.33 - Objetivos Temáticos do Ambiente (OT4, OT5 e OT6) por Prioridades de Investimento (PI) e Tipologias de Intervenção (TI) do Portugal 2020, por NUTS II - informação acumulada (Cont.)</t>
  </si>
  <si>
    <t>Biocombustíveis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</si>
  <si>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Dados provisórios 2018 e 2021.</t>
    </r>
  </si>
  <si>
    <t>(a) Dados atualizados.</t>
  </si>
  <si>
    <t>Fonte: Direção-Geral de Energia e Geologia (Balanço Energético).</t>
  </si>
  <si>
    <t>31.12.2021</t>
  </si>
  <si>
    <t>Transporte de passageiros (ligeiros e pesados)</t>
  </si>
  <si>
    <t>2021Po</t>
  </si>
  <si>
    <t>Quadro 4.1 - Medidas Agro-ambientais no âmbito dos programas de Desenvolvimento Rural 2014-2020 (PDR 2020/PRODERAM 2020/PRORURAL+) - Medidas Agro-ambientais</t>
  </si>
  <si>
    <t>Quadro 4.2 - Vendas de produtos fitofarmacêuticos, por tipo de função</t>
  </si>
  <si>
    <t>Quadro 4.3 - Consumo aparente de fertilizantes inorgânicos azotados, fosfatados e potássicos na agricultura - Portugal</t>
  </si>
  <si>
    <t>Quadro 4.4 - Balanço do azoto à superfície do solo - Portugal</t>
  </si>
  <si>
    <t>Quadro 4.5 - Balanço do fósforo à superfície do solo - Portugal</t>
  </si>
  <si>
    <t>Quadro 4.6 - Cultivo de milho geneticamente modificado em Portugal</t>
  </si>
  <si>
    <t xml:space="preserve">Quadro 5.1 - Movimento transfronteiriço de resíduos (Lista Laranja) por países de destino ou origem segundo a principal operação de gestão </t>
  </si>
  <si>
    <t>Quadro 5.2 - Movimento transfronteiriço de resíduos (Lista Verde) por países de destino\origem remetidos para valorização</t>
  </si>
  <si>
    <t>Quadro 6.1 - Consumo de energia primária por fonte energética</t>
  </si>
  <si>
    <t>Quadro 6.2 - Consumo de energia final por setor de atividade</t>
  </si>
  <si>
    <t xml:space="preserve">Quadro 6.3 - Consumo final de eletricidade </t>
  </si>
  <si>
    <t>Quadro 6.4 - Produção de eletricidade a partir de fontes renováveis</t>
  </si>
  <si>
    <t>Quadro 6.5 - Parque de veículos rodoviários motorizados presumivelmente em circulação, segundo o tipo de veículo</t>
  </si>
  <si>
    <t>Quadro 6.6 - Parque de veículos rodoviários motorizados de passageiros presumivelmente em circulação (a), por escalões de idade segundo o tipo de veículo - Tipo de veículo</t>
  </si>
  <si>
    <t xml:space="preserve">Quadro 6.7 - Parque de veículos rodoviários motorizados presumivelmente em circulação (a) por tipo de veículo, segundo o combustível principal </t>
  </si>
  <si>
    <t>Quadro 6.8 - Parque de veículos rodoviários motorizados de passageiros presumivelmente em circulação (a), por escalões de idade segundo tipo de motorização</t>
  </si>
  <si>
    <t>Quadro 6.9 - Consumo de combustíveis no transporte rodoviário</t>
  </si>
  <si>
    <t>Quadro 7.1 - Despesa das Administrações Públicas na Proteção da qualidade do ar e clima, por setor institucional e agregado económico</t>
  </si>
  <si>
    <t>Quadro 7.2 - Despesa das Administrações Públicas na Gestão de resíduos, por setor institucional e agregado económico</t>
  </si>
  <si>
    <t xml:space="preserve">Quadro 7.3 - Despesa das Administrações Públicas na Proteção e recuperação dos solos, de águas subterrâneas e superficiais, por setor institucional e agregado económico </t>
  </si>
  <si>
    <t>Quadro 7.4 - Despesa das Administrações Públicas na Proteção da biodiversidade e paisagem, por setor institucional e agregado económico</t>
  </si>
  <si>
    <t>Quadro 7.5 - Despesa em ambiente das Administrações Públicas por setor institucional e agregado económico</t>
  </si>
  <si>
    <t>Quadro 7.6 - Principais gastos, investimento e volume de negócios dos Produtores Especializados por atividade económica</t>
  </si>
  <si>
    <t>Quadro 7.7 - Investimentos das empresas da indústria com atividades de gestão e proteção por atividade económica, segundo o escalão de pessoal ao serviço (2019)</t>
  </si>
  <si>
    <t>Quadro 7.8 - Investimentos das empresas da indústria com atividades de gestão e proteção do ambiente por atividade económica, segundo as NUTS II (2019)</t>
  </si>
  <si>
    <t>Quadro 7.9 - Investimentos das empresas da indústria com gestão e proteção do ambiente por NUTS II, segundo o escalão de pessoal ao serviço (2019)</t>
  </si>
  <si>
    <t>Quadro 7.10 - Gastos das empresas da indústria com atividades de gestão e proteção do ambiente por atividade económica, segundo o escalão de pessoal ao serviço (2019)</t>
  </si>
  <si>
    <t>Quadro 7.11 - Gastos das empresas da indústria com atividades de gestão e proteção do ambiente por atividade económica, segundo as NUTS II (2019)</t>
  </si>
  <si>
    <t>Quadro 7.12 - Gastos das empresas da indústria com atividades de gestão e proteção do ambiente por NUTS II, segundo o escalão de pessoal ao serviço (2019)</t>
  </si>
  <si>
    <t xml:space="preserve">Quadro 7.13 - Rendimentos das empresas da indústria com atividades de gestão e proteção do ambiente por atividade económica, segundo o escalão de pessoal ao serviço (2019) </t>
  </si>
  <si>
    <t xml:space="preserve">Quadro 7.14 - Rendimentos das empresas da indústria com atividades de gestão e proteção do ambiente por atividade económica, segundo as NUTS II (2019) </t>
  </si>
  <si>
    <t xml:space="preserve">Quadro 7.15 - Rendimentos das empresas da indústria com atividades de gestão e proteção do ambiente por NUTS II, segundo o escalão de pessoal ao serviço (2019) </t>
  </si>
  <si>
    <t xml:space="preserve">Quadro 7.16 - Pessoas ao serviço nas empresas da indústria com atividades de gestão e proteção do ambiente por setor de atividade, segundo o regime de afetação (2019) </t>
  </si>
  <si>
    <t xml:space="preserve">Quadro 7.17 - Emprego "equivalente a tempo completo" em actividades de ambiente nas empresas da indústria com atividades de gestão e proteção do ambiente por setor de actividade, segundo as NUTS II (2019) </t>
  </si>
  <si>
    <t xml:space="preserve">Quadro 7.18 - Entidades gestoras dos serviços de abastecimento de água por modelos de gestão, segundo a NUT I </t>
  </si>
  <si>
    <t xml:space="preserve">Quadro 7.19 - Entidades gestoras dos serviços de saneamento de águas residuais urbanas por modelos de gestão, segundo a NUT I </t>
  </si>
  <si>
    <t>Quadro 7.20 - Entidades gestoras dos serviços de gestão de resíduos urbanos por modelos de gestão, segundo a NUT I</t>
  </si>
  <si>
    <t>Quadro 4.1 - Medidas Agro-ambientais no âmbito dos programas de Desenvolvimento Rural 2014-2020 
(PDR 2020/PRODERAM 2020/PRORURAL+)</t>
  </si>
  <si>
    <t xml:space="preserve">Quadro 4.2 - Vendas de produtos fitofarmacêuticos, por tipo de função </t>
  </si>
  <si>
    <t>Quadro 4.3 - Consumo aparente de fertilizantes inorgânicos azotados, fosfatados e potássicos na agricultura</t>
  </si>
  <si>
    <t>Quadro 4.4 - Balanço do azoto à superfície do solo</t>
  </si>
  <si>
    <t>Quadro 4.5 - Balanço do fósforo à superfície do solo</t>
  </si>
  <si>
    <t>Quadro 5.1 - Movimento transfronteiriço de resíduos (Lista Laranja) por países
de destino ou origem segundo a principal operação de gestão (a)</t>
  </si>
  <si>
    <t>Quadro 5.2 - Movimento transfronteiriço de resíduos (Lista Verde) por países de destino\origem
remetidos para valorização (a)</t>
  </si>
  <si>
    <t xml:space="preserve">Quadro 6.4 - Produção de eletricidade a partir de fontes renováveis </t>
  </si>
  <si>
    <t>Quadro 6.5 - Parque de veículos rodoviários motorizados presumivelmente em circulação (a), 
segundo o tipo de veículo</t>
  </si>
  <si>
    <t>Quadro 6.6 - Parque de veículos rodoviários motorizados de passageiros presumivelmente em circulação (a), por escalões de idade segundo o tipo de veículo</t>
  </si>
  <si>
    <t>Quadro 7.2 - Despesa das Administrações Públicas na Gestão de resíduos,
por setor institucional e agregado económico</t>
  </si>
  <si>
    <t>Quadro 7.3 - Despesa das Administrações Públicas na Proteção e recuperação dos solos, de águas subterrâneas e superficiais, por setor institucional e agregado económico</t>
  </si>
  <si>
    <t>Quadro 7.4 - Despesa das Administrações Públicas na Proteção da biodiversidade e paisagem, 
por setor institucional e agregado económico</t>
  </si>
  <si>
    <t>Quadro 7.7 - Investimentos das empresas da indústria com atividades de gestão e proteção por atividade económica, segundo o escalão de pessoal ao serviço (2021)</t>
  </si>
  <si>
    <t>Estatísticas do Ambiente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</si>
</sst>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164" formatCode="_-* #,##0.00\ _€_-;\-* #,##0.00\ _€_-;_-* &quot;-&quot;??\ _€_-;_-@_-"/>
    <numFmt numFmtId="165" formatCode="0.0"/>
    <numFmt numFmtId="166" formatCode="0.0%"/>
    <numFmt numFmtId="167" formatCode="_-* #,##0\ &quot;Esc.&quot;_-;\-* #,##0\ &quot;Esc.&quot;_-;_-* &quot;-&quot;\ &quot;Esc.&quot;_-;_-@_-"/>
    <numFmt numFmtId="168" formatCode="_-* #,##0.00\ &quot;Esc.&quot;_-;\-* #,##0.00\ &quot;Esc.&quot;_-;_-* &quot;-&quot;??\ &quot;Esc.&quot;_-;_-@_-"/>
    <numFmt numFmtId="169" formatCode="_-* #,##0\ _E_s_c_._-;\-* #,##0\ _E_s_c_._-;_-* &quot;-&quot;\ _E_s_c_._-;_-@_-"/>
    <numFmt numFmtId="170" formatCode="_-* #,##0.00\ _E_s_c_._-;\-* #,##0.00\ _E_s_c_._-;_-* &quot;-&quot;??\ _E_s_c_._-;_-@_-"/>
    <numFmt numFmtId="171" formatCode="###\ ###\ ##0"/>
    <numFmt numFmtId="172" formatCode="0_)"/>
    <numFmt numFmtId="173" formatCode="###\ ###\ ###\ ##0\ "/>
    <numFmt numFmtId="174" formatCode="####\ ####"/>
    <numFmt numFmtId="175" formatCode="#\ ###\ ###\ ###\ ###\ ##0"/>
    <numFmt numFmtId="176" formatCode="#\ ###\ ##0.0"/>
    <numFmt numFmtId="177" formatCode="###.000\ ###\ ###\ ##0\ "/>
    <numFmt numFmtId="178" formatCode="\ ###\ ###\ ##0"/>
    <numFmt numFmtId="179" formatCode="#,##0.0"/>
    <numFmt numFmtId="180" formatCode="#\ ###\ ###\ ###"/>
    <numFmt numFmtId="181" formatCode="###\ ##0"/>
    <numFmt numFmtId="182" formatCode="#\ ##0"/>
    <numFmt numFmtId="183" formatCode="0.000"/>
    <numFmt numFmtId="184" formatCode="#\ ###\ ###\ ##0"/>
    <numFmt numFmtId="185" formatCode="###\ ###\ ###\ ###\ "/>
    <numFmt numFmtId="186" formatCode="###\ ###\ ###\ ###"/>
    <numFmt numFmtId="187" formatCode="#\ ##0.0"/>
    <numFmt numFmtId="188" formatCode="\ 0\ #00\ ##0"/>
    <numFmt numFmtId="189" formatCode="#\ ##0.00"/>
    <numFmt numFmtId="190" formatCode="###\ ###\ ##0__"/>
  </numFmts>
  <fonts count="115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7"/>
      <color indexed="8"/>
      <name val="Arial"/>
      <family val="2"/>
    </font>
    <font>
      <sz val="1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sz val="6"/>
      <color indexed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7"/>
      <color indexed="59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indexed="52"/>
      <name val="Calibri"/>
      <family val="2"/>
    </font>
    <font>
      <sz val="9"/>
      <color indexed="8"/>
      <name val="Times New Roman"/>
      <family val="1"/>
    </font>
    <font>
      <sz val="11"/>
      <color indexed="17"/>
      <name val="Calibri"/>
      <family val="2"/>
    </font>
    <font>
      <b/>
      <sz val="11"/>
      <name val="Arial"/>
      <family val="2"/>
    </font>
    <font>
      <sz val="8"/>
      <name val="Times New Roman"/>
      <family val="1"/>
    </font>
    <font>
      <sz val="11"/>
      <color indexed="62"/>
      <name val="Calibri"/>
      <family val="2"/>
    </font>
    <font>
      <sz val="8"/>
      <name val="NewCenturySchlbk"/>
      <family val="1"/>
    </font>
    <font>
      <b/>
      <sz val="12"/>
      <name val="Times New Roman"/>
      <family val="1"/>
    </font>
    <font>
      <sz val="11"/>
      <color indexed="20"/>
      <name val="Calibri"/>
      <family val="2"/>
    </font>
    <font>
      <sz val="9"/>
      <name val="Times New Roman"/>
      <family val="1"/>
    </font>
    <font>
      <sz val="11"/>
      <color indexed="60"/>
      <name val="Calibri"/>
      <family val="2"/>
    </font>
    <font>
      <b/>
      <sz val="9"/>
      <name val="Times New Roman"/>
      <family val="1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2"/>
      <name val="Helv"/>
    </font>
    <font>
      <sz val="10"/>
      <name val="Arial"/>
      <family val="2"/>
    </font>
    <font>
      <sz val="7"/>
      <color indexed="16"/>
      <name val="Arial"/>
      <family val="2"/>
    </font>
    <font>
      <b/>
      <sz val="7"/>
      <color indexed="16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7"/>
      <color indexed="8"/>
      <name val="Symbol"/>
      <family val="1"/>
      <charset val="2"/>
    </font>
    <font>
      <sz val="11"/>
      <color theme="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7"/>
      <color theme="0"/>
      <name val="Arial"/>
      <family val="2"/>
    </font>
    <font>
      <b/>
      <sz val="7"/>
      <color indexed="63"/>
      <name val="Arial"/>
      <family val="2"/>
    </font>
    <font>
      <sz val="11"/>
      <color rgb="FFFF0000"/>
      <name val="Arial"/>
      <family val="2"/>
    </font>
    <font>
      <sz val="11"/>
      <color rgb="FF0070C0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11"/>
      <color theme="5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0"/>
      <name val="Arial"/>
      <family val="2"/>
    </font>
    <font>
      <b/>
      <sz val="10"/>
      <color theme="4"/>
      <name val="Arial"/>
      <family val="2"/>
    </font>
    <font>
      <b/>
      <vertAlign val="superscript"/>
      <sz val="7"/>
      <color indexed="9"/>
      <name val="Arial"/>
      <family val="2"/>
    </font>
    <font>
      <b/>
      <sz val="6.5"/>
      <name val="Arial"/>
      <family val="2"/>
    </font>
    <font>
      <sz val="6.5"/>
      <name val="Arial"/>
      <family val="2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b/>
      <sz val="10"/>
      <color theme="1"/>
      <name val="Arial"/>
      <family val="2"/>
    </font>
    <font>
      <vertAlign val="subscript"/>
      <sz val="7"/>
      <name val="Arial"/>
      <family val="2"/>
    </font>
    <font>
      <sz val="6"/>
      <color theme="1"/>
      <name val="Arial"/>
      <family val="2"/>
    </font>
    <font>
      <sz val="10"/>
      <color theme="1"/>
      <name val="Calibri"/>
      <family val="2"/>
      <scheme val="minor"/>
    </font>
    <font>
      <sz val="7"/>
      <color theme="0"/>
      <name val="Arial"/>
      <family val="2"/>
    </font>
    <font>
      <sz val="11"/>
      <color theme="7"/>
      <name val="Calibri"/>
      <family val="2"/>
      <scheme val="minor"/>
    </font>
    <font>
      <vertAlign val="superscript"/>
      <sz val="7"/>
      <color indexed="8"/>
      <name val="Arial"/>
      <family val="2"/>
    </font>
    <font>
      <b/>
      <sz val="7"/>
      <color theme="1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vertAlign val="superscript"/>
      <sz val="6"/>
      <color indexed="8"/>
      <name val="Arial"/>
      <family val="2"/>
    </font>
    <font>
      <b/>
      <sz val="8"/>
      <color indexed="9"/>
      <name val="Arial"/>
      <family val="2"/>
    </font>
    <font>
      <sz val="8"/>
      <color indexed="8"/>
      <name val="Arial"/>
      <family val="2"/>
    </font>
    <font>
      <sz val="7"/>
      <color indexed="63"/>
      <name val="Arial"/>
      <family val="2"/>
    </font>
    <font>
      <vertAlign val="superscript"/>
      <sz val="7"/>
      <name val="Arial"/>
      <family val="2"/>
    </font>
    <font>
      <b/>
      <sz val="11"/>
      <color theme="4"/>
      <name val="Arial"/>
      <family val="2"/>
    </font>
    <font>
      <b/>
      <sz val="7"/>
      <color indexed="9"/>
      <name val="Calibri"/>
      <family val="2"/>
    </font>
    <font>
      <sz val="9"/>
      <color indexed="8"/>
      <name val="Arial"/>
      <family val="2"/>
    </font>
    <font>
      <sz val="8"/>
      <color rgb="FF002060"/>
      <name val="Calibri"/>
      <family val="2"/>
      <scheme val="minor"/>
    </font>
    <font>
      <sz val="7"/>
      <color theme="8" tint="-0.499984740745262"/>
      <name val="Arial"/>
      <family val="2"/>
    </font>
    <font>
      <sz val="7"/>
      <color theme="4"/>
      <name val="Arial"/>
      <family val="2"/>
    </font>
    <font>
      <sz val="9"/>
      <color rgb="FF002060"/>
      <name val="Calibri"/>
      <family val="2"/>
      <scheme val="minor"/>
    </font>
    <font>
      <sz val="7"/>
      <color theme="4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7"/>
      <color rgb="FF002060"/>
      <name val="Arial"/>
      <family val="2"/>
    </font>
    <font>
      <b/>
      <sz val="7"/>
      <color indexed="45"/>
      <name val="Arial"/>
      <family val="2"/>
    </font>
    <font>
      <b/>
      <vertAlign val="superscript"/>
      <sz val="7"/>
      <color theme="0"/>
      <name val="Arial"/>
      <family val="2"/>
    </font>
    <font>
      <vertAlign val="superscript"/>
      <sz val="6"/>
      <color theme="1"/>
      <name val="Arial"/>
      <family val="2"/>
    </font>
    <font>
      <sz val="12"/>
      <color theme="5"/>
      <name val="Calibri"/>
      <family val="2"/>
      <scheme val="minor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b/>
      <sz val="8"/>
      <color theme="1"/>
      <name val="Arial"/>
      <family val="2"/>
    </font>
    <font>
      <sz val="10"/>
      <name val="Tahoma"/>
      <family val="2"/>
    </font>
    <font>
      <b/>
      <vertAlign val="superscript"/>
      <sz val="6"/>
      <color theme="1"/>
      <name val="Arial"/>
      <family val="2"/>
    </font>
    <font>
      <sz val="14"/>
      <color rgb="FF002060"/>
      <name val="Calibri"/>
      <family val="2"/>
      <scheme val="minor"/>
    </font>
    <font>
      <b/>
      <sz val="7"/>
      <color rgb="FF002060"/>
      <name val="Arial"/>
      <family val="2"/>
    </font>
    <font>
      <b/>
      <sz val="6"/>
      <name val="Arial"/>
      <family val="2"/>
    </font>
    <font>
      <sz val="8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mediumGray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9"/>
      </left>
      <right/>
      <top/>
      <bottom/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26"/>
      </right>
      <top/>
      <bottom style="thin">
        <color theme="0"/>
      </bottom>
      <diagonal/>
    </border>
    <border>
      <left style="thin">
        <color theme="0"/>
      </left>
      <right style="thin">
        <color indexed="26"/>
      </right>
      <top style="thin">
        <color theme="0"/>
      </top>
      <bottom/>
      <diagonal/>
    </border>
    <border>
      <left style="thin">
        <color indexed="26"/>
      </left>
      <right style="thin">
        <color indexed="26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double">
        <color theme="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rgb="FFCC990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229">
    <xf numFmtId="0" fontId="0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9" fillId="0" borderId="0" applyNumberFormat="0" applyFont="0" applyFill="0" applyBorder="0" applyProtection="0">
      <alignment horizontal="left" vertical="center" indent="2"/>
    </xf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9" fillId="0" borderId="1" applyNumberFormat="0" applyBorder="0" applyProtection="0">
      <alignment horizontal="center"/>
    </xf>
    <xf numFmtId="0" fontId="22" fillId="0" borderId="2" applyNumberFormat="0" applyFill="0" applyAlignment="0" applyProtection="0"/>
    <xf numFmtId="0" fontId="19" fillId="0" borderId="1" applyNumberFormat="0" applyBorder="0" applyProtection="0">
      <alignment horizontal="center"/>
    </xf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5" fillId="17" borderId="5" applyNumberFormat="0" applyAlignment="0" applyProtection="0"/>
    <xf numFmtId="0" fontId="26" fillId="18" borderId="6" applyNumberFormat="0">
      <alignment horizontal="center" vertical="center" wrapText="1"/>
    </xf>
    <xf numFmtId="0" fontId="27" fillId="18" borderId="6" applyNumberFormat="0">
      <alignment horizontal="center" vertical="center" wrapText="1"/>
    </xf>
    <xf numFmtId="0" fontId="28" fillId="0" borderId="7" applyNumberFormat="0" applyFill="0" applyAlignment="0" applyProtection="0"/>
    <xf numFmtId="164" fontId="9" fillId="0" borderId="0" applyFont="0" applyFill="0" applyBorder="0" applyAlignment="0" applyProtection="0"/>
    <xf numFmtId="0" fontId="29" fillId="0" borderId="0" applyNumberFormat="0">
      <alignment horizontal="right"/>
    </xf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6" borderId="0" applyNumberFormat="0" applyBorder="0" applyAlignment="0" applyProtection="0"/>
    <xf numFmtId="0" fontId="30" fillId="7" borderId="0" applyNumberFormat="0" applyBorder="0" applyAlignment="0" applyProtection="0"/>
    <xf numFmtId="0" fontId="31" fillId="18" borderId="6" applyNumberFormat="0">
      <alignment horizontal="center" vertical="center" wrapText="1"/>
    </xf>
    <xf numFmtId="0" fontId="32" fillId="0" borderId="0" applyFill="0" applyBorder="0" applyProtection="0"/>
    <xf numFmtId="0" fontId="33" fillId="2" borderId="5" applyNumberFormat="0" applyAlignment="0" applyProtection="0"/>
    <xf numFmtId="0" fontId="34" fillId="0" borderId="0" applyFont="0" applyAlignment="0">
      <alignment vertical="center"/>
    </xf>
    <xf numFmtId="0" fontId="35" fillId="0" borderId="0" applyNumberFormat="0" applyFill="0" applyBorder="0" applyAlignment="0" applyProtection="0"/>
    <xf numFmtId="0" fontId="36" fillId="6" borderId="0" applyNumberFormat="0" applyBorder="0" applyAlignment="0" applyProtection="0"/>
    <xf numFmtId="4" fontId="37" fillId="0" borderId="9">
      <alignment horizontal="right" vertical="center"/>
    </xf>
    <xf numFmtId="4" fontId="37" fillId="0" borderId="10">
      <alignment horizontal="right" vertical="center"/>
    </xf>
    <xf numFmtId="172" fontId="47" fillId="0" borderId="11" applyNumberFormat="0" applyFont="0" applyFill="0" applyAlignment="0" applyProtection="0"/>
    <xf numFmtId="172" fontId="47" fillId="0" borderId="12" applyNumberFormat="0" applyFont="0" applyFill="0" applyAlignment="0" applyProtection="0"/>
    <xf numFmtId="0" fontId="26" fillId="18" borderId="6" applyNumberFormat="0">
      <alignment horizontal="left" vertical="center" wrapText="1"/>
    </xf>
    <xf numFmtId="0" fontId="31" fillId="18" borderId="6" applyNumberFormat="0">
      <alignment horizontal="left" vertical="center" wrapText="1"/>
    </xf>
    <xf numFmtId="167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38" fillId="23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/>
    <xf numFmtId="0" fontId="54" fillId="0" borderId="0"/>
    <xf numFmtId="0" fontId="55" fillId="0" borderId="0"/>
    <xf numFmtId="0" fontId="54" fillId="0" borderId="0"/>
    <xf numFmtId="0" fontId="18" fillId="0" borderId="0"/>
    <xf numFmtId="0" fontId="9" fillId="0" borderId="0"/>
    <xf numFmtId="0" fontId="9" fillId="0" borderId="0"/>
    <xf numFmtId="0" fontId="54" fillId="0" borderId="0"/>
    <xf numFmtId="0" fontId="54" fillId="0" borderId="0">
      <alignment vertical="top"/>
    </xf>
    <xf numFmtId="0" fontId="54" fillId="0" borderId="0"/>
    <xf numFmtId="0" fontId="16" fillId="0" borderId="0"/>
    <xf numFmtId="0" fontId="18" fillId="0" borderId="0"/>
    <xf numFmtId="0" fontId="46" fillId="0" borderId="0"/>
    <xf numFmtId="0" fontId="9" fillId="0" borderId="0"/>
    <xf numFmtId="0" fontId="9" fillId="0" borderId="0"/>
    <xf numFmtId="0" fontId="9" fillId="0" borderId="0"/>
    <xf numFmtId="0" fontId="50" fillId="0" borderId="0"/>
    <xf numFmtId="0" fontId="39" fillId="0" borderId="0" applyNumberFormat="0" applyFill="0" applyBorder="0" applyProtection="0">
      <alignment horizontal="left" vertical="center"/>
    </xf>
    <xf numFmtId="0" fontId="18" fillId="18" borderId="13" applyNumberFormat="0" applyFont="0" applyAlignment="0" applyProtection="0"/>
    <xf numFmtId="0" fontId="19" fillId="24" borderId="9" applyNumberFormat="0" applyBorder="0" applyProtection="0">
      <alignment horizontal="center"/>
    </xf>
    <xf numFmtId="9" fontId="53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0" fillId="0" borderId="0" applyNumberFormat="0" applyFill="0" applyProtection="0"/>
    <xf numFmtId="0" fontId="31" fillId="18" borderId="6" applyNumberFormat="0">
      <alignment horizontal="center" vertical="center" wrapText="1"/>
    </xf>
    <xf numFmtId="0" fontId="31" fillId="18" borderId="6" applyNumberFormat="0">
      <alignment horizontal="center" vertical="center" textRotation="90" wrapText="1"/>
    </xf>
    <xf numFmtId="0" fontId="31" fillId="18" borderId="6" applyNumberFormat="0">
      <alignment horizontal="right" vertical="center" wrapText="1"/>
    </xf>
    <xf numFmtId="0" fontId="41" fillId="17" borderId="14" applyNumberFormat="0" applyAlignment="0" applyProtection="0"/>
    <xf numFmtId="169" fontId="9" fillId="0" borderId="0" applyFont="0" applyFill="0" applyBorder="0" applyAlignment="0" applyProtection="0"/>
    <xf numFmtId="172" fontId="47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2" fillId="0" borderId="0" applyNumberFormat="0"/>
    <xf numFmtId="0" fontId="19" fillId="0" borderId="0" applyNumberFormat="0" applyFill="0" applyBorder="0" applyProtection="0">
      <alignment horizontal="left"/>
    </xf>
    <xf numFmtId="0" fontId="44" fillId="0" borderId="0" applyNumberFormat="0" applyFill="0" applyBorder="0" applyAlignment="0" applyProtection="0"/>
    <xf numFmtId="0" fontId="19" fillId="0" borderId="15" applyBorder="0">
      <alignment horizontal="left"/>
    </xf>
    <xf numFmtId="0" fontId="26" fillId="18" borderId="6" applyNumberFormat="0">
      <alignment horizontal="right" vertical="center" wrapText="1"/>
    </xf>
    <xf numFmtId="0" fontId="27" fillId="18" borderId="6" applyNumberFormat="0">
      <alignment horizontal="right" vertical="center" wrapText="1"/>
    </xf>
    <xf numFmtId="0" fontId="45" fillId="19" borderId="8" applyNumberFormat="0" applyAlignment="0" applyProtection="0"/>
    <xf numFmtId="170" fontId="9" fillId="0" borderId="0" applyFont="0" applyFill="0" applyBorder="0" applyAlignment="0" applyProtection="0"/>
    <xf numFmtId="172" fontId="48" fillId="0" borderId="0" applyNumberFormat="0" applyFont="0" applyFill="0" applyAlignment="0" applyProtection="0"/>
    <xf numFmtId="4" fontId="37" fillId="0" borderId="0"/>
    <xf numFmtId="0" fontId="9" fillId="0" borderId="0"/>
    <xf numFmtId="0" fontId="9" fillId="0" borderId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6" borderId="0" applyNumberFormat="0" applyBorder="0" applyAlignment="0" applyProtection="0"/>
    <xf numFmtId="0" fontId="36" fillId="6" borderId="0" applyNumberFormat="0" applyBorder="0" applyAlignment="0" applyProtection="0"/>
    <xf numFmtId="0" fontId="25" fillId="17" borderId="5" applyNumberFormat="0" applyAlignment="0" applyProtection="0"/>
    <xf numFmtId="0" fontId="45" fillId="19" borderId="8" applyNumberFormat="0" applyAlignment="0" applyProtection="0"/>
    <xf numFmtId="0" fontId="43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3" fillId="2" borderId="5" applyNumberFormat="0" applyAlignment="0" applyProtection="0"/>
    <xf numFmtId="0" fontId="28" fillId="0" borderId="7" applyNumberFormat="0" applyFill="0" applyAlignment="0" applyProtection="0"/>
    <xf numFmtId="0" fontId="38" fillId="2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6" fillId="0" borderId="0"/>
    <xf numFmtId="0" fontId="9" fillId="0" borderId="0"/>
    <xf numFmtId="0" fontId="9" fillId="0" borderId="0"/>
    <xf numFmtId="0" fontId="9" fillId="0" borderId="0"/>
    <xf numFmtId="0" fontId="9" fillId="18" borderId="13" applyNumberFormat="0" applyFont="0" applyAlignment="0" applyProtection="0"/>
    <xf numFmtId="0" fontId="41" fillId="17" borderId="14" applyNumberFormat="0" applyAlignment="0" applyProtection="0"/>
    <xf numFmtId="0" fontId="44" fillId="0" borderId="0" applyNumberFormat="0" applyFill="0" applyBorder="0" applyAlignment="0" applyProtection="0"/>
    <xf numFmtId="0" fontId="57" fillId="0" borderId="29" applyNumberFormat="0" applyFill="0" applyAlignment="0" applyProtection="0"/>
    <xf numFmtId="0" fontId="42" fillId="0" borderId="0" applyNumberFormat="0" applyFill="0" applyBorder="0" applyAlignment="0" applyProtection="0"/>
    <xf numFmtId="0" fontId="9" fillId="0" borderId="0"/>
    <xf numFmtId="0" fontId="6" fillId="0" borderId="0"/>
    <xf numFmtId="0" fontId="9" fillId="0" borderId="0"/>
    <xf numFmtId="0" fontId="5" fillId="0" borderId="0"/>
    <xf numFmtId="0" fontId="9" fillId="0" borderId="0"/>
    <xf numFmtId="0" fontId="4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68" fillId="0" borderId="0" applyNumberFormat="0" applyFill="0" applyBorder="0" applyAlignment="0" applyProtection="0"/>
    <xf numFmtId="0" fontId="1" fillId="0" borderId="0"/>
    <xf numFmtId="0" fontId="1" fillId="0" borderId="0"/>
    <xf numFmtId="0" fontId="53" fillId="0" borderId="0"/>
    <xf numFmtId="0" fontId="9" fillId="0" borderId="0"/>
    <xf numFmtId="0" fontId="109" fillId="0" borderId="0"/>
  </cellStyleXfs>
  <cellXfs count="692">
    <xf numFmtId="0" fontId="0" fillId="0" borderId="0" xfId="0"/>
    <xf numFmtId="0" fontId="10" fillId="0" borderId="0" xfId="102" applyFont="1" applyAlignment="1">
      <alignment horizontal="left" vertical="center"/>
    </xf>
    <xf numFmtId="0" fontId="8" fillId="0" borderId="0" xfId="102" applyFont="1"/>
    <xf numFmtId="0" fontId="13" fillId="0" borderId="0" xfId="102" applyFont="1"/>
    <xf numFmtId="0" fontId="8" fillId="0" borderId="0" xfId="102" applyFont="1" applyAlignment="1">
      <alignment horizontal="right"/>
    </xf>
    <xf numFmtId="173" fontId="10" fillId="0" borderId="0" xfId="102" applyNumberFormat="1" applyFont="1" applyAlignment="1">
      <alignment horizontal="right" vertical="center"/>
    </xf>
    <xf numFmtId="173" fontId="8" fillId="0" borderId="0" xfId="102" applyNumberFormat="1" applyFont="1" applyAlignment="1">
      <alignment horizontal="right" vertical="center"/>
    </xf>
    <xf numFmtId="173" fontId="26" fillId="0" borderId="0" xfId="102" applyNumberFormat="1" applyFont="1"/>
    <xf numFmtId="166" fontId="9" fillId="0" borderId="0" xfId="124" applyNumberFormat="1" applyFont="1"/>
    <xf numFmtId="0" fontId="11" fillId="25" borderId="19" xfId="102" quotePrefix="1" applyFont="1" applyFill="1" applyBorder="1" applyAlignment="1">
      <alignment horizontal="right"/>
    </xf>
    <xf numFmtId="0" fontId="11" fillId="25" borderId="19" xfId="102" applyFont="1" applyFill="1" applyBorder="1"/>
    <xf numFmtId="0" fontId="11" fillId="25" borderId="19" xfId="102" applyFont="1" applyFill="1" applyBorder="1" applyAlignment="1">
      <alignment vertical="center"/>
    </xf>
    <xf numFmtId="0" fontId="11" fillId="25" borderId="19" xfId="102" quotePrefix="1" applyFont="1" applyFill="1" applyBorder="1" applyAlignment="1">
      <alignment vertical="center"/>
    </xf>
    <xf numFmtId="0" fontId="13" fillId="26" borderId="0" xfId="102" applyFont="1" applyFill="1"/>
    <xf numFmtId="0" fontId="17" fillId="0" borderId="0" xfId="102" applyFont="1"/>
    <xf numFmtId="0" fontId="17" fillId="26" borderId="0" xfId="102" applyFont="1" applyFill="1"/>
    <xf numFmtId="0" fontId="55" fillId="0" borderId="0" xfId="215" applyFont="1"/>
    <xf numFmtId="0" fontId="13" fillId="0" borderId="0" xfId="102" applyFont="1" applyAlignment="1">
      <alignment horizontal="right" vertical="center"/>
    </xf>
    <xf numFmtId="0" fontId="61" fillId="25" borderId="18" xfId="102" applyFont="1" applyFill="1" applyBorder="1" applyAlignment="1">
      <alignment horizontal="center" vertical="center" wrapText="1"/>
    </xf>
    <xf numFmtId="0" fontId="15" fillId="0" borderId="0" xfId="102" applyFont="1" applyAlignment="1">
      <alignment horizontal="center" vertical="center"/>
    </xf>
    <xf numFmtId="0" fontId="15" fillId="0" borderId="0" xfId="102" applyFont="1" applyAlignment="1">
      <alignment horizontal="center" vertical="center" wrapText="1"/>
    </xf>
    <xf numFmtId="0" fontId="10" fillId="0" borderId="0" xfId="102" applyFont="1" applyAlignment="1">
      <alignment vertical="center"/>
    </xf>
    <xf numFmtId="3" fontId="13" fillId="0" borderId="0" xfId="102" applyNumberFormat="1" applyFont="1" applyAlignment="1">
      <alignment horizontal="right" vertical="center"/>
    </xf>
    <xf numFmtId="3" fontId="13" fillId="0" borderId="0" xfId="102" applyNumberFormat="1" applyFont="1" applyAlignment="1">
      <alignment vertical="center"/>
    </xf>
    <xf numFmtId="0" fontId="8" fillId="0" borderId="0" xfId="102" applyFont="1" applyAlignment="1">
      <alignment horizontal="left" vertical="center" indent="1"/>
    </xf>
    <xf numFmtId="173" fontId="14" fillId="0" borderId="0" xfId="102" applyNumberFormat="1" applyFont="1" applyAlignment="1">
      <alignment vertical="center"/>
    </xf>
    <xf numFmtId="173" fontId="13" fillId="0" borderId="0" xfId="102" applyNumberFormat="1" applyFont="1" applyAlignment="1">
      <alignment vertical="center"/>
    </xf>
    <xf numFmtId="3" fontId="8" fillId="0" borderId="0" xfId="102" applyNumberFormat="1" applyFont="1" applyAlignment="1">
      <alignment vertical="center"/>
    </xf>
    <xf numFmtId="173" fontId="10" fillId="0" borderId="0" xfId="102" applyNumberFormat="1" applyFont="1" applyAlignment="1">
      <alignment vertical="center"/>
    </xf>
    <xf numFmtId="173" fontId="13" fillId="0" borderId="0" xfId="102" applyNumberFormat="1" applyFont="1" applyAlignment="1">
      <alignment horizontal="right" vertical="center"/>
    </xf>
    <xf numFmtId="173" fontId="8" fillId="0" borderId="0" xfId="102" applyNumberFormat="1" applyFont="1" applyAlignment="1">
      <alignment vertical="center"/>
    </xf>
    <xf numFmtId="0" fontId="62" fillId="0" borderId="0" xfId="0" applyFont="1" applyAlignment="1">
      <alignment vertical="center" wrapText="1"/>
    </xf>
    <xf numFmtId="0" fontId="63" fillId="0" borderId="0" xfId="215" applyFont="1"/>
    <xf numFmtId="0" fontId="55" fillId="0" borderId="17" xfId="215" applyFont="1" applyBorder="1"/>
    <xf numFmtId="0" fontId="17" fillId="0" borderId="0" xfId="215" applyFont="1" applyAlignment="1">
      <alignment horizontal="left" vertical="center"/>
    </xf>
    <xf numFmtId="0" fontId="64" fillId="0" borderId="0" xfId="215" applyFont="1"/>
    <xf numFmtId="173" fontId="55" fillId="0" borderId="0" xfId="215" applyNumberFormat="1" applyFont="1"/>
    <xf numFmtId="0" fontId="4" fillId="0" borderId="0" xfId="215"/>
    <xf numFmtId="0" fontId="61" fillId="25" borderId="34" xfId="102" applyFont="1" applyFill="1" applyBorder="1" applyAlignment="1">
      <alignment horizontal="center" vertical="center" wrapText="1"/>
    </xf>
    <xf numFmtId="171" fontId="14" fillId="0" borderId="0" xfId="102" applyNumberFormat="1" applyFont="1" applyAlignment="1">
      <alignment vertical="center"/>
    </xf>
    <xf numFmtId="171" fontId="13" fillId="0" borderId="0" xfId="102" applyNumberFormat="1" applyFont="1" applyAlignment="1">
      <alignment vertical="center"/>
    </xf>
    <xf numFmtId="171" fontId="13" fillId="0" borderId="0" xfId="102" applyNumberFormat="1" applyFont="1" applyAlignment="1">
      <alignment horizontal="right" vertical="center"/>
    </xf>
    <xf numFmtId="3" fontId="65" fillId="0" borderId="0" xfId="215" applyNumberFormat="1" applyFont="1"/>
    <xf numFmtId="171" fontId="14" fillId="0" borderId="0" xfId="102" applyNumberFormat="1" applyFont="1" applyAlignment="1">
      <alignment horizontal="right" vertical="center"/>
    </xf>
    <xf numFmtId="171" fontId="10" fillId="0" borderId="0" xfId="102" applyNumberFormat="1" applyFont="1" applyAlignment="1">
      <alignment horizontal="right" vertical="center"/>
    </xf>
    <xf numFmtId="171" fontId="8" fillId="0" borderId="0" xfId="102" applyNumberFormat="1" applyFont="1" applyAlignment="1">
      <alignment horizontal="right" vertical="center"/>
    </xf>
    <xf numFmtId="171" fontId="10" fillId="0" borderId="0" xfId="102" applyNumberFormat="1" applyFont="1" applyAlignment="1">
      <alignment vertical="center"/>
    </xf>
    <xf numFmtId="0" fontId="60" fillId="0" borderId="0" xfId="215" applyFont="1"/>
    <xf numFmtId="0" fontId="4" fillId="0" borderId="17" xfId="215" applyBorder="1"/>
    <xf numFmtId="0" fontId="61" fillId="25" borderId="0" xfId="102" applyFont="1" applyFill="1" applyAlignment="1">
      <alignment horizontal="center" vertical="center"/>
    </xf>
    <xf numFmtId="0" fontId="61" fillId="25" borderId="35" xfId="102" applyFont="1" applyFill="1" applyBorder="1" applyAlignment="1">
      <alignment horizontal="center" vertical="center" wrapText="1"/>
    </xf>
    <xf numFmtId="0" fontId="61" fillId="0" borderId="0" xfId="102" applyFont="1" applyAlignment="1">
      <alignment vertical="center"/>
    </xf>
    <xf numFmtId="1" fontId="4" fillId="0" borderId="0" xfId="215" applyNumberFormat="1"/>
    <xf numFmtId="0" fontId="61" fillId="25" borderId="19" xfId="102" applyFont="1" applyFill="1" applyBorder="1" applyAlignment="1">
      <alignment horizontal="center" vertical="center"/>
    </xf>
    <xf numFmtId="0" fontId="61" fillId="25" borderId="20" xfId="102" applyFont="1" applyFill="1" applyBorder="1" applyAlignment="1">
      <alignment horizontal="center" vertical="center" wrapText="1"/>
    </xf>
    <xf numFmtId="0" fontId="61" fillId="25" borderId="21" xfId="102" applyFont="1" applyFill="1" applyBorder="1" applyAlignment="1">
      <alignment horizontal="center" vertical="center" wrapText="1"/>
    </xf>
    <xf numFmtId="0" fontId="4" fillId="0" borderId="0" xfId="215" applyAlignment="1">
      <alignment vertical="center"/>
    </xf>
    <xf numFmtId="0" fontId="66" fillId="0" borderId="0" xfId="0" applyFont="1" applyAlignment="1">
      <alignment horizontal="left" vertical="center"/>
    </xf>
    <xf numFmtId="0" fontId="4" fillId="0" borderId="0" xfId="215" applyAlignment="1">
      <alignment horizontal="center" vertical="center"/>
    </xf>
    <xf numFmtId="166" fontId="9" fillId="0" borderId="0" xfId="122" applyNumberFormat="1" applyFont="1"/>
    <xf numFmtId="174" fontId="11" fillId="25" borderId="16" xfId="216" applyNumberFormat="1" applyFont="1" applyFill="1" applyBorder="1" applyAlignment="1">
      <alignment horizontal="center" vertical="center" wrapText="1"/>
    </xf>
    <xf numFmtId="0" fontId="9" fillId="0" borderId="0" xfId="216"/>
    <xf numFmtId="177" fontId="55" fillId="0" borderId="0" xfId="215" applyNumberFormat="1" applyFont="1"/>
    <xf numFmtId="0" fontId="11" fillId="25" borderId="18" xfId="102" applyFont="1" applyFill="1" applyBorder="1" applyAlignment="1">
      <alignment horizontal="center" vertical="center"/>
    </xf>
    <xf numFmtId="0" fontId="11" fillId="25" borderId="20" xfId="102" applyFont="1" applyFill="1" applyBorder="1" applyAlignment="1">
      <alignment horizontal="center" vertical="center" wrapText="1"/>
    </xf>
    <xf numFmtId="0" fontId="11" fillId="25" borderId="21" xfId="102" applyFont="1" applyFill="1" applyBorder="1" applyAlignment="1">
      <alignment horizontal="center" vertical="center" wrapText="1"/>
    </xf>
    <xf numFmtId="171" fontId="4" fillId="0" borderId="0" xfId="215" applyNumberFormat="1"/>
    <xf numFmtId="0" fontId="65" fillId="0" borderId="0" xfId="215" applyFont="1"/>
    <xf numFmtId="3" fontId="26" fillId="0" borderId="0" xfId="0" applyNumberFormat="1" applyFont="1" applyAlignment="1">
      <alignment vertical="center"/>
    </xf>
    <xf numFmtId="0" fontId="7" fillId="0" borderId="0" xfId="102" applyFont="1"/>
    <xf numFmtId="0" fontId="12" fillId="0" borderId="0" xfId="102" applyFont="1"/>
    <xf numFmtId="49" fontId="8" fillId="0" borderId="0" xfId="102" applyNumberFormat="1" applyFont="1" applyAlignment="1">
      <alignment horizontal="left" vertical="center"/>
    </xf>
    <xf numFmtId="0" fontId="9" fillId="0" borderId="0" xfId="102"/>
    <xf numFmtId="0" fontId="11" fillId="26" borderId="0" xfId="102" applyFont="1" applyFill="1"/>
    <xf numFmtId="0" fontId="11" fillId="26" borderId="0" xfId="102" applyFont="1" applyFill="1" applyAlignment="1">
      <alignment horizontal="center" vertical="center" wrapText="1"/>
    </xf>
    <xf numFmtId="0" fontId="11" fillId="26" borderId="0" xfId="102" applyFont="1" applyFill="1" applyAlignment="1">
      <alignment horizontal="center" vertical="center"/>
    </xf>
    <xf numFmtId="0" fontId="9" fillId="26" borderId="0" xfId="102" applyFill="1"/>
    <xf numFmtId="0" fontId="8" fillId="0" borderId="0" xfId="216" applyFont="1" applyAlignment="1">
      <alignment horizontal="center" vertical="center"/>
    </xf>
    <xf numFmtId="173" fontId="10" fillId="0" borderId="0" xfId="216" applyNumberFormat="1" applyFont="1" applyAlignment="1">
      <alignment horizontal="right" vertical="center"/>
    </xf>
    <xf numFmtId="173" fontId="8" fillId="0" borderId="0" xfId="216" applyNumberFormat="1" applyFont="1" applyAlignment="1">
      <alignment horizontal="right" vertical="center"/>
    </xf>
    <xf numFmtId="173" fontId="17" fillId="0" borderId="0" xfId="102" applyNumberFormat="1" applyFont="1"/>
    <xf numFmtId="9" fontId="17" fillId="0" borderId="0" xfId="122" applyFont="1" applyFill="1"/>
    <xf numFmtId="0" fontId="9" fillId="0" borderId="17" xfId="102" applyBorder="1"/>
    <xf numFmtId="173" fontId="9" fillId="0" borderId="0" xfId="102" applyNumberFormat="1"/>
    <xf numFmtId="0" fontId="14" fillId="26" borderId="0" xfId="102" applyFont="1" applyFill="1" applyAlignment="1">
      <alignment horizontal="center"/>
    </xf>
    <xf numFmtId="173" fontId="8" fillId="0" borderId="0" xfId="102" applyNumberFormat="1" applyFont="1" applyAlignment="1">
      <alignment horizontal="right"/>
    </xf>
    <xf numFmtId="165" fontId="13" fillId="26" borderId="0" xfId="102" applyNumberFormat="1" applyFont="1" applyFill="1" applyAlignment="1">
      <alignment horizontal="right" vertical="center"/>
    </xf>
    <xf numFmtId="165" fontId="13" fillId="0" borderId="0" xfId="102" applyNumberFormat="1" applyFont="1" applyAlignment="1">
      <alignment horizontal="right" vertical="center"/>
    </xf>
    <xf numFmtId="175" fontId="14" fillId="26" borderId="0" xfId="214" applyNumberFormat="1" applyFont="1" applyFill="1" applyAlignment="1">
      <alignment horizontal="right" vertical="center"/>
    </xf>
    <xf numFmtId="176" fontId="14" fillId="26" borderId="0" xfId="214" applyNumberFormat="1" applyFont="1" applyFill="1" applyAlignment="1">
      <alignment horizontal="right" vertical="center"/>
    </xf>
    <xf numFmtId="175" fontId="13" fillId="0" borderId="0" xfId="214" applyNumberFormat="1" applyFont="1" applyAlignment="1">
      <alignment horizontal="right" vertical="center"/>
    </xf>
    <xf numFmtId="176" fontId="13" fillId="26" borderId="0" xfId="214" applyNumberFormat="1" applyFont="1" applyFill="1" applyAlignment="1">
      <alignment horizontal="right" vertical="center"/>
    </xf>
    <xf numFmtId="0" fontId="14" fillId="0" borderId="0" xfId="102" applyFont="1" applyAlignment="1">
      <alignment horizontal="center"/>
    </xf>
    <xf numFmtId="175" fontId="14" fillId="0" borderId="0" xfId="214" applyNumberFormat="1" applyFont="1" applyAlignment="1">
      <alignment horizontal="right" vertical="center"/>
    </xf>
    <xf numFmtId="176" fontId="14" fillId="0" borderId="0" xfId="214" applyNumberFormat="1" applyFont="1" applyAlignment="1">
      <alignment horizontal="right" vertical="center"/>
    </xf>
    <xf numFmtId="176" fontId="13" fillId="0" borderId="0" xfId="214" applyNumberFormat="1" applyFont="1" applyAlignment="1">
      <alignment horizontal="right" vertical="center"/>
    </xf>
    <xf numFmtId="49" fontId="10" fillId="0" borderId="0" xfId="102" applyNumberFormat="1" applyFont="1" applyAlignment="1">
      <alignment horizontal="center" vertical="center"/>
    </xf>
    <xf numFmtId="0" fontId="11" fillId="0" borderId="0" xfId="102" applyFont="1" applyAlignment="1">
      <alignment horizontal="center" vertical="center" wrapText="1"/>
    </xf>
    <xf numFmtId="0" fontId="11" fillId="0" borderId="0" xfId="102" applyFont="1" applyAlignment="1">
      <alignment horizontal="center" vertical="center"/>
    </xf>
    <xf numFmtId="0" fontId="14" fillId="0" borderId="0" xfId="102" applyFont="1" applyAlignment="1">
      <alignment vertical="center"/>
    </xf>
    <xf numFmtId="0" fontId="8" fillId="0" borderId="0" xfId="102" applyFont="1" applyAlignment="1">
      <alignment horizontal="left" vertical="center"/>
    </xf>
    <xf numFmtId="3" fontId="14" fillId="0" borderId="0" xfId="214" applyNumberFormat="1" applyFont="1" applyAlignment="1">
      <alignment horizontal="right" vertical="center" wrapText="1"/>
    </xf>
    <xf numFmtId="3" fontId="13" fillId="0" borderId="0" xfId="214" applyNumberFormat="1" applyFont="1" applyAlignment="1">
      <alignment horizontal="right" vertical="center" wrapText="1"/>
    </xf>
    <xf numFmtId="3" fontId="13" fillId="0" borderId="0" xfId="214" applyNumberFormat="1" applyFont="1" applyAlignment="1">
      <alignment horizontal="right" vertical="center"/>
    </xf>
    <xf numFmtId="3" fontId="14" fillId="0" borderId="0" xfId="214" applyNumberFormat="1" applyFont="1" applyAlignment="1">
      <alignment horizontal="right" vertical="center"/>
    </xf>
    <xf numFmtId="0" fontId="9" fillId="0" borderId="0" xfId="102" applyAlignment="1">
      <alignment vertical="center"/>
    </xf>
    <xf numFmtId="173" fontId="12" fillId="0" borderId="0" xfId="102" applyNumberFormat="1" applyFont="1"/>
    <xf numFmtId="171" fontId="7" fillId="0" borderId="0" xfId="216" applyNumberFormat="1" applyFont="1"/>
    <xf numFmtId="0" fontId="51" fillId="0" borderId="0" xfId="216" applyFont="1" applyAlignment="1">
      <alignment horizontal="left"/>
    </xf>
    <xf numFmtId="171" fontId="52" fillId="0" borderId="0" xfId="216" applyNumberFormat="1" applyFont="1" applyAlignment="1">
      <alignment horizontal="left"/>
    </xf>
    <xf numFmtId="171" fontId="51" fillId="0" borderId="0" xfId="216" applyNumberFormat="1" applyFont="1"/>
    <xf numFmtId="171" fontId="13" fillId="0" borderId="0" xfId="216" applyNumberFormat="1" applyFont="1" applyAlignment="1">
      <alignment horizontal="right"/>
    </xf>
    <xf numFmtId="171" fontId="14" fillId="25" borderId="0" xfId="216" applyNumberFormat="1" applyFont="1" applyFill="1" applyAlignment="1">
      <alignment horizontal="left"/>
    </xf>
    <xf numFmtId="171" fontId="15" fillId="0" borderId="0" xfId="216" applyNumberFormat="1" applyFont="1"/>
    <xf numFmtId="171" fontId="10" fillId="0" borderId="0" xfId="216" applyNumberFormat="1" applyFont="1"/>
    <xf numFmtId="171" fontId="8" fillId="0" borderId="0" xfId="144" applyNumberFormat="1" applyFont="1" applyAlignment="1">
      <alignment horizontal="right"/>
    </xf>
    <xf numFmtId="171" fontId="14" fillId="0" borderId="0" xfId="212" applyNumberFormat="1" applyFont="1"/>
    <xf numFmtId="171" fontId="8" fillId="0" borderId="0" xfId="144" applyNumberFormat="1" applyFont="1"/>
    <xf numFmtId="171" fontId="8" fillId="0" borderId="0" xfId="216" applyNumberFormat="1" applyFont="1" applyAlignment="1">
      <alignment horizontal="left" indent="1"/>
    </xf>
    <xf numFmtId="171" fontId="8" fillId="0" borderId="0" xfId="212" applyNumberFormat="1" applyFont="1" applyAlignment="1">
      <alignment horizontal="right"/>
    </xf>
    <xf numFmtId="171" fontId="13" fillId="0" borderId="0" xfId="212" applyNumberFormat="1" applyFont="1"/>
    <xf numFmtId="171" fontId="13" fillId="0" borderId="0" xfId="216" applyNumberFormat="1" applyFont="1"/>
    <xf numFmtId="171" fontId="51" fillId="0" borderId="17" xfId="216" applyNumberFormat="1" applyFont="1" applyBorder="1"/>
    <xf numFmtId="0" fontId="27" fillId="26" borderId="0" xfId="116" applyFont="1" applyFill="1" applyAlignment="1">
      <alignment vertical="center"/>
    </xf>
    <xf numFmtId="173" fontId="27" fillId="26" borderId="0" xfId="116" applyNumberFormat="1" applyFont="1" applyFill="1" applyAlignment="1">
      <alignment vertical="center"/>
    </xf>
    <xf numFmtId="171" fontId="17" fillId="0" borderId="0" xfId="216" applyNumberFormat="1" applyFont="1"/>
    <xf numFmtId="173" fontId="66" fillId="0" borderId="0" xfId="102" applyNumberFormat="1" applyFont="1" applyAlignment="1">
      <alignment horizontal="right" vertical="center"/>
    </xf>
    <xf numFmtId="0" fontId="69" fillId="25" borderId="0" xfId="0" applyFont="1" applyFill="1" applyAlignment="1">
      <alignment horizontal="center"/>
    </xf>
    <xf numFmtId="0" fontId="69" fillId="0" borderId="0" xfId="0" applyFont="1" applyAlignment="1">
      <alignment horizontal="center"/>
    </xf>
    <xf numFmtId="0" fontId="70" fillId="27" borderId="0" xfId="223" applyFont="1" applyFill="1"/>
    <xf numFmtId="0" fontId="53" fillId="0" borderId="0" xfId="223" applyFont="1" applyAlignment="1">
      <alignment wrapText="1"/>
    </xf>
    <xf numFmtId="0" fontId="53" fillId="0" borderId="0" xfId="0" applyFont="1"/>
    <xf numFmtId="0" fontId="53" fillId="0" borderId="0" xfId="223" applyFont="1"/>
    <xf numFmtId="0" fontId="68" fillId="0" borderId="0" xfId="223"/>
    <xf numFmtId="0" fontId="68" fillId="0" borderId="0" xfId="223" applyAlignment="1">
      <alignment wrapText="1"/>
    </xf>
    <xf numFmtId="0" fontId="70" fillId="27" borderId="0" xfId="223" applyFont="1" applyFill="1" applyAlignment="1"/>
    <xf numFmtId="0" fontId="9" fillId="0" borderId="0" xfId="102" applyAlignment="1">
      <alignment vertical="center" wrapText="1"/>
    </xf>
    <xf numFmtId="0" fontId="11" fillId="28" borderId="36" xfId="102" applyFont="1" applyFill="1" applyBorder="1" applyAlignment="1">
      <alignment horizontal="center" vertical="center" wrapText="1"/>
    </xf>
    <xf numFmtId="0" fontId="11" fillId="28" borderId="37" xfId="102" applyFont="1" applyFill="1" applyBorder="1" applyAlignment="1">
      <alignment horizontal="center" vertical="center" wrapText="1"/>
    </xf>
    <xf numFmtId="0" fontId="11" fillId="28" borderId="38" xfId="102" applyFont="1" applyFill="1" applyBorder="1" applyAlignment="1">
      <alignment horizontal="center" vertical="center" wrapText="1"/>
    </xf>
    <xf numFmtId="0" fontId="66" fillId="0" borderId="0" xfId="0" applyFont="1"/>
    <xf numFmtId="0" fontId="14" fillId="0" borderId="0" xfId="0" applyFont="1" applyAlignment="1">
      <alignment vertical="center" wrapText="1"/>
    </xf>
    <xf numFmtId="171" fontId="72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left" vertical="center" wrapText="1" indent="1"/>
    </xf>
    <xf numFmtId="0" fontId="0" fillId="0" borderId="0" xfId="0" applyAlignment="1">
      <alignment vertical="center"/>
    </xf>
    <xf numFmtId="0" fontId="14" fillId="0" borderId="0" xfId="0" applyFont="1" applyAlignment="1">
      <alignment horizontal="left" vertical="center" wrapText="1" indent="2"/>
    </xf>
    <xf numFmtId="171" fontId="1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center" wrapText="1" indent="4"/>
    </xf>
    <xf numFmtId="171" fontId="73" fillId="0" borderId="0" xfId="0" applyNumberFormat="1" applyFont="1" applyAlignment="1">
      <alignment horizontal="right" vertical="center"/>
    </xf>
    <xf numFmtId="166" fontId="74" fillId="0" borderId="0" xfId="122" applyNumberFormat="1" applyFont="1" applyFill="1"/>
    <xf numFmtId="0" fontId="13" fillId="0" borderId="0" xfId="0" applyFont="1" applyAlignment="1">
      <alignment horizontal="left" vertical="center" wrapText="1" indent="3"/>
    </xf>
    <xf numFmtId="3" fontId="75" fillId="0" borderId="0" xfId="0" applyNumberFormat="1" applyFont="1" applyAlignment="1">
      <alignment wrapText="1"/>
    </xf>
    <xf numFmtId="171" fontId="14" fillId="0" borderId="0" xfId="0" applyNumberFormat="1" applyFont="1" applyAlignment="1">
      <alignment horizontal="left" vertical="center" indent="2"/>
    </xf>
    <xf numFmtId="171" fontId="13" fillId="0" borderId="0" xfId="0" applyNumberFormat="1" applyFont="1" applyAlignment="1">
      <alignment horizontal="left" vertical="center" indent="3"/>
    </xf>
    <xf numFmtId="171" fontId="14" fillId="0" borderId="0" xfId="0" applyNumberFormat="1" applyFont="1" applyAlignment="1">
      <alignment horizontal="right" vertical="center"/>
    </xf>
    <xf numFmtId="171" fontId="13" fillId="0" borderId="0" xfId="0" applyNumberFormat="1" applyFont="1" applyAlignment="1">
      <alignment horizontal="right" vertical="top"/>
    </xf>
    <xf numFmtId="0" fontId="66" fillId="0" borderId="0" xfId="0" applyFont="1" applyAlignment="1">
      <alignment vertical="center"/>
    </xf>
    <xf numFmtId="0" fontId="66" fillId="0" borderId="17" xfId="0" applyFont="1" applyBorder="1" applyAlignment="1">
      <alignment vertical="center"/>
    </xf>
    <xf numFmtId="0" fontId="17" fillId="0" borderId="30" xfId="102" applyFont="1" applyBorder="1" applyAlignment="1">
      <alignment vertical="center" wrapText="1"/>
    </xf>
    <xf numFmtId="0" fontId="74" fillId="0" borderId="0" xfId="0" applyFont="1"/>
    <xf numFmtId="0" fontId="59" fillId="0" borderId="0" xfId="0" applyFont="1" applyAlignment="1">
      <alignment horizontal="center" vertical="center"/>
    </xf>
    <xf numFmtId="0" fontId="70" fillId="0" borderId="0" xfId="0" applyFont="1" applyAlignment="1">
      <alignment horizontal="center"/>
    </xf>
    <xf numFmtId="0" fontId="66" fillId="0" borderId="0" xfId="0" applyFont="1" applyAlignment="1">
      <alignment horizontal="right"/>
    </xf>
    <xf numFmtId="0" fontId="11" fillId="25" borderId="39" xfId="0" applyFont="1" applyFill="1" applyBorder="1" applyAlignment="1">
      <alignment wrapText="1"/>
    </xf>
    <xf numFmtId="0" fontId="11" fillId="25" borderId="36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0" fillId="0" borderId="0" xfId="0" applyFont="1"/>
    <xf numFmtId="178" fontId="14" fillId="0" borderId="0" xfId="0" applyNumberFormat="1" applyFont="1" applyAlignment="1">
      <alignment horizontal="right"/>
    </xf>
    <xf numFmtId="0" fontId="76" fillId="0" borderId="0" xfId="0" applyFont="1"/>
    <xf numFmtId="0" fontId="8" fillId="0" borderId="0" xfId="0" applyFont="1" applyAlignment="1">
      <alignment horizontal="left" indent="1"/>
    </xf>
    <xf numFmtId="178" fontId="13" fillId="0" borderId="0" xfId="0" applyNumberFormat="1" applyFont="1" applyAlignment="1">
      <alignment horizontal="right"/>
    </xf>
    <xf numFmtId="0" fontId="8" fillId="0" borderId="0" xfId="0" applyFont="1" applyAlignment="1">
      <alignment horizontal="left" indent="2"/>
    </xf>
    <xf numFmtId="178" fontId="13" fillId="0" borderId="0" xfId="0" applyNumberFormat="1" applyFont="1" applyAlignment="1">
      <alignment horizontal="right" vertical="center"/>
    </xf>
    <xf numFmtId="166" fontId="74" fillId="0" borderId="0" xfId="122" applyNumberFormat="1" applyFont="1"/>
    <xf numFmtId="178" fontId="13" fillId="0" borderId="0" xfId="0" applyNumberFormat="1" applyFont="1"/>
    <xf numFmtId="0" fontId="10" fillId="0" borderId="17" xfId="0" applyFont="1" applyBorder="1" applyAlignment="1">
      <alignment horizontal="left"/>
    </xf>
    <xf numFmtId="179" fontId="8" fillId="0" borderId="17" xfId="0" applyNumberFormat="1" applyFont="1" applyBorder="1" applyAlignment="1">
      <alignment horizontal="right"/>
    </xf>
    <xf numFmtId="0" fontId="12" fillId="0" borderId="0" xfId="0" applyFont="1" applyAlignment="1">
      <alignment vertical="center"/>
    </xf>
    <xf numFmtId="0" fontId="8" fillId="0" borderId="0" xfId="0" applyFont="1"/>
    <xf numFmtId="0" fontId="12" fillId="0" borderId="0" xfId="0" applyFont="1"/>
    <xf numFmtId="179" fontId="8" fillId="0" borderId="0" xfId="0" applyNumberFormat="1" applyFont="1"/>
    <xf numFmtId="3" fontId="26" fillId="0" borderId="0" xfId="225" applyNumberFormat="1" applyFont="1"/>
    <xf numFmtId="3" fontId="13" fillId="0" borderId="0" xfId="0" applyNumberFormat="1" applyFont="1" applyAlignment="1">
      <alignment horizontal="right"/>
    </xf>
    <xf numFmtId="0" fontId="59" fillId="0" borderId="0" xfId="0" applyFont="1" applyAlignment="1">
      <alignment horizontal="center" vertical="center" wrapText="1"/>
    </xf>
    <xf numFmtId="0" fontId="11" fillId="25" borderId="3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180" fontId="14" fillId="0" borderId="0" xfId="0" applyNumberFormat="1" applyFont="1" applyAlignment="1">
      <alignment horizontal="right" vertical="center" wrapText="1"/>
    </xf>
    <xf numFmtId="180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left" indent="1"/>
    </xf>
    <xf numFmtId="3" fontId="13" fillId="0" borderId="0" xfId="0" applyNumberFormat="1" applyFont="1" applyAlignment="1">
      <alignment horizontal="center"/>
    </xf>
    <xf numFmtId="3" fontId="8" fillId="0" borderId="17" xfId="0" applyNumberFormat="1" applyFont="1" applyBorder="1" applyAlignment="1">
      <alignment horizontal="center"/>
    </xf>
    <xf numFmtId="0" fontId="78" fillId="0" borderId="0" xfId="0" applyFont="1"/>
    <xf numFmtId="3" fontId="8" fillId="0" borderId="0" xfId="0" applyNumberFormat="1" applyFont="1" applyAlignment="1">
      <alignment horizontal="center"/>
    </xf>
    <xf numFmtId="180" fontId="0" fillId="0" borderId="0" xfId="0" applyNumberFormat="1"/>
    <xf numFmtId="0" fontId="79" fillId="0" borderId="0" xfId="0" applyFont="1" applyAlignment="1">
      <alignment vertical="center"/>
    </xf>
    <xf numFmtId="0" fontId="8" fillId="0" borderId="0" xfId="145" applyFont="1"/>
    <xf numFmtId="0" fontId="8" fillId="0" borderId="0" xfId="145" applyFont="1" applyAlignment="1">
      <alignment horizontal="right"/>
    </xf>
    <xf numFmtId="0" fontId="11" fillId="25" borderId="40" xfId="145" applyFont="1" applyFill="1" applyBorder="1" applyAlignment="1">
      <alignment horizontal="center" vertical="center" wrapText="1"/>
    </xf>
    <xf numFmtId="0" fontId="11" fillId="25" borderId="36" xfId="145" applyFont="1" applyFill="1" applyBorder="1" applyAlignment="1">
      <alignment horizontal="center" vertical="center" wrapText="1"/>
    </xf>
    <xf numFmtId="0" fontId="61" fillId="25" borderId="36" xfId="145" applyFont="1" applyFill="1" applyBorder="1" applyAlignment="1">
      <alignment horizontal="center" vertical="center" wrapText="1"/>
    </xf>
    <xf numFmtId="0" fontId="11" fillId="25" borderId="39" xfId="145" applyFont="1" applyFill="1" applyBorder="1" applyAlignment="1">
      <alignment horizontal="center" vertical="center" wrapText="1"/>
    </xf>
    <xf numFmtId="0" fontId="11" fillId="0" borderId="0" xfId="145" applyFont="1" applyAlignment="1">
      <alignment horizontal="center" vertical="center" wrapText="1"/>
    </xf>
    <xf numFmtId="3" fontId="8" fillId="0" borderId="0" xfId="145" applyNumberFormat="1" applyFont="1"/>
    <xf numFmtId="1" fontId="8" fillId="0" borderId="0" xfId="145" applyNumberFormat="1" applyFont="1"/>
    <xf numFmtId="0" fontId="8" fillId="0" borderId="0" xfId="145" applyFont="1" applyAlignment="1">
      <alignment horizontal="left"/>
    </xf>
    <xf numFmtId="3" fontId="8" fillId="0" borderId="0" xfId="145" applyNumberFormat="1" applyFont="1" applyAlignment="1">
      <alignment horizontal="right"/>
    </xf>
    <xf numFmtId="0" fontId="8" fillId="0" borderId="43" xfId="145" applyFont="1" applyBorder="1"/>
    <xf numFmtId="3" fontId="8" fillId="0" borderId="43" xfId="145" applyNumberFormat="1" applyFont="1" applyBorder="1"/>
    <xf numFmtId="1" fontId="8" fillId="0" borderId="43" xfId="145" applyNumberFormat="1" applyFont="1" applyBorder="1"/>
    <xf numFmtId="166" fontId="0" fillId="0" borderId="0" xfId="122" applyNumberFormat="1" applyFont="1"/>
    <xf numFmtId="0" fontId="79" fillId="0" borderId="0" xfId="0" applyFont="1"/>
    <xf numFmtId="0" fontId="8" fillId="0" borderId="0" xfId="145" applyFont="1" applyAlignment="1">
      <alignment horizontal="center"/>
    </xf>
    <xf numFmtId="0" fontId="8" fillId="0" borderId="17" xfId="145" applyFont="1" applyBorder="1" applyAlignment="1">
      <alignment horizontal="center"/>
    </xf>
    <xf numFmtId="3" fontId="8" fillId="0" borderId="17" xfId="145" applyNumberFormat="1" applyFont="1" applyBorder="1"/>
    <xf numFmtId="181" fontId="14" fillId="0" borderId="0" xfId="0" applyNumberFormat="1" applyFont="1" applyAlignment="1">
      <alignment horizontal="right" vertical="center"/>
    </xf>
    <xf numFmtId="181" fontId="14" fillId="0" borderId="0" xfId="0" applyNumberFormat="1" applyFont="1" applyAlignment="1">
      <alignment horizontal="right"/>
    </xf>
    <xf numFmtId="165" fontId="0" fillId="0" borderId="0" xfId="0" applyNumberFormat="1"/>
    <xf numFmtId="1" fontId="0" fillId="0" borderId="0" xfId="0" applyNumberFormat="1"/>
    <xf numFmtId="0" fontId="12" fillId="0" borderId="0" xfId="0" applyFont="1" applyAlignment="1">
      <alignment horizontal="left" vertical="center" shrinkToFit="1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1" fillId="28" borderId="4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82" fontId="83" fillId="0" borderId="0" xfId="0" applyNumberFormat="1" applyFont="1"/>
    <xf numFmtId="0" fontId="8" fillId="0" borderId="0" xfId="0" applyFont="1" applyAlignment="1">
      <alignment horizontal="left" vertical="center" indent="1"/>
    </xf>
    <xf numFmtId="182" fontId="66" fillId="0" borderId="0" xfId="0" applyNumberFormat="1" applyFont="1"/>
    <xf numFmtId="0" fontId="10" fillId="0" borderId="0" xfId="0" applyFont="1" applyAlignment="1">
      <alignment vertical="center"/>
    </xf>
    <xf numFmtId="182" fontId="14" fillId="0" borderId="0" xfId="0" applyNumberFormat="1" applyFont="1"/>
    <xf numFmtId="0" fontId="84" fillId="0" borderId="0" xfId="0" applyFont="1"/>
    <xf numFmtId="3" fontId="8" fillId="0" borderId="0" xfId="145" applyNumberFormat="1" applyFont="1" applyAlignment="1">
      <alignment horizontal="right" vertical="center"/>
    </xf>
    <xf numFmtId="183" fontId="66" fillId="0" borderId="0" xfId="0" applyNumberFormat="1" applyFont="1"/>
    <xf numFmtId="0" fontId="8" fillId="0" borderId="17" xfId="0" applyFont="1" applyBorder="1"/>
    <xf numFmtId="0" fontId="8" fillId="0" borderId="17" xfId="0" applyFont="1" applyBorder="1" applyAlignment="1">
      <alignment vertical="center"/>
    </xf>
    <xf numFmtId="0" fontId="78" fillId="0" borderId="0" xfId="0" applyFont="1" applyAlignment="1">
      <alignment horizontal="left" vertical="center"/>
    </xf>
    <xf numFmtId="0" fontId="26" fillId="0" borderId="0" xfId="107" applyFont="1"/>
    <xf numFmtId="0" fontId="9" fillId="0" borderId="0" xfId="107"/>
    <xf numFmtId="0" fontId="13" fillId="0" borderId="0" xfId="210" applyFont="1"/>
    <xf numFmtId="0" fontId="13" fillId="0" borderId="0" xfId="210" applyFont="1" applyAlignment="1">
      <alignment horizontal="right" vertical="center"/>
    </xf>
    <xf numFmtId="0" fontId="87" fillId="0" borderId="0" xfId="107" applyFont="1" applyAlignment="1">
      <alignment wrapText="1"/>
    </xf>
    <xf numFmtId="0" fontId="11" fillId="0" borderId="0" xfId="107" applyFont="1" applyAlignment="1">
      <alignment wrapText="1"/>
    </xf>
    <xf numFmtId="0" fontId="61" fillId="25" borderId="22" xfId="210" applyFont="1" applyFill="1" applyBorder="1" applyAlignment="1">
      <alignment horizontal="center" vertical="center"/>
    </xf>
    <xf numFmtId="0" fontId="8" fillId="0" borderId="0" xfId="107" applyFont="1" applyAlignment="1">
      <alignment horizontal="center" vertical="center"/>
    </xf>
    <xf numFmtId="0" fontId="10" fillId="0" borderId="0" xfId="107" applyFont="1" applyAlignment="1">
      <alignment horizontal="left" vertical="center"/>
    </xf>
    <xf numFmtId="181" fontId="10" fillId="0" borderId="0" xfId="107" applyNumberFormat="1" applyFont="1" applyAlignment="1">
      <alignment vertical="center"/>
    </xf>
    <xf numFmtId="182" fontId="26" fillId="0" borderId="0" xfId="107" applyNumberFormat="1" applyFont="1"/>
    <xf numFmtId="0" fontId="8" fillId="0" borderId="0" xfId="107" applyFont="1" applyAlignment="1">
      <alignment horizontal="left" vertical="center"/>
    </xf>
    <xf numFmtId="0" fontId="10" fillId="0" borderId="0" xfId="107" applyFont="1" applyAlignment="1">
      <alignment vertical="center"/>
    </xf>
    <xf numFmtId="181" fontId="8" fillId="0" borderId="0" xfId="107" applyNumberFormat="1" applyFont="1" applyAlignment="1">
      <alignment vertical="center"/>
    </xf>
    <xf numFmtId="3" fontId="88" fillId="0" borderId="0" xfId="145" applyNumberFormat="1" applyFont="1" applyAlignment="1">
      <alignment horizontal="right" vertical="center"/>
    </xf>
    <xf numFmtId="0" fontId="8" fillId="0" borderId="17" xfId="107" applyFont="1" applyBorder="1"/>
    <xf numFmtId="0" fontId="8" fillId="0" borderId="17" xfId="107" applyFont="1" applyBorder="1" applyAlignment="1">
      <alignment vertical="center"/>
    </xf>
    <xf numFmtId="0" fontId="17" fillId="0" borderId="0" xfId="107" applyFont="1"/>
    <xf numFmtId="0" fontId="12" fillId="0" borderId="0" xfId="102" applyFont="1" applyAlignment="1">
      <alignment horizontal="left" vertical="center" shrinkToFit="1"/>
    </xf>
    <xf numFmtId="0" fontId="12" fillId="0" borderId="0" xfId="102" applyFont="1" applyAlignment="1">
      <alignment horizontal="center" vertical="center"/>
    </xf>
    <xf numFmtId="0" fontId="12" fillId="0" borderId="0" xfId="102" applyFont="1" applyAlignment="1">
      <alignment horizontal="right" vertical="center"/>
    </xf>
    <xf numFmtId="0" fontId="11" fillId="28" borderId="45" xfId="102" applyFont="1" applyFill="1" applyBorder="1" applyAlignment="1">
      <alignment horizontal="center" vertical="center"/>
    </xf>
    <xf numFmtId="0" fontId="8" fillId="0" borderId="0" xfId="102" applyFont="1" applyAlignment="1">
      <alignment horizontal="center" vertical="center"/>
    </xf>
    <xf numFmtId="181" fontId="10" fillId="0" borderId="0" xfId="102" applyNumberFormat="1" applyFont="1" applyAlignment="1">
      <alignment vertical="center"/>
    </xf>
    <xf numFmtId="0" fontId="10" fillId="0" borderId="0" xfId="102" applyFont="1" applyAlignment="1">
      <alignment horizontal="left" vertical="center" indent="1"/>
    </xf>
    <xf numFmtId="171" fontId="13" fillId="0" borderId="0" xfId="102" applyNumberFormat="1" applyFont="1"/>
    <xf numFmtId="0" fontId="8" fillId="0" borderId="0" xfId="102" applyFont="1" applyAlignment="1">
      <alignment horizontal="left" vertical="center" indent="2"/>
    </xf>
    <xf numFmtId="0" fontId="8" fillId="0" borderId="17" xfId="102" applyFont="1" applyBorder="1"/>
    <xf numFmtId="0" fontId="8" fillId="0" borderId="17" xfId="102" applyFont="1" applyBorder="1" applyAlignment="1">
      <alignment vertical="center"/>
    </xf>
    <xf numFmtId="0" fontId="17" fillId="0" borderId="0" xfId="106" applyFont="1"/>
    <xf numFmtId="182" fontId="13" fillId="0" borderId="0" xfId="102" applyNumberFormat="1" applyFont="1"/>
    <xf numFmtId="171" fontId="14" fillId="0" borderId="0" xfId="102" applyNumberFormat="1" applyFont="1"/>
    <xf numFmtId="183" fontId="13" fillId="0" borderId="0" xfId="102" applyNumberFormat="1" applyFont="1"/>
    <xf numFmtId="171" fontId="9" fillId="0" borderId="0" xfId="102" applyNumberFormat="1"/>
    <xf numFmtId="171" fontId="83" fillId="0" borderId="0" xfId="0" applyNumberFormat="1" applyFont="1"/>
    <xf numFmtId="3" fontId="13" fillId="0" borderId="0" xfId="102" applyNumberFormat="1" applyFont="1"/>
    <xf numFmtId="3" fontId="66" fillId="0" borderId="0" xfId="0" applyNumberFormat="1" applyFont="1"/>
    <xf numFmtId="3" fontId="61" fillId="28" borderId="23" xfId="102" applyNumberFormat="1" applyFont="1" applyFill="1" applyBorder="1" applyAlignment="1">
      <alignment horizontal="center" vertical="center" wrapText="1"/>
    </xf>
    <xf numFmtId="3" fontId="61" fillId="28" borderId="46" xfId="102" applyNumberFormat="1" applyFont="1" applyFill="1" applyBorder="1" applyAlignment="1">
      <alignment horizontal="center" vertical="center" wrapText="1"/>
    </xf>
    <xf numFmtId="0" fontId="10" fillId="0" borderId="0" xfId="102" applyFont="1" applyAlignment="1">
      <alignment horizontal="center" vertical="center"/>
    </xf>
    <xf numFmtId="0" fontId="13" fillId="0" borderId="0" xfId="102" applyFont="1" applyAlignment="1">
      <alignment vertical="center"/>
    </xf>
    <xf numFmtId="0" fontId="13" fillId="0" borderId="0" xfId="0" applyFont="1" applyAlignment="1">
      <alignment horizontal="left" vertical="center" wrapText="1"/>
    </xf>
    <xf numFmtId="178" fontId="66" fillId="0" borderId="0" xfId="226" applyNumberFormat="1" applyFont="1" applyAlignment="1">
      <alignment vertical="center"/>
    </xf>
    <xf numFmtId="178" fontId="13" fillId="0" borderId="0" xfId="226" applyNumberFormat="1" applyFont="1" applyAlignment="1">
      <alignment horizontal="right" vertical="center"/>
    </xf>
    <xf numFmtId="3" fontId="89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/>
    </xf>
    <xf numFmtId="178" fontId="66" fillId="0" borderId="0" xfId="226" applyNumberFormat="1" applyFont="1"/>
    <xf numFmtId="178" fontId="13" fillId="0" borderId="0" xfId="226" applyNumberFormat="1" applyFont="1" applyAlignment="1">
      <alignment horizontal="right"/>
    </xf>
    <xf numFmtId="178" fontId="89" fillId="0" borderId="0" xfId="0" applyNumberFormat="1" applyFont="1" applyAlignment="1">
      <alignment horizontal="right" vertical="center"/>
    </xf>
    <xf numFmtId="171" fontId="89" fillId="0" borderId="0" xfId="0" applyNumberFormat="1" applyFont="1" applyAlignment="1">
      <alignment horizontal="right" vertical="center"/>
    </xf>
    <xf numFmtId="171" fontId="89" fillId="0" borderId="0" xfId="0" applyNumberFormat="1" applyFont="1" applyAlignment="1">
      <alignment horizontal="right" vertical="top"/>
    </xf>
    <xf numFmtId="171" fontId="14" fillId="0" borderId="0" xfId="102" applyNumberFormat="1" applyFont="1" applyAlignment="1">
      <alignment horizontal="right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/>
    </xf>
    <xf numFmtId="0" fontId="61" fillId="25" borderId="26" xfId="0" applyFont="1" applyFill="1" applyBorder="1" applyAlignment="1">
      <alignment horizontal="right"/>
    </xf>
    <xf numFmtId="0" fontId="61" fillId="25" borderId="18" xfId="0" applyFont="1" applyFill="1" applyBorder="1"/>
    <xf numFmtId="0" fontId="61" fillId="26" borderId="0" xfId="0" applyFont="1" applyFill="1"/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171" fontId="14" fillId="0" borderId="0" xfId="0" applyNumberFormat="1" applyFont="1" applyAlignment="1">
      <alignment horizontal="right"/>
    </xf>
    <xf numFmtId="171" fontId="13" fillId="0" borderId="0" xfId="0" applyNumberFormat="1" applyFont="1" applyAlignment="1">
      <alignment horizontal="right"/>
    </xf>
    <xf numFmtId="0" fontId="66" fillId="0" borderId="17" xfId="0" applyFont="1" applyBorder="1"/>
    <xf numFmtId="3" fontId="13" fillId="0" borderId="0" xfId="0" quotePrefix="1" applyNumberFormat="1" applyFont="1"/>
    <xf numFmtId="3" fontId="13" fillId="0" borderId="0" xfId="0" applyNumberFormat="1" applyFont="1"/>
    <xf numFmtId="0" fontId="61" fillId="0" borderId="0" xfId="0" applyFont="1"/>
    <xf numFmtId="0" fontId="9" fillId="0" borderId="0" xfId="0" applyFont="1" applyAlignment="1">
      <alignment horizontal="center" vertical="center" wrapText="1"/>
    </xf>
    <xf numFmtId="0" fontId="91" fillId="0" borderId="0" xfId="0" applyFont="1" applyAlignment="1">
      <alignment vertical="center" wrapText="1"/>
    </xf>
    <xf numFmtId="0" fontId="61" fillId="25" borderId="32" xfId="0" applyFont="1" applyFill="1" applyBorder="1"/>
    <xf numFmtId="0" fontId="9" fillId="0" borderId="0" xfId="0" applyFont="1"/>
    <xf numFmtId="171" fontId="14" fillId="0" borderId="0" xfId="0" applyNumberFormat="1" applyFont="1"/>
    <xf numFmtId="0" fontId="0" fillId="0" borderId="17" xfId="0" applyBorder="1"/>
    <xf numFmtId="0" fontId="17" fillId="0" borderId="0" xfId="0" applyFont="1" applyAlignment="1">
      <alignment vertical="center"/>
    </xf>
    <xf numFmtId="0" fontId="61" fillId="0" borderId="0" xfId="0" applyFont="1" applyAlignment="1">
      <alignment horizontal="center" vertical="center" wrapText="1"/>
    </xf>
    <xf numFmtId="171" fontId="83" fillId="0" borderId="0" xfId="0" applyNumberFormat="1" applyFont="1" applyAlignment="1">
      <alignment horizontal="right"/>
    </xf>
    <xf numFmtId="171" fontId="66" fillId="0" borderId="0" xfId="0" applyNumberFormat="1" applyFont="1" applyAlignment="1">
      <alignment horizontal="right"/>
    </xf>
    <xf numFmtId="171" fontId="83" fillId="0" borderId="47" xfId="0" applyNumberFormat="1" applyFont="1" applyBorder="1" applyAlignment="1">
      <alignment horizontal="right"/>
    </xf>
    <xf numFmtId="0" fontId="61" fillId="25" borderId="19" xfId="0" applyFont="1" applyFill="1" applyBorder="1" applyAlignment="1">
      <alignment vertical="top" wrapText="1"/>
    </xf>
    <xf numFmtId="0" fontId="61" fillId="25" borderId="19" xfId="0" applyFont="1" applyFill="1" applyBorder="1" applyAlignment="1">
      <alignment horizontal="center" vertical="center" wrapText="1"/>
    </xf>
    <xf numFmtId="0" fontId="61" fillId="25" borderId="18" xfId="0" applyFont="1" applyFill="1" applyBorder="1" applyAlignment="1">
      <alignment horizontal="center" vertical="center" wrapText="1"/>
    </xf>
    <xf numFmtId="181" fontId="13" fillId="0" borderId="0" xfId="0" applyNumberFormat="1" applyFont="1" applyAlignment="1">
      <alignment horizontal="right" vertical="center" wrapText="1"/>
    </xf>
    <xf numFmtId="0" fontId="11" fillId="25" borderId="52" xfId="0" applyFont="1" applyFill="1" applyBorder="1" applyAlignment="1">
      <alignment horizontal="center" vertical="center"/>
    </xf>
    <xf numFmtId="0" fontId="11" fillId="25" borderId="52" xfId="0" applyFont="1" applyFill="1" applyBorder="1" applyAlignment="1">
      <alignment horizontal="center" vertical="center" wrapText="1"/>
    </xf>
    <xf numFmtId="0" fontId="11" fillId="25" borderId="40" xfId="0" applyFont="1" applyFill="1" applyBorder="1" applyAlignment="1">
      <alignment horizontal="center" vertical="center" wrapText="1"/>
    </xf>
    <xf numFmtId="171" fontId="10" fillId="0" borderId="0" xfId="0" applyNumberFormat="1" applyFont="1" applyAlignment="1">
      <alignment horizontal="right" vertical="center"/>
    </xf>
    <xf numFmtId="171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171" fontId="0" fillId="0" borderId="0" xfId="0" applyNumberFormat="1"/>
    <xf numFmtId="171" fontId="66" fillId="0" borderId="0" xfId="0" applyNumberFormat="1" applyFont="1"/>
    <xf numFmtId="0" fontId="12" fillId="0" borderId="0" xfId="115" applyFont="1"/>
    <xf numFmtId="0" fontId="93" fillId="0" borderId="0" xfId="115" applyFont="1"/>
    <xf numFmtId="0" fontId="11" fillId="25" borderId="54" xfId="0" applyFont="1" applyFill="1" applyBorder="1" applyAlignment="1">
      <alignment horizontal="center" vertical="center" wrapText="1"/>
    </xf>
    <xf numFmtId="0" fontId="11" fillId="25" borderId="45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right" vertical="center"/>
    </xf>
    <xf numFmtId="165" fontId="66" fillId="0" borderId="0" xfId="0" applyNumberFormat="1" applyFont="1"/>
    <xf numFmtId="0" fontId="59" fillId="0" borderId="0" xfId="0" applyFont="1" applyAlignment="1">
      <alignment vertical="center"/>
    </xf>
    <xf numFmtId="0" fontId="94" fillId="0" borderId="0" xfId="0" applyFont="1" applyAlignment="1">
      <alignment vertical="center"/>
    </xf>
    <xf numFmtId="0" fontId="61" fillId="25" borderId="20" xfId="0" applyFont="1" applyFill="1" applyBorder="1" applyAlignment="1">
      <alignment horizontal="center" vertical="center"/>
    </xf>
    <xf numFmtId="0" fontId="61" fillId="25" borderId="18" xfId="0" applyFont="1" applyFill="1" applyBorder="1" applyAlignment="1">
      <alignment horizontal="center" vertical="center"/>
    </xf>
    <xf numFmtId="0" fontId="61" fillId="25" borderId="22" xfId="0" applyFont="1" applyFill="1" applyBorder="1" applyAlignment="1">
      <alignment horizontal="center" vertical="center"/>
    </xf>
    <xf numFmtId="0" fontId="95" fillId="0" borderId="0" xfId="0" applyFont="1" applyAlignment="1">
      <alignment horizontal="left" vertical="center"/>
    </xf>
    <xf numFmtId="0" fontId="95" fillId="0" borderId="0" xfId="0" applyFont="1" applyAlignment="1">
      <alignment horizontal="center" vertical="center"/>
    </xf>
    <xf numFmtId="3" fontId="13" fillId="0" borderId="0" xfId="0" applyNumberFormat="1" applyFont="1" applyAlignment="1">
      <alignment horizontal="right" vertical="center"/>
    </xf>
    <xf numFmtId="171" fontId="13" fillId="29" borderId="0" xfId="0" applyNumberFormat="1" applyFont="1" applyFill="1" applyAlignment="1">
      <alignment horizontal="right" vertical="center"/>
    </xf>
    <xf numFmtId="9" fontId="13" fillId="0" borderId="0" xfId="122" applyFont="1" applyFill="1" applyAlignment="1">
      <alignment horizontal="right" vertical="center"/>
    </xf>
    <xf numFmtId="165" fontId="13" fillId="0" borderId="0" xfId="122" applyNumberFormat="1" applyFont="1" applyFill="1" applyAlignment="1">
      <alignment horizontal="right" vertical="center"/>
    </xf>
    <xf numFmtId="165" fontId="13" fillId="0" borderId="0" xfId="0" applyNumberFormat="1" applyFont="1"/>
    <xf numFmtId="166" fontId="74" fillId="0" borderId="0" xfId="0" applyNumberFormat="1" applyFont="1"/>
    <xf numFmtId="0" fontId="80" fillId="0" borderId="0" xfId="0" applyFont="1" applyAlignment="1">
      <alignment horizontal="center" vertical="center"/>
    </xf>
    <xf numFmtId="3" fontId="13" fillId="29" borderId="0" xfId="0" applyNumberFormat="1" applyFont="1" applyFill="1" applyAlignment="1">
      <alignment horizontal="right" vertical="center"/>
    </xf>
    <xf numFmtId="173" fontId="13" fillId="0" borderId="0" xfId="0" applyNumberFormat="1" applyFont="1" applyAlignment="1">
      <alignment horizontal="right" vertical="center"/>
    </xf>
    <xf numFmtId="4" fontId="74" fillId="0" borderId="0" xfId="0" applyNumberFormat="1" applyFont="1"/>
    <xf numFmtId="185" fontId="13" fillId="0" borderId="0" xfId="0" applyNumberFormat="1" applyFont="1" applyAlignment="1">
      <alignment horizontal="right" vertical="center"/>
    </xf>
    <xf numFmtId="0" fontId="83" fillId="0" borderId="0" xfId="0" applyFont="1" applyAlignment="1">
      <alignment vertical="center"/>
    </xf>
    <xf numFmtId="0" fontId="80" fillId="0" borderId="0" xfId="0" applyFont="1" applyAlignment="1">
      <alignment horizontal="center" vertical="center" wrapText="1"/>
    </xf>
    <xf numFmtId="165" fontId="13" fillId="29" borderId="0" xfId="0" applyNumberFormat="1" applyFont="1" applyFill="1" applyAlignment="1">
      <alignment horizontal="right" vertical="center"/>
    </xf>
    <xf numFmtId="0" fontId="83" fillId="0" borderId="17" xfId="0" applyFont="1" applyBorder="1" applyAlignment="1">
      <alignment vertical="center"/>
    </xf>
    <xf numFmtId="0" fontId="0" fillId="0" borderId="17" xfId="0" applyBorder="1" applyAlignment="1">
      <alignment vertical="center"/>
    </xf>
    <xf numFmtId="0" fontId="7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61" fillId="25" borderId="21" xfId="0" applyFont="1" applyFill="1" applyBorder="1" applyAlignment="1">
      <alignment horizontal="center" vertical="center"/>
    </xf>
    <xf numFmtId="173" fontId="14" fillId="0" borderId="0" xfId="0" applyNumberFormat="1" applyFont="1" applyAlignment="1">
      <alignment horizontal="right" vertical="center"/>
    </xf>
    <xf numFmtId="1" fontId="13" fillId="0" borderId="0" xfId="122" applyNumberFormat="1" applyFont="1" applyFill="1" applyAlignment="1">
      <alignment horizontal="right" vertical="center"/>
    </xf>
    <xf numFmtId="186" fontId="13" fillId="0" borderId="0" xfId="0" applyNumberFormat="1" applyFont="1" applyAlignment="1">
      <alignment vertical="center"/>
    </xf>
    <xf numFmtId="186" fontId="13" fillId="0" borderId="0" xfId="0" applyNumberFormat="1" applyFont="1" applyAlignment="1">
      <alignment horizontal="right" vertical="center"/>
    </xf>
    <xf numFmtId="4" fontId="66" fillId="0" borderId="0" xfId="0" applyNumberFormat="1" applyFont="1"/>
    <xf numFmtId="165" fontId="14" fillId="0" borderId="0" xfId="122" applyNumberFormat="1" applyFont="1" applyFill="1" applyAlignment="1">
      <alignment horizontal="right" vertical="center"/>
    </xf>
    <xf numFmtId="166" fontId="66" fillId="0" borderId="0" xfId="0" applyNumberFormat="1" applyFont="1"/>
    <xf numFmtId="0" fontId="97" fillId="0" borderId="0" xfId="0" applyFont="1" applyAlignment="1">
      <alignment vertical="center"/>
    </xf>
    <xf numFmtId="186" fontId="13" fillId="29" borderId="0" xfId="0" applyNumberFormat="1" applyFont="1" applyFill="1" applyAlignment="1">
      <alignment horizontal="right" vertical="center"/>
    </xf>
    <xf numFmtId="186" fontId="13" fillId="0" borderId="0" xfId="122" applyNumberFormat="1" applyFont="1" applyFill="1" applyAlignment="1">
      <alignment horizontal="right" vertical="center"/>
    </xf>
    <xf numFmtId="173" fontId="13" fillId="29" borderId="0" xfId="0" applyNumberFormat="1" applyFont="1" applyFill="1" applyAlignment="1">
      <alignment horizontal="right" vertical="center"/>
    </xf>
    <xf numFmtId="0" fontId="98" fillId="0" borderId="0" xfId="0" applyFont="1" applyAlignment="1">
      <alignment horizontal="center" vertical="center"/>
    </xf>
    <xf numFmtId="166" fontId="0" fillId="0" borderId="0" xfId="0" applyNumberFormat="1"/>
    <xf numFmtId="186" fontId="8" fillId="0" borderId="0" xfId="0" applyNumberFormat="1" applyFont="1" applyAlignment="1">
      <alignment horizontal="right" vertical="center"/>
    </xf>
    <xf numFmtId="186" fontId="95" fillId="0" borderId="0" xfId="0" applyNumberFormat="1" applyFont="1" applyAlignment="1">
      <alignment horizontal="center" vertical="center"/>
    </xf>
    <xf numFmtId="186" fontId="13" fillId="0" borderId="0" xfId="0" applyNumberFormat="1" applyFont="1"/>
    <xf numFmtId="179" fontId="13" fillId="0" borderId="0" xfId="0" applyNumberFormat="1" applyFont="1" applyAlignment="1">
      <alignment horizontal="right" vertical="center"/>
    </xf>
    <xf numFmtId="165" fontId="13" fillId="0" borderId="0" xfId="122" applyNumberFormat="1" applyFont="1" applyAlignment="1">
      <alignment horizontal="right" vertical="center"/>
    </xf>
    <xf numFmtId="165" fontId="13" fillId="0" borderId="0" xfId="0" applyNumberFormat="1" applyFont="1" applyAlignment="1">
      <alignment horizontal="right"/>
    </xf>
    <xf numFmtId="171" fontId="13" fillId="0" borderId="0" xfId="0" applyNumberFormat="1" applyFont="1" applyAlignment="1">
      <alignment vertical="center"/>
    </xf>
    <xf numFmtId="165" fontId="13" fillId="0" borderId="0" xfId="122" applyNumberFormat="1" applyFont="1" applyAlignment="1">
      <alignment vertical="center"/>
    </xf>
    <xf numFmtId="165" fontId="13" fillId="0" borderId="0" xfId="122" applyNumberFormat="1" applyFont="1" applyFill="1" applyAlignment="1">
      <alignment vertical="center"/>
    </xf>
    <xf numFmtId="186" fontId="80" fillId="0" borderId="0" xfId="0" applyNumberFormat="1" applyFont="1" applyAlignment="1">
      <alignment horizontal="center" vertical="center"/>
    </xf>
    <xf numFmtId="171" fontId="13" fillId="0" borderId="0" xfId="0" quotePrefix="1" applyNumberFormat="1" applyFont="1" applyAlignment="1">
      <alignment horizontal="right" vertical="center"/>
    </xf>
    <xf numFmtId="186" fontId="66" fillId="0" borderId="0" xfId="0" applyNumberFormat="1" applyFont="1"/>
    <xf numFmtId="165" fontId="13" fillId="0" borderId="0" xfId="122" quotePrefix="1" applyNumberFormat="1" applyFont="1" applyAlignment="1">
      <alignment horizontal="right" vertical="center"/>
    </xf>
    <xf numFmtId="165" fontId="13" fillId="0" borderId="0" xfId="122" quotePrefix="1" applyNumberFormat="1" applyFont="1" applyFill="1" applyAlignment="1">
      <alignment horizontal="right" vertical="center"/>
    </xf>
    <xf numFmtId="185" fontId="13" fillId="0" borderId="0" xfId="0" applyNumberFormat="1" applyFont="1"/>
    <xf numFmtId="3" fontId="13" fillId="0" borderId="0" xfId="0" quotePrefix="1" applyNumberFormat="1" applyFont="1" applyAlignment="1">
      <alignment horizontal="right" vertical="center"/>
    </xf>
    <xf numFmtId="3" fontId="99" fillId="0" borderId="0" xfId="0" applyNumberFormat="1" applyFont="1" applyAlignment="1">
      <alignment horizontal="center" vertical="center"/>
    </xf>
    <xf numFmtId="166" fontId="99" fillId="0" borderId="0" xfId="122" applyNumberFormat="1" applyFont="1" applyAlignment="1">
      <alignment horizontal="center" vertical="center"/>
    </xf>
    <xf numFmtId="3" fontId="99" fillId="0" borderId="0" xfId="0" quotePrefix="1" applyNumberFormat="1" applyFont="1" applyAlignment="1">
      <alignment horizontal="center" vertical="center"/>
    </xf>
    <xf numFmtId="166" fontId="99" fillId="0" borderId="0" xfId="122" quotePrefix="1" applyNumberFormat="1" applyFont="1" applyAlignment="1">
      <alignment horizontal="center" vertical="center"/>
    </xf>
    <xf numFmtId="0" fontId="96" fillId="0" borderId="0" xfId="0" applyFont="1" applyAlignment="1">
      <alignment horizontal="center" vertical="center" wrapText="1"/>
    </xf>
    <xf numFmtId="0" fontId="66" fillId="30" borderId="0" xfId="0" applyFont="1" applyFill="1" applyAlignment="1">
      <alignment vertical="center"/>
    </xf>
    <xf numFmtId="9" fontId="100" fillId="0" borderId="0" xfId="122" applyFont="1" applyFill="1" applyAlignment="1">
      <alignment horizontal="right" vertical="center"/>
    </xf>
    <xf numFmtId="9" fontId="13" fillId="0" borderId="0" xfId="122" applyFont="1" applyAlignment="1">
      <alignment horizontal="right" vertical="center"/>
    </xf>
    <xf numFmtId="165" fontId="14" fillId="0" borderId="0" xfId="0" applyNumberFormat="1" applyFont="1" applyAlignment="1">
      <alignment horizontal="right"/>
    </xf>
    <xf numFmtId="0" fontId="99" fillId="30" borderId="0" xfId="0" applyFont="1" applyFill="1" applyAlignment="1">
      <alignment horizontal="right" vertical="center"/>
    </xf>
    <xf numFmtId="0" fontId="66" fillId="30" borderId="0" xfId="0" applyFont="1" applyFill="1" applyAlignment="1">
      <alignment horizontal="right" vertical="center"/>
    </xf>
    <xf numFmtId="0" fontId="66" fillId="0" borderId="0" xfId="0" applyFont="1" applyAlignment="1">
      <alignment vertical="center" wrapText="1"/>
    </xf>
    <xf numFmtId="165" fontId="14" fillId="0" borderId="0" xfId="0" applyNumberFormat="1" applyFont="1"/>
    <xf numFmtId="187" fontId="13" fillId="0" borderId="0" xfId="122" quotePrefix="1" applyNumberFormat="1" applyFont="1" applyFill="1" applyAlignment="1">
      <alignment horizontal="right" vertical="center"/>
    </xf>
    <xf numFmtId="3" fontId="66" fillId="0" borderId="0" xfId="0" applyNumberFormat="1" applyFont="1" applyAlignment="1">
      <alignment horizontal="right" vertical="center"/>
    </xf>
    <xf numFmtId="9" fontId="66" fillId="0" borderId="0" xfId="122" applyFont="1" applyFill="1" applyAlignment="1">
      <alignment horizontal="right" vertical="center"/>
    </xf>
    <xf numFmtId="0" fontId="80" fillId="32" borderId="0" xfId="0" applyFont="1" applyFill="1" applyAlignment="1">
      <alignment horizontal="left" vertical="center"/>
    </xf>
    <xf numFmtId="3" fontId="80" fillId="32" borderId="0" xfId="0" quotePrefix="1" applyNumberFormat="1" applyFont="1" applyFill="1" applyAlignment="1">
      <alignment horizontal="center" vertical="center"/>
    </xf>
    <xf numFmtId="3" fontId="80" fillId="32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165" fontId="13" fillId="0" borderId="0" xfId="0" applyNumberFormat="1" applyFont="1" applyAlignment="1">
      <alignment horizontal="right" vertical="center"/>
    </xf>
    <xf numFmtId="0" fontId="80" fillId="30" borderId="0" xfId="0" applyFont="1" applyFill="1" applyAlignment="1">
      <alignment horizontal="left" vertical="center"/>
    </xf>
    <xf numFmtId="0" fontId="80" fillId="33" borderId="0" xfId="0" applyFont="1" applyFill="1" applyAlignment="1">
      <alignment horizontal="left" vertical="center"/>
    </xf>
    <xf numFmtId="3" fontId="80" fillId="33" borderId="0" xfId="0" quotePrefix="1" applyNumberFormat="1" applyFont="1" applyFill="1" applyAlignment="1">
      <alignment horizontal="center" vertical="center"/>
    </xf>
    <xf numFmtId="3" fontId="80" fillId="33" borderId="0" xfId="0" applyNumberFormat="1" applyFont="1" applyFill="1" applyAlignment="1">
      <alignment horizontal="center" vertical="center"/>
    </xf>
    <xf numFmtId="3" fontId="66" fillId="33" borderId="0" xfId="0" applyNumberFormat="1" applyFont="1" applyFill="1" applyAlignment="1">
      <alignment horizontal="right" vertical="center"/>
    </xf>
    <xf numFmtId="0" fontId="80" fillId="31" borderId="0" xfId="0" applyFont="1" applyFill="1" applyAlignment="1">
      <alignment vertical="center"/>
    </xf>
    <xf numFmtId="3" fontId="80" fillId="31" borderId="0" xfId="0" applyNumberFormat="1" applyFont="1" applyFill="1" applyAlignment="1">
      <alignment horizontal="right" vertical="center"/>
    </xf>
    <xf numFmtId="0" fontId="96" fillId="0" borderId="0" xfId="0" applyFont="1" applyAlignment="1">
      <alignment vertical="center"/>
    </xf>
    <xf numFmtId="171" fontId="14" fillId="0" borderId="0" xfId="0" applyNumberFormat="1" applyFont="1" applyAlignment="1">
      <alignment vertical="center"/>
    </xf>
    <xf numFmtId="165" fontId="14" fillId="0" borderId="0" xfId="122" applyNumberFormat="1" applyFont="1" applyFill="1" applyAlignment="1">
      <alignment vertical="center"/>
    </xf>
    <xf numFmtId="187" fontId="13" fillId="0" borderId="0" xfId="122" applyNumberFormat="1" applyFont="1" applyFill="1" applyAlignment="1">
      <alignment horizontal="right" vertical="center"/>
    </xf>
    <xf numFmtId="171" fontId="13" fillId="0" borderId="0" xfId="0" quotePrefix="1" applyNumberFormat="1" applyFont="1" applyAlignment="1">
      <alignment vertical="center"/>
    </xf>
    <xf numFmtId="165" fontId="13" fillId="0" borderId="0" xfId="0" quotePrefix="1" applyNumberFormat="1" applyFont="1" applyAlignment="1">
      <alignment vertical="center"/>
    </xf>
    <xf numFmtId="3" fontId="66" fillId="32" borderId="0" xfId="0" applyNumberFormat="1" applyFont="1" applyFill="1"/>
    <xf numFmtId="0" fontId="66" fillId="32" borderId="0" xfId="0" applyFont="1" applyFill="1" applyAlignment="1">
      <alignment vertical="center"/>
    </xf>
    <xf numFmtId="165" fontId="14" fillId="0" borderId="0" xfId="0" applyNumberFormat="1" applyFont="1" applyAlignment="1">
      <alignment horizontal="right" vertical="center"/>
    </xf>
    <xf numFmtId="3" fontId="66" fillId="32" borderId="0" xfId="0" applyNumberFormat="1" applyFont="1" applyFill="1" applyAlignment="1">
      <alignment horizontal="right" vertical="center"/>
    </xf>
    <xf numFmtId="184" fontId="14" fillId="0" borderId="0" xfId="0" applyNumberFormat="1" applyFont="1" applyAlignment="1">
      <alignment horizontal="right" vertical="center"/>
    </xf>
    <xf numFmtId="184" fontId="13" fillId="0" borderId="0" xfId="0" applyNumberFormat="1" applyFont="1" applyAlignment="1">
      <alignment horizontal="right" vertical="center"/>
    </xf>
    <xf numFmtId="184" fontId="14" fillId="0" borderId="0" xfId="0" applyNumberFormat="1" applyFont="1" applyAlignment="1">
      <alignment horizontal="right"/>
    </xf>
    <xf numFmtId="1" fontId="13" fillId="0" borderId="0" xfId="0" applyNumberFormat="1" applyFont="1"/>
    <xf numFmtId="187" fontId="13" fillId="0" borderId="0" xfId="0" applyNumberFormat="1" applyFont="1"/>
    <xf numFmtId="1" fontId="66" fillId="32" borderId="0" xfId="0" applyNumberFormat="1" applyFont="1" applyFill="1"/>
    <xf numFmtId="0" fontId="101" fillId="0" borderId="0" xfId="0" applyFont="1" applyAlignment="1">
      <alignment horizontal="left" vertical="center"/>
    </xf>
    <xf numFmtId="0" fontId="80" fillId="32" borderId="0" xfId="0" applyFont="1" applyFill="1" applyAlignment="1">
      <alignment vertical="center"/>
    </xf>
    <xf numFmtId="3" fontId="80" fillId="32" borderId="0" xfId="0" applyNumberFormat="1" applyFont="1" applyFill="1" applyAlignment="1">
      <alignment vertical="center"/>
    </xf>
    <xf numFmtId="165" fontId="14" fillId="0" borderId="0" xfId="122" quotePrefix="1" applyNumberFormat="1" applyFont="1" applyAlignment="1">
      <alignment horizontal="right" vertical="center"/>
    </xf>
    <xf numFmtId="3" fontId="66" fillId="0" borderId="0" xfId="0" applyNumberFormat="1" applyFont="1" applyAlignment="1">
      <alignment vertical="center"/>
    </xf>
    <xf numFmtId="3" fontId="14" fillId="0" borderId="0" xfId="0" applyNumberFormat="1" applyFont="1" applyAlignment="1">
      <alignment horizontal="right" vertical="center"/>
    </xf>
    <xf numFmtId="171" fontId="14" fillId="0" borderId="0" xfId="122" quotePrefix="1" applyNumberFormat="1" applyFont="1" applyAlignment="1">
      <alignment horizontal="right" vertical="center"/>
    </xf>
    <xf numFmtId="171" fontId="13" fillId="0" borderId="0" xfId="122" quotePrefix="1" applyNumberFormat="1" applyFont="1" applyAlignment="1">
      <alignment horizontal="right" vertical="center"/>
    </xf>
    <xf numFmtId="0" fontId="80" fillId="32" borderId="0" xfId="0" applyFont="1" applyFill="1"/>
    <xf numFmtId="9" fontId="78" fillId="0" borderId="0" xfId="122" applyFont="1" applyFill="1" applyAlignment="1">
      <alignment horizontal="left" vertical="center"/>
    </xf>
    <xf numFmtId="188" fontId="8" fillId="0" borderId="0" xfId="210" applyNumberFormat="1" applyFont="1" applyAlignment="1">
      <alignment horizontal="right" vertical="center"/>
    </xf>
    <xf numFmtId="0" fontId="61" fillId="25" borderId="18" xfId="210" applyFont="1" applyFill="1" applyBorder="1" applyAlignment="1">
      <alignment horizontal="center"/>
    </xf>
    <xf numFmtId="0" fontId="61" fillId="25" borderId="22" xfId="210" applyFont="1" applyFill="1" applyBorder="1" applyAlignment="1">
      <alignment horizontal="center"/>
    </xf>
    <xf numFmtId="0" fontId="102" fillId="0" borderId="0" xfId="210" applyFont="1" applyAlignment="1">
      <alignment horizontal="center" vertical="center"/>
    </xf>
    <xf numFmtId="0" fontId="102" fillId="0" borderId="0" xfId="210" applyFont="1"/>
    <xf numFmtId="0" fontId="10" fillId="0" borderId="0" xfId="210" applyFont="1" applyAlignment="1">
      <alignment horizontal="center" vertical="center" wrapText="1"/>
    </xf>
    <xf numFmtId="3" fontId="14" fillId="0" borderId="0" xfId="210" applyNumberFormat="1" applyFont="1" applyAlignment="1">
      <alignment vertical="center"/>
    </xf>
    <xf numFmtId="3" fontId="13" fillId="0" borderId="0" xfId="210" applyNumberFormat="1" applyFont="1"/>
    <xf numFmtId="0" fontId="13" fillId="0" borderId="0" xfId="210" applyFont="1" applyAlignment="1">
      <alignment horizontal="center" vertical="center"/>
    </xf>
    <xf numFmtId="3" fontId="13" fillId="0" borderId="0" xfId="210" applyNumberFormat="1" applyFont="1" applyAlignment="1">
      <alignment vertical="center"/>
    </xf>
    <xf numFmtId="3" fontId="13" fillId="0" borderId="0" xfId="210" quotePrefix="1" applyNumberFormat="1" applyFont="1" applyAlignment="1">
      <alignment vertical="center"/>
    </xf>
    <xf numFmtId="3" fontId="8" fillId="0" borderId="0" xfId="210" applyNumberFormat="1" applyFont="1" applyAlignment="1">
      <alignment vertical="center"/>
    </xf>
    <xf numFmtId="3" fontId="14" fillId="0" borderId="0" xfId="210" quotePrefix="1" applyNumberFormat="1" applyFont="1" applyAlignment="1">
      <alignment vertical="center"/>
    </xf>
    <xf numFmtId="0" fontId="8" fillId="0" borderId="0" xfId="210" applyFont="1" applyAlignment="1">
      <alignment horizontal="center" vertical="center" wrapText="1"/>
    </xf>
    <xf numFmtId="0" fontId="13" fillId="0" borderId="17" xfId="210" applyFont="1" applyBorder="1" applyAlignment="1">
      <alignment horizontal="left"/>
    </xf>
    <xf numFmtId="0" fontId="13" fillId="0" borderId="17" xfId="210" applyFont="1" applyBorder="1"/>
    <xf numFmtId="0" fontId="85" fillId="0" borderId="0" xfId="210" applyFont="1"/>
    <xf numFmtId="0" fontId="96" fillId="0" borderId="0" xfId="210" applyFont="1" applyAlignment="1">
      <alignment horizontal="center" vertical="center" wrapText="1"/>
    </xf>
    <xf numFmtId="0" fontId="11" fillId="0" borderId="0" xfId="210" applyFont="1" applyAlignment="1">
      <alignment horizontal="center" vertical="center"/>
    </xf>
    <xf numFmtId="0" fontId="61" fillId="0" borderId="56" xfId="210" applyFont="1" applyBorder="1" applyAlignment="1">
      <alignment horizontal="center"/>
    </xf>
    <xf numFmtId="0" fontId="61" fillId="0" borderId="0" xfId="210" applyFont="1" applyAlignment="1">
      <alignment horizontal="center"/>
    </xf>
    <xf numFmtId="3" fontId="14" fillId="0" borderId="0" xfId="210" applyNumberFormat="1" applyFont="1" applyAlignment="1">
      <alignment horizontal="right" vertical="center"/>
    </xf>
    <xf numFmtId="0" fontId="13" fillId="0" borderId="0" xfId="210" applyFont="1" applyAlignment="1">
      <alignment horizontal="center"/>
    </xf>
    <xf numFmtId="3" fontId="13" fillId="0" borderId="0" xfId="210" applyNumberFormat="1" applyFont="1" applyAlignment="1">
      <alignment horizontal="right" vertical="center"/>
    </xf>
    <xf numFmtId="3" fontId="13" fillId="0" borderId="57" xfId="210" applyNumberFormat="1" applyFont="1" applyBorder="1" applyAlignment="1">
      <alignment horizontal="right" vertical="center"/>
    </xf>
    <xf numFmtId="0" fontId="8" fillId="0" borderId="57" xfId="210" applyFont="1" applyBorder="1" applyAlignment="1">
      <alignment horizontal="center" vertical="center" wrapText="1"/>
    </xf>
    <xf numFmtId="0" fontId="9" fillId="0" borderId="0" xfId="210"/>
    <xf numFmtId="0" fontId="78" fillId="0" borderId="0" xfId="0" applyFont="1" applyAlignment="1">
      <alignment horizontal="left" vertical="center" wrapText="1"/>
    </xf>
    <xf numFmtId="0" fontId="61" fillId="25" borderId="22" xfId="0" applyFont="1" applyFill="1" applyBorder="1" applyAlignment="1">
      <alignment horizontal="center" vertical="center" wrapText="1"/>
    </xf>
    <xf numFmtId="0" fontId="61" fillId="25" borderId="18" xfId="210" applyFont="1" applyFill="1" applyBorder="1" applyAlignment="1">
      <alignment horizontal="center" vertical="center"/>
    </xf>
    <xf numFmtId="0" fontId="102" fillId="0" borderId="0" xfId="210" applyFont="1" applyAlignment="1">
      <alignment vertical="center"/>
    </xf>
    <xf numFmtId="0" fontId="13" fillId="0" borderId="0" xfId="210" applyFont="1" applyAlignment="1">
      <alignment vertical="center"/>
    </xf>
    <xf numFmtId="0" fontId="13" fillId="0" borderId="57" xfId="210" applyFont="1" applyBorder="1" applyAlignment="1">
      <alignment horizontal="center" vertical="center"/>
    </xf>
    <xf numFmtId="3" fontId="13" fillId="0" borderId="57" xfId="210" applyNumberFormat="1" applyFont="1" applyBorder="1" applyAlignment="1">
      <alignment vertical="center"/>
    </xf>
    <xf numFmtId="0" fontId="14" fillId="0" borderId="0" xfId="210" applyFont="1" applyAlignment="1">
      <alignment horizontal="center" vertical="center"/>
    </xf>
    <xf numFmtId="0" fontId="14" fillId="0" borderId="0" xfId="210" applyFont="1" applyAlignment="1">
      <alignment horizontal="center" vertical="center" wrapText="1"/>
    </xf>
    <xf numFmtId="0" fontId="13" fillId="0" borderId="57" xfId="210" applyFont="1" applyBorder="1" applyAlignment="1">
      <alignment horizontal="center" vertical="center" wrapText="1"/>
    </xf>
    <xf numFmtId="0" fontId="13" fillId="0" borderId="17" xfId="210" applyFont="1" applyBorder="1" applyAlignment="1">
      <alignment horizontal="left" vertical="center"/>
    </xf>
    <xf numFmtId="0" fontId="13" fillId="0" borderId="17" xfId="210" applyFont="1" applyBorder="1" applyAlignment="1">
      <alignment vertical="center"/>
    </xf>
    <xf numFmtId="0" fontId="78" fillId="0" borderId="0" xfId="0" applyFont="1" applyAlignment="1">
      <alignment horizontal="left"/>
    </xf>
    <xf numFmtId="0" fontId="78" fillId="0" borderId="0" xfId="0" applyFont="1" applyAlignment="1">
      <alignment horizontal="right"/>
    </xf>
    <xf numFmtId="0" fontId="6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66" fillId="0" borderId="0" xfId="0" applyFont="1" applyAlignment="1">
      <alignment horizontal="right" vertical="center"/>
    </xf>
    <xf numFmtId="0" fontId="83" fillId="0" borderId="0" xfId="0" applyFont="1" applyAlignment="1">
      <alignment horizontal="right" vertical="center"/>
    </xf>
    <xf numFmtId="0" fontId="14" fillId="0" borderId="0" xfId="223" applyFont="1" applyFill="1" applyBorder="1" applyAlignment="1">
      <alignment horizontal="right" vertical="center"/>
    </xf>
    <xf numFmtId="0" fontId="17" fillId="0" borderId="0" xfId="227" applyFont="1" applyAlignment="1">
      <alignment vertical="center"/>
    </xf>
    <xf numFmtId="0" fontId="74" fillId="0" borderId="0" xfId="0" applyFont="1" applyAlignment="1">
      <alignment horizontal="right"/>
    </xf>
    <xf numFmtId="0" fontId="106" fillId="25" borderId="22" xfId="0" applyFont="1" applyFill="1" applyBorder="1" applyAlignment="1">
      <alignment horizontal="center" vertical="center" wrapText="1"/>
    </xf>
    <xf numFmtId="0" fontId="106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74" fillId="0" borderId="0" xfId="0" applyFont="1" applyAlignment="1">
      <alignment horizontal="right" vertical="center"/>
    </xf>
    <xf numFmtId="0" fontId="108" fillId="0" borderId="0" xfId="0" applyFont="1" applyAlignment="1">
      <alignment vertical="center"/>
    </xf>
    <xf numFmtId="0" fontId="74" fillId="0" borderId="17" xfId="0" applyFont="1" applyBorder="1"/>
    <xf numFmtId="0" fontId="8" fillId="0" borderId="0" xfId="0" applyFont="1" applyAlignment="1">
      <alignment horizontal="right"/>
    </xf>
    <xf numFmtId="0" fontId="61" fillId="0" borderId="2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165" fontId="66" fillId="0" borderId="0" xfId="0" applyNumberFormat="1" applyFont="1" applyAlignment="1">
      <alignment vertical="center"/>
    </xf>
    <xf numFmtId="165" fontId="13" fillId="0" borderId="0" xfId="228" quotePrefix="1" applyNumberFormat="1" applyFont="1" applyAlignment="1">
      <alignment horizontal="right" vertical="center"/>
    </xf>
    <xf numFmtId="165" fontId="13" fillId="0" borderId="0" xfId="0" applyNumberFormat="1" applyFont="1" applyAlignment="1">
      <alignment vertical="center"/>
    </xf>
    <xf numFmtId="179" fontId="13" fillId="0" borderId="0" xfId="228" quotePrefix="1" applyNumberFormat="1" applyFont="1" applyAlignment="1">
      <alignment horizontal="right" vertical="center"/>
    </xf>
    <xf numFmtId="165" fontId="83" fillId="0" borderId="0" xfId="0" applyNumberFormat="1" applyFont="1" applyAlignment="1">
      <alignment vertical="center"/>
    </xf>
    <xf numFmtId="0" fontId="13" fillId="0" borderId="0" xfId="0" applyFont="1" applyAlignment="1">
      <alignment horizontal="center" vertical="top"/>
    </xf>
    <xf numFmtId="179" fontId="14" fillId="0" borderId="0" xfId="228" quotePrefix="1" applyNumberFormat="1" applyFont="1" applyAlignment="1">
      <alignment horizontal="right" vertical="center"/>
    </xf>
    <xf numFmtId="165" fontId="13" fillId="0" borderId="0" xfId="0" quotePrefix="1" applyNumberFormat="1" applyFont="1" applyAlignment="1">
      <alignment horizontal="right" vertical="center"/>
    </xf>
    <xf numFmtId="0" fontId="14" fillId="0" borderId="0" xfId="0" applyFont="1" applyAlignment="1">
      <alignment horizontal="center" vertical="top"/>
    </xf>
    <xf numFmtId="165" fontId="14" fillId="0" borderId="0" xfId="0" quotePrefix="1" applyNumberFormat="1" applyFont="1" applyAlignment="1">
      <alignment horizontal="right" vertical="center"/>
    </xf>
    <xf numFmtId="165" fontId="14" fillId="0" borderId="0" xfId="0" applyNumberFormat="1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0" fontId="14" fillId="0" borderId="17" xfId="0" applyFont="1" applyBorder="1" applyAlignment="1">
      <alignment vertical="center" wrapText="1"/>
    </xf>
    <xf numFmtId="165" fontId="14" fillId="0" borderId="17" xfId="0" applyNumberFormat="1" applyFont="1" applyBorder="1" applyAlignment="1">
      <alignment vertical="center"/>
    </xf>
    <xf numFmtId="0" fontId="78" fillId="0" borderId="0" xfId="0" applyFont="1" applyAlignment="1">
      <alignment horizontal="right" vertical="center"/>
    </xf>
    <xf numFmtId="0" fontId="61" fillId="25" borderId="48" xfId="0" applyFont="1" applyFill="1" applyBorder="1" applyAlignment="1">
      <alignment horizontal="center" vertical="center"/>
    </xf>
    <xf numFmtId="0" fontId="61" fillId="25" borderId="45" xfId="0" applyFont="1" applyFill="1" applyBorder="1" applyAlignment="1">
      <alignment horizontal="center" vertical="center"/>
    </xf>
    <xf numFmtId="0" fontId="83" fillId="0" borderId="0" xfId="0" applyFont="1" applyAlignment="1">
      <alignment horizontal="left" vertical="center"/>
    </xf>
    <xf numFmtId="187" fontId="83" fillId="0" borderId="0" xfId="0" applyNumberFormat="1" applyFont="1" applyAlignment="1">
      <alignment vertical="center"/>
    </xf>
    <xf numFmtId="187" fontId="83" fillId="0" borderId="0" xfId="0" applyNumberFormat="1" applyFont="1" applyAlignment="1">
      <alignment horizontal="right" vertical="center"/>
    </xf>
    <xf numFmtId="0" fontId="66" fillId="0" borderId="0" xfId="0" applyFont="1" applyAlignment="1">
      <alignment horizontal="left" vertical="center" wrapText="1" indent="1"/>
    </xf>
    <xf numFmtId="187" fontId="66" fillId="0" borderId="0" xfId="0" applyNumberFormat="1" applyFont="1" applyAlignment="1">
      <alignment vertical="center" wrapText="1"/>
    </xf>
    <xf numFmtId="187" fontId="66" fillId="0" borderId="0" xfId="0" applyNumberFormat="1" applyFont="1" applyAlignment="1">
      <alignment horizontal="right" vertical="center" wrapText="1"/>
    </xf>
    <xf numFmtId="187" fontId="66" fillId="0" borderId="0" xfId="0" applyNumberFormat="1" applyFont="1" applyAlignment="1">
      <alignment horizontal="right" vertical="center"/>
    </xf>
    <xf numFmtId="0" fontId="66" fillId="0" borderId="0" xfId="0" applyFont="1" applyAlignment="1">
      <alignment horizontal="left" vertical="center" indent="1"/>
    </xf>
    <xf numFmtId="189" fontId="66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3" fontId="0" fillId="0" borderId="0" xfId="0" applyNumberFormat="1"/>
    <xf numFmtId="0" fontId="111" fillId="0" borderId="0" xfId="0" applyFont="1" applyAlignment="1">
      <alignment vertical="center"/>
    </xf>
    <xf numFmtId="1" fontId="13" fillId="0" borderId="0" xfId="0" applyNumberFormat="1" applyFont="1" applyAlignment="1">
      <alignment horizontal="right" vertical="center"/>
    </xf>
    <xf numFmtId="0" fontId="112" fillId="0" borderId="0" xfId="0" applyFont="1" applyAlignment="1">
      <alignment horizontal="left" vertical="center"/>
    </xf>
    <xf numFmtId="171" fontId="10" fillId="0" borderId="0" xfId="216" applyNumberFormat="1" applyFont="1" applyAlignment="1">
      <alignment horizontal="center"/>
    </xf>
    <xf numFmtId="171" fontId="10" fillId="0" borderId="0" xfId="144" applyNumberFormat="1" applyFont="1" applyAlignment="1">
      <alignment horizontal="right"/>
    </xf>
    <xf numFmtId="0" fontId="17" fillId="0" borderId="0" xfId="217" applyFont="1" applyAlignment="1">
      <alignment horizontal="left" vertical="center"/>
    </xf>
    <xf numFmtId="0" fontId="14" fillId="26" borderId="0" xfId="102" applyFont="1" applyFill="1" applyAlignment="1">
      <alignment horizontal="right"/>
    </xf>
    <xf numFmtId="0" fontId="14" fillId="0" borderId="0" xfId="102" applyFont="1" applyAlignment="1">
      <alignment horizontal="right"/>
    </xf>
    <xf numFmtId="173" fontId="66" fillId="0" borderId="0" xfId="215" applyNumberFormat="1" applyFont="1"/>
    <xf numFmtId="0" fontId="75" fillId="0" borderId="0" xfId="215" applyFont="1"/>
    <xf numFmtId="171" fontId="75" fillId="0" borderId="0" xfId="215" applyNumberFormat="1" applyFont="1"/>
    <xf numFmtId="0" fontId="75" fillId="0" borderId="0" xfId="215" applyFont="1" applyAlignment="1">
      <alignment horizontal="right"/>
    </xf>
    <xf numFmtId="0" fontId="75" fillId="0" borderId="0" xfId="215" applyFont="1" applyAlignment="1">
      <alignment horizontal="right" vertical="center"/>
    </xf>
    <xf numFmtId="3" fontId="75" fillId="0" borderId="0" xfId="215" applyNumberFormat="1" applyFont="1" applyAlignment="1">
      <alignment horizontal="right"/>
    </xf>
    <xf numFmtId="3" fontId="75" fillId="0" borderId="0" xfId="215" applyNumberFormat="1" applyFont="1" applyAlignment="1">
      <alignment horizontal="right" vertical="center"/>
    </xf>
    <xf numFmtId="3" fontId="66" fillId="0" borderId="0" xfId="215" applyNumberFormat="1" applyFont="1" applyAlignment="1">
      <alignment horizontal="right"/>
    </xf>
    <xf numFmtId="173" fontId="74" fillId="0" borderId="0" xfId="215" applyNumberFormat="1" applyFont="1"/>
    <xf numFmtId="1" fontId="83" fillId="0" borderId="0" xfId="215" applyNumberFormat="1" applyFont="1"/>
    <xf numFmtId="171" fontId="65" fillId="0" borderId="0" xfId="215" applyNumberFormat="1" applyFont="1"/>
    <xf numFmtId="190" fontId="13" fillId="0" borderId="0" xfId="0" applyNumberFormat="1" applyFont="1" applyAlignment="1">
      <alignment vertical="center"/>
    </xf>
    <xf numFmtId="171" fontId="114" fillId="0" borderId="0" xfId="215" applyNumberFormat="1" applyFont="1"/>
    <xf numFmtId="171" fontId="66" fillId="0" borderId="0" xfId="215" applyNumberFormat="1" applyFont="1"/>
    <xf numFmtId="0" fontId="66" fillId="0" borderId="0" xfId="215" applyFont="1"/>
    <xf numFmtId="173" fontId="65" fillId="0" borderId="0" xfId="215" applyNumberFormat="1" applyFont="1"/>
    <xf numFmtId="190" fontId="66" fillId="0" borderId="0" xfId="215" applyNumberFormat="1" applyFont="1"/>
    <xf numFmtId="1" fontId="10" fillId="0" borderId="0" xfId="102" applyNumberFormat="1" applyFont="1" applyAlignment="1">
      <alignment horizontal="right" vertical="center"/>
    </xf>
    <xf numFmtId="1" fontId="8" fillId="0" borderId="0" xfId="102" applyNumberFormat="1" applyFont="1" applyAlignment="1">
      <alignment vertical="center"/>
    </xf>
    <xf numFmtId="1" fontId="8" fillId="0" borderId="0" xfId="102" applyNumberFormat="1" applyFont="1" applyAlignment="1">
      <alignment horizontal="right" vertical="center"/>
    </xf>
    <xf numFmtId="1" fontId="13" fillId="0" borderId="0" xfId="0" applyNumberFormat="1" applyFont="1" applyAlignment="1">
      <alignment vertical="center"/>
    </xf>
    <xf numFmtId="0" fontId="59" fillId="0" borderId="0" xfId="224" applyFont="1" applyAlignment="1">
      <alignment horizontal="center" vertical="center" wrapText="1"/>
    </xf>
    <xf numFmtId="0" fontId="11" fillId="28" borderId="21" xfId="102" applyFont="1" applyFill="1" applyBorder="1" applyAlignment="1">
      <alignment horizontal="center" vertical="center" wrapText="1"/>
    </xf>
    <xf numFmtId="0" fontId="11" fillId="28" borderId="0" xfId="102" applyFont="1" applyFill="1" applyAlignment="1">
      <alignment horizontal="center" vertical="center" wrapText="1"/>
    </xf>
    <xf numFmtId="0" fontId="17" fillId="0" borderId="30" xfId="102" applyFont="1" applyBorder="1" applyAlignment="1">
      <alignment horizontal="left" vertical="center" wrapText="1"/>
    </xf>
    <xf numFmtId="0" fontId="59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 wrapText="1"/>
    </xf>
    <xf numFmtId="0" fontId="59" fillId="0" borderId="0" xfId="145" applyFont="1" applyAlignment="1">
      <alignment horizontal="center" vertical="center"/>
    </xf>
    <xf numFmtId="0" fontId="11" fillId="25" borderId="36" xfId="145" applyFont="1" applyFill="1" applyBorder="1" applyAlignment="1">
      <alignment horizontal="center" vertical="center" wrapText="1"/>
    </xf>
    <xf numFmtId="0" fontId="11" fillId="25" borderId="41" xfId="145" applyFont="1" applyFill="1" applyBorder="1" applyAlignment="1">
      <alignment horizontal="center" vertical="center" wrapText="1"/>
    </xf>
    <xf numFmtId="0" fontId="11" fillId="25" borderId="42" xfId="145" applyFont="1" applyFill="1" applyBorder="1" applyAlignment="1">
      <alignment horizontal="center" vertical="center" wrapText="1"/>
    </xf>
    <xf numFmtId="0" fontId="59" fillId="0" borderId="0" xfId="145" applyFont="1" applyAlignment="1">
      <alignment horizontal="center"/>
    </xf>
    <xf numFmtId="0" fontId="59" fillId="0" borderId="0" xfId="0" applyFont="1" applyAlignment="1">
      <alignment horizontal="center"/>
    </xf>
    <xf numFmtId="0" fontId="12" fillId="0" borderId="0" xfId="210" applyFont="1" applyAlignment="1">
      <alignment horizontal="left" vertical="top" wrapText="1"/>
    </xf>
    <xf numFmtId="0" fontId="59" fillId="0" borderId="0" xfId="210" applyFont="1" applyAlignment="1">
      <alignment horizontal="center" vertical="center" wrapText="1"/>
    </xf>
    <xf numFmtId="0" fontId="61" fillId="25" borderId="26" xfId="210" applyFont="1" applyFill="1" applyBorder="1" applyAlignment="1">
      <alignment horizontal="center" vertical="center" wrapText="1"/>
    </xf>
    <xf numFmtId="0" fontId="61" fillId="25" borderId="32" xfId="210" applyFont="1" applyFill="1" applyBorder="1" applyAlignment="1">
      <alignment horizontal="center" vertical="center" wrapText="1"/>
    </xf>
    <xf numFmtId="0" fontId="61" fillId="25" borderId="24" xfId="210" applyFont="1" applyFill="1" applyBorder="1" applyAlignment="1">
      <alignment horizontal="center" vertical="center"/>
    </xf>
    <xf numFmtId="0" fontId="61" fillId="25" borderId="25" xfId="210" applyFont="1" applyFill="1" applyBorder="1" applyAlignment="1">
      <alignment horizontal="center" vertical="center"/>
    </xf>
    <xf numFmtId="0" fontId="61" fillId="25" borderId="26" xfId="210" applyFont="1" applyFill="1" applyBorder="1" applyAlignment="1">
      <alignment horizontal="center" vertical="center"/>
    </xf>
    <xf numFmtId="0" fontId="11" fillId="25" borderId="24" xfId="210" applyFont="1" applyFill="1" applyBorder="1" applyAlignment="1">
      <alignment horizontal="center" vertical="center" wrapText="1"/>
    </xf>
    <xf numFmtId="0" fontId="11" fillId="25" borderId="25" xfId="210" applyFont="1" applyFill="1" applyBorder="1" applyAlignment="1">
      <alignment horizontal="center" vertical="center" wrapText="1"/>
    </xf>
    <xf numFmtId="0" fontId="78" fillId="0" borderId="0" xfId="0" applyFont="1" applyAlignment="1">
      <alignment horizontal="left" vertical="center" wrapText="1"/>
    </xf>
    <xf numFmtId="0" fontId="12" fillId="0" borderId="0" xfId="210" applyFont="1" applyAlignment="1">
      <alignment horizontal="left" vertical="center" wrapText="1"/>
    </xf>
    <xf numFmtId="0" fontId="61" fillId="25" borderId="19" xfId="210" applyFont="1" applyFill="1" applyBorder="1" applyAlignment="1">
      <alignment horizontal="center" vertical="center" wrapText="1"/>
    </xf>
    <xf numFmtId="0" fontId="11" fillId="25" borderId="26" xfId="210" applyFont="1" applyFill="1" applyBorder="1" applyAlignment="1">
      <alignment horizontal="center" vertical="center" wrapText="1"/>
    </xf>
    <xf numFmtId="49" fontId="59" fillId="0" borderId="0" xfId="102" applyNumberFormat="1" applyFont="1" applyAlignment="1">
      <alignment horizontal="center" vertical="center" wrapText="1"/>
    </xf>
    <xf numFmtId="0" fontId="61" fillId="25" borderId="26" xfId="102" applyFont="1" applyFill="1" applyBorder="1" applyAlignment="1">
      <alignment horizontal="center" vertical="center"/>
    </xf>
    <xf numFmtId="0" fontId="61" fillId="25" borderId="32" xfId="102" applyFont="1" applyFill="1" applyBorder="1" applyAlignment="1">
      <alignment horizontal="center" vertical="center"/>
    </xf>
    <xf numFmtId="0" fontId="61" fillId="25" borderId="31" xfId="102" applyFont="1" applyFill="1" applyBorder="1" applyAlignment="1">
      <alignment horizontal="center" vertical="center" wrapText="1"/>
    </xf>
    <xf numFmtId="0" fontId="61" fillId="25" borderId="33" xfId="102" applyFont="1" applyFill="1" applyBorder="1" applyAlignment="1">
      <alignment horizontal="center" vertical="center" wrapText="1"/>
    </xf>
    <xf numFmtId="0" fontId="11" fillId="25" borderId="18" xfId="102" applyFont="1" applyFill="1" applyBorder="1" applyAlignment="1">
      <alignment horizontal="center" vertical="center"/>
    </xf>
    <xf numFmtId="0" fontId="11" fillId="25" borderId="20" xfId="102" applyFont="1" applyFill="1" applyBorder="1" applyAlignment="1">
      <alignment horizontal="center" vertical="center"/>
    </xf>
    <xf numFmtId="0" fontId="11" fillId="25" borderId="27" xfId="102" applyFont="1" applyFill="1" applyBorder="1" applyAlignment="1">
      <alignment horizontal="center" vertical="center"/>
    </xf>
    <xf numFmtId="0" fontId="11" fillId="25" borderId="23" xfId="102" applyFont="1" applyFill="1" applyBorder="1" applyAlignment="1">
      <alignment horizontal="center" vertical="center"/>
    </xf>
    <xf numFmtId="0" fontId="11" fillId="25" borderId="19" xfId="102" quotePrefix="1" applyFont="1" applyFill="1" applyBorder="1" applyAlignment="1">
      <alignment horizontal="right" vertical="top" wrapText="1"/>
    </xf>
    <xf numFmtId="0" fontId="11" fillId="25" borderId="20" xfId="102" applyFont="1" applyFill="1" applyBorder="1" applyAlignment="1">
      <alignment horizontal="center" vertical="center" wrapText="1"/>
    </xf>
    <xf numFmtId="0" fontId="11" fillId="25" borderId="21" xfId="102" applyFont="1" applyFill="1" applyBorder="1" applyAlignment="1">
      <alignment horizontal="center" vertical="center" wrapText="1"/>
    </xf>
    <xf numFmtId="0" fontId="11" fillId="25" borderId="0" xfId="102" applyFont="1" applyFill="1" applyAlignment="1">
      <alignment horizontal="center" vertical="center" wrapText="1"/>
    </xf>
    <xf numFmtId="0" fontId="11" fillId="25" borderId="19" xfId="102" applyFont="1" applyFill="1" applyBorder="1" applyAlignment="1">
      <alignment horizontal="center" vertical="center" wrapText="1"/>
    </xf>
    <xf numFmtId="0" fontId="11" fillId="25" borderId="24" xfId="102" applyFont="1" applyFill="1" applyBorder="1" applyAlignment="1">
      <alignment horizontal="center" vertical="center" wrapText="1"/>
    </xf>
    <xf numFmtId="0" fontId="11" fillId="25" borderId="25" xfId="102" applyFont="1" applyFill="1" applyBorder="1" applyAlignment="1">
      <alignment horizontal="center" vertical="center" wrapText="1"/>
    </xf>
    <xf numFmtId="0" fontId="11" fillId="25" borderId="27" xfId="102" applyFont="1" applyFill="1" applyBorder="1" applyAlignment="1">
      <alignment horizontal="center" vertical="center" wrapText="1"/>
    </xf>
    <xf numFmtId="0" fontId="11" fillId="25" borderId="23" xfId="102" applyFont="1" applyFill="1" applyBorder="1" applyAlignment="1">
      <alignment horizontal="center" vertical="center" wrapText="1"/>
    </xf>
    <xf numFmtId="0" fontId="11" fillId="25" borderId="28" xfId="102" applyFont="1" applyFill="1" applyBorder="1" applyAlignment="1">
      <alignment horizontal="center" vertical="center" wrapText="1"/>
    </xf>
    <xf numFmtId="0" fontId="17" fillId="0" borderId="0" xfId="102" applyFont="1" applyAlignment="1">
      <alignment horizontal="left" vertical="center" wrapText="1"/>
    </xf>
    <xf numFmtId="0" fontId="17" fillId="0" borderId="0" xfId="102" applyFont="1" applyAlignment="1">
      <alignment vertical="center" wrapText="1"/>
    </xf>
    <xf numFmtId="0" fontId="9" fillId="0" borderId="0" xfId="102" applyAlignment="1">
      <alignment vertical="center" wrapText="1"/>
    </xf>
    <xf numFmtId="0" fontId="11" fillId="25" borderId="22" xfId="102" applyFont="1" applyFill="1" applyBorder="1" applyAlignment="1">
      <alignment horizontal="center" vertical="center"/>
    </xf>
    <xf numFmtId="0" fontId="11" fillId="25" borderId="21" xfId="102" applyFont="1" applyFill="1" applyBorder="1" applyAlignment="1">
      <alignment horizontal="center" vertical="center"/>
    </xf>
    <xf numFmtId="0" fontId="9" fillId="25" borderId="19" xfId="102" applyFill="1" applyBorder="1" applyAlignment="1">
      <alignment vertical="top" wrapText="1"/>
    </xf>
    <xf numFmtId="0" fontId="11" fillId="25" borderId="26" xfId="102" applyFont="1" applyFill="1" applyBorder="1" applyAlignment="1">
      <alignment horizontal="center" vertical="center" wrapText="1"/>
    </xf>
    <xf numFmtId="0" fontId="59" fillId="0" borderId="0" xfId="216" applyFont="1" applyAlignment="1">
      <alignment horizontal="center" vertical="center" wrapText="1"/>
    </xf>
    <xf numFmtId="0" fontId="81" fillId="0" borderId="0" xfId="0" applyFont="1" applyAlignment="1">
      <alignment horizontal="center" vertical="center" wrapText="1"/>
    </xf>
    <xf numFmtId="0" fontId="11" fillId="28" borderId="44" xfId="0" applyFont="1" applyFill="1" applyBorder="1" applyAlignment="1">
      <alignment horizontal="center" vertical="center" wrapText="1"/>
    </xf>
    <xf numFmtId="0" fontId="11" fillId="28" borderId="40" xfId="0" applyFont="1" applyFill="1" applyBorder="1" applyAlignment="1">
      <alignment horizontal="center" vertical="center"/>
    </xf>
    <xf numFmtId="0" fontId="11" fillId="28" borderId="0" xfId="0" applyFont="1" applyFill="1" applyAlignment="1">
      <alignment horizontal="center" vertical="center"/>
    </xf>
    <xf numFmtId="0" fontId="85" fillId="0" borderId="0" xfId="210" applyFont="1" applyAlignment="1">
      <alignment horizontal="center" vertical="center" wrapText="1"/>
    </xf>
    <xf numFmtId="0" fontId="81" fillId="0" borderId="0" xfId="102" applyFont="1" applyAlignment="1">
      <alignment horizontal="center" vertical="center" wrapText="1"/>
    </xf>
    <xf numFmtId="0" fontId="11" fillId="28" borderId="44" xfId="102" applyFont="1" applyFill="1" applyBorder="1" applyAlignment="1">
      <alignment horizontal="center" vertical="center" wrapText="1"/>
    </xf>
    <xf numFmtId="0" fontId="11" fillId="28" borderId="40" xfId="102" applyFont="1" applyFill="1" applyBorder="1" applyAlignment="1">
      <alignment horizontal="center" vertical="center"/>
    </xf>
    <xf numFmtId="0" fontId="11" fillId="28" borderId="0" xfId="102" applyFont="1" applyFill="1" applyAlignment="1">
      <alignment horizontal="center" vertical="center"/>
    </xf>
    <xf numFmtId="0" fontId="11" fillId="28" borderId="18" xfId="102" applyFont="1" applyFill="1" applyBorder="1" applyAlignment="1">
      <alignment horizontal="center" vertical="center" wrapText="1"/>
    </xf>
    <xf numFmtId="0" fontId="11" fillId="28" borderId="31" xfId="102" applyFont="1" applyFill="1" applyBorder="1" applyAlignment="1">
      <alignment horizontal="center" vertical="center" wrapText="1"/>
    </xf>
    <xf numFmtId="0" fontId="11" fillId="28" borderId="23" xfId="102" applyFont="1" applyFill="1" applyBorder="1" applyAlignment="1">
      <alignment horizontal="center" vertical="center"/>
    </xf>
    <xf numFmtId="0" fontId="11" fillId="28" borderId="46" xfId="102" applyFont="1" applyFill="1" applyBorder="1" applyAlignment="1">
      <alignment horizontal="center" vertical="center"/>
    </xf>
    <xf numFmtId="0" fontId="61" fillId="28" borderId="27" xfId="102" applyFont="1" applyFill="1" applyBorder="1" applyAlignment="1">
      <alignment horizontal="center" vertical="center" wrapText="1"/>
    </xf>
    <xf numFmtId="0" fontId="61" fillId="25" borderId="31" xfId="0" applyFont="1" applyFill="1" applyBorder="1" applyAlignment="1">
      <alignment horizontal="center" vertical="center" wrapText="1"/>
    </xf>
    <xf numFmtId="0" fontId="61" fillId="25" borderId="18" xfId="0" applyFont="1" applyFill="1" applyBorder="1" applyAlignment="1">
      <alignment horizontal="center" vertical="center" wrapText="1"/>
    </xf>
    <xf numFmtId="0" fontId="61" fillId="25" borderId="24" xfId="0" applyFont="1" applyFill="1" applyBorder="1" applyAlignment="1">
      <alignment horizontal="center" vertical="center" wrapText="1"/>
    </xf>
    <xf numFmtId="0" fontId="61" fillId="25" borderId="22" xfId="0" applyFont="1" applyFill="1" applyBorder="1" applyAlignment="1">
      <alignment horizontal="center" vertical="center" wrapText="1"/>
    </xf>
    <xf numFmtId="0" fontId="61" fillId="25" borderId="20" xfId="0" applyFont="1" applyFill="1" applyBorder="1" applyAlignment="1">
      <alignment horizontal="center" vertical="center" wrapText="1"/>
    </xf>
    <xf numFmtId="0" fontId="61" fillId="25" borderId="21" xfId="0" applyFont="1" applyFill="1" applyBorder="1" applyAlignment="1">
      <alignment horizontal="center" vertical="center" wrapText="1"/>
    </xf>
    <xf numFmtId="0" fontId="81" fillId="26" borderId="0" xfId="0" applyFont="1" applyFill="1" applyAlignment="1">
      <alignment horizontal="center" vertical="center" wrapText="1"/>
    </xf>
    <xf numFmtId="0" fontId="59" fillId="26" borderId="0" xfId="0" applyFont="1" applyFill="1" applyAlignment="1">
      <alignment horizontal="center" vertical="center" wrapText="1"/>
    </xf>
    <xf numFmtId="0" fontId="61" fillId="25" borderId="25" xfId="0" applyFont="1" applyFill="1" applyBorder="1" applyAlignment="1">
      <alignment horizontal="center" vertical="center" wrapText="1"/>
    </xf>
    <xf numFmtId="0" fontId="61" fillId="25" borderId="26" xfId="0" applyFont="1" applyFill="1" applyBorder="1" applyAlignment="1">
      <alignment horizontal="center" vertical="center" wrapText="1"/>
    </xf>
    <xf numFmtId="0" fontId="104" fillId="0" borderId="30" xfId="0" applyFont="1" applyBorder="1" applyAlignment="1">
      <alignment horizontal="left" vertical="top" wrapText="1"/>
    </xf>
    <xf numFmtId="0" fontId="61" fillId="25" borderId="19" xfId="0" applyFont="1" applyFill="1" applyBorder="1" applyAlignment="1">
      <alignment horizontal="center" vertical="center" wrapText="1"/>
    </xf>
    <xf numFmtId="0" fontId="61" fillId="25" borderId="27" xfId="0" applyFont="1" applyFill="1" applyBorder="1" applyAlignment="1">
      <alignment horizontal="center" vertical="center" wrapText="1"/>
    </xf>
    <xf numFmtId="0" fontId="61" fillId="25" borderId="28" xfId="0" applyFont="1" applyFill="1" applyBorder="1" applyAlignment="1">
      <alignment horizontal="center" vertical="center" wrapText="1"/>
    </xf>
    <xf numFmtId="0" fontId="106" fillId="25" borderId="27" xfId="0" applyFont="1" applyFill="1" applyBorder="1" applyAlignment="1">
      <alignment horizontal="center" vertical="center" wrapText="1"/>
    </xf>
    <xf numFmtId="0" fontId="106" fillId="25" borderId="28" xfId="0" applyFont="1" applyFill="1" applyBorder="1" applyAlignment="1">
      <alignment horizontal="center" vertical="center" wrapText="1"/>
    </xf>
    <xf numFmtId="0" fontId="104" fillId="0" borderId="30" xfId="0" applyFont="1" applyBorder="1" applyAlignment="1">
      <alignment horizontal="left" vertical="center" wrapText="1"/>
    </xf>
    <xf numFmtId="0" fontId="61" fillId="25" borderId="23" xfId="0" applyFont="1" applyFill="1" applyBorder="1" applyAlignment="1">
      <alignment horizontal="center" vertical="center" wrapText="1"/>
    </xf>
    <xf numFmtId="0" fontId="61" fillId="25" borderId="27" xfId="0" applyFont="1" applyFill="1" applyBorder="1" applyAlignment="1">
      <alignment horizontal="center" vertical="center"/>
    </xf>
    <xf numFmtId="0" fontId="61" fillId="25" borderId="28" xfId="0" applyFont="1" applyFill="1" applyBorder="1" applyAlignment="1">
      <alignment horizontal="center" vertical="center"/>
    </xf>
    <xf numFmtId="0" fontId="61" fillId="25" borderId="23" xfId="0" applyFont="1" applyFill="1" applyBorder="1" applyAlignment="1">
      <alignment horizontal="center" vertical="center"/>
    </xf>
    <xf numFmtId="0" fontId="11" fillId="25" borderId="48" xfId="0" applyFont="1" applyFill="1" applyBorder="1" applyAlignment="1">
      <alignment horizontal="center" vertical="center"/>
    </xf>
    <xf numFmtId="0" fontId="11" fillId="25" borderId="52" xfId="0" applyFont="1" applyFill="1" applyBorder="1" applyAlignment="1">
      <alignment horizontal="center" vertical="center"/>
    </xf>
    <xf numFmtId="0" fontId="11" fillId="25" borderId="49" xfId="0" applyFont="1" applyFill="1" applyBorder="1" applyAlignment="1">
      <alignment horizontal="center" vertical="center"/>
    </xf>
    <xf numFmtId="0" fontId="11" fillId="25" borderId="50" xfId="0" applyFont="1" applyFill="1" applyBorder="1" applyAlignment="1">
      <alignment horizontal="center" vertical="center"/>
    </xf>
    <xf numFmtId="0" fontId="11" fillId="25" borderId="51" xfId="0" applyFont="1" applyFill="1" applyBorder="1" applyAlignment="1">
      <alignment horizontal="center" vertical="center"/>
    </xf>
    <xf numFmtId="0" fontId="11" fillId="25" borderId="44" xfId="0" applyFont="1" applyFill="1" applyBorder="1" applyAlignment="1">
      <alignment horizontal="center" vertical="center" wrapText="1"/>
    </xf>
    <xf numFmtId="0" fontId="11" fillId="25" borderId="36" xfId="0" applyFont="1" applyFill="1" applyBorder="1" applyAlignment="1">
      <alignment horizontal="center" vertical="center"/>
    </xf>
    <xf numFmtId="0" fontId="11" fillId="25" borderId="41" xfId="0" applyFont="1" applyFill="1" applyBorder="1" applyAlignment="1">
      <alignment horizontal="center" vertical="center"/>
    </xf>
    <xf numFmtId="0" fontId="11" fillId="25" borderId="42" xfId="0" applyFont="1" applyFill="1" applyBorder="1" applyAlignment="1">
      <alignment horizontal="center" vertical="center"/>
    </xf>
    <xf numFmtId="0" fontId="61" fillId="25" borderId="53" xfId="0" applyFont="1" applyFill="1" applyBorder="1" applyAlignment="1">
      <alignment horizontal="center" vertical="center" shrinkToFit="1"/>
    </xf>
    <xf numFmtId="0" fontId="61" fillId="25" borderId="25" xfId="0" applyFont="1" applyFill="1" applyBorder="1" applyAlignment="1">
      <alignment horizontal="center" vertical="center" shrinkToFit="1"/>
    </xf>
    <xf numFmtId="0" fontId="11" fillId="25" borderId="52" xfId="0" applyFont="1" applyFill="1" applyBorder="1" applyAlignment="1">
      <alignment horizontal="center" vertical="center" wrapText="1"/>
    </xf>
    <xf numFmtId="0" fontId="11" fillId="25" borderId="39" xfId="0" applyFont="1" applyFill="1" applyBorder="1" applyAlignment="1">
      <alignment horizontal="center" vertical="center" wrapText="1"/>
    </xf>
    <xf numFmtId="0" fontId="11" fillId="25" borderId="36" xfId="0" applyFont="1" applyFill="1" applyBorder="1" applyAlignment="1">
      <alignment horizontal="center" vertical="center" wrapText="1"/>
    </xf>
    <xf numFmtId="0" fontId="11" fillId="25" borderId="41" xfId="0" applyFont="1" applyFill="1" applyBorder="1" applyAlignment="1">
      <alignment horizontal="center" vertical="center" wrapText="1"/>
    </xf>
    <xf numFmtId="0" fontId="11" fillId="25" borderId="42" xfId="0" applyFont="1" applyFill="1" applyBorder="1" applyAlignment="1">
      <alignment horizontal="center" vertical="center" wrapText="1"/>
    </xf>
    <xf numFmtId="0" fontId="11" fillId="25" borderId="49" xfId="0" applyFont="1" applyFill="1" applyBorder="1" applyAlignment="1">
      <alignment horizontal="center" vertical="center" wrapText="1"/>
    </xf>
    <xf numFmtId="0" fontId="11" fillId="25" borderId="51" xfId="0" applyFont="1" applyFill="1" applyBorder="1" applyAlignment="1">
      <alignment horizontal="center" vertical="center" wrapText="1"/>
    </xf>
    <xf numFmtId="0" fontId="11" fillId="25" borderId="50" xfId="0" applyFont="1" applyFill="1" applyBorder="1" applyAlignment="1">
      <alignment horizontal="center" vertical="center" wrapText="1"/>
    </xf>
    <xf numFmtId="0" fontId="11" fillId="25" borderId="5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61" fillId="25" borderId="0" xfId="0" applyFont="1" applyFill="1" applyAlignment="1">
      <alignment horizontal="center" vertical="center"/>
    </xf>
    <xf numFmtId="0" fontId="61" fillId="25" borderId="19" xfId="0" applyFont="1" applyFill="1" applyBorder="1" applyAlignment="1">
      <alignment horizontal="center" vertical="center"/>
    </xf>
    <xf numFmtId="0" fontId="61" fillId="25" borderId="32" xfId="0" applyFont="1" applyFill="1" applyBorder="1" applyAlignment="1">
      <alignment horizontal="center" vertical="center" wrapText="1"/>
    </xf>
    <xf numFmtId="0" fontId="61" fillId="25" borderId="55" xfId="0" applyFont="1" applyFill="1" applyBorder="1" applyAlignment="1">
      <alignment horizontal="center" vertical="center"/>
    </xf>
    <xf numFmtId="0" fontId="61" fillId="25" borderId="20" xfId="0" applyFont="1" applyFill="1" applyBorder="1" applyAlignment="1">
      <alignment horizontal="center" vertical="center"/>
    </xf>
    <xf numFmtId="0" fontId="61" fillId="25" borderId="24" xfId="0" applyFont="1" applyFill="1" applyBorder="1" applyAlignment="1">
      <alignment horizontal="center" vertical="center"/>
    </xf>
    <xf numFmtId="0" fontId="61" fillId="25" borderId="25" xfId="0" applyFont="1" applyFill="1" applyBorder="1" applyAlignment="1">
      <alignment horizontal="center" vertical="center"/>
    </xf>
    <xf numFmtId="0" fontId="61" fillId="25" borderId="26" xfId="0" applyFont="1" applyFill="1" applyBorder="1" applyAlignment="1">
      <alignment horizontal="center" vertical="center"/>
    </xf>
    <xf numFmtId="0" fontId="61" fillId="25" borderId="32" xfId="0" applyFont="1" applyFill="1" applyBorder="1" applyAlignment="1">
      <alignment horizontal="center" vertical="center"/>
    </xf>
    <xf numFmtId="0" fontId="61" fillId="25" borderId="0" xfId="0" applyFont="1" applyFill="1" applyAlignment="1">
      <alignment horizontal="center" vertical="center" wrapText="1"/>
    </xf>
    <xf numFmtId="0" fontId="66" fillId="30" borderId="0" xfId="0" applyFont="1" applyFill="1" applyAlignment="1">
      <alignment horizontal="left" vertical="center" wrapText="1"/>
    </xf>
    <xf numFmtId="0" fontId="66" fillId="30" borderId="0" xfId="0" applyFont="1" applyFill="1" applyAlignment="1">
      <alignment horizontal="left" wrapText="1"/>
    </xf>
    <xf numFmtId="0" fontId="66" fillId="30" borderId="0" xfId="0" applyFont="1" applyFill="1" applyAlignment="1">
      <alignment vertical="center" wrapText="1"/>
    </xf>
    <xf numFmtId="0" fontId="61" fillId="25" borderId="18" xfId="0" applyFont="1" applyFill="1" applyBorder="1" applyAlignment="1">
      <alignment horizontal="center" vertical="center"/>
    </xf>
    <xf numFmtId="0" fontId="80" fillId="31" borderId="0" xfId="0" applyFont="1" applyFill="1" applyAlignment="1">
      <alignment horizontal="left" vertical="center" wrapText="1"/>
    </xf>
    <xf numFmtId="0" fontId="80" fillId="33" borderId="0" xfId="0" applyFont="1" applyFill="1" applyAlignment="1">
      <alignment horizontal="left" vertical="center" wrapText="1"/>
    </xf>
    <xf numFmtId="0" fontId="94" fillId="0" borderId="0" xfId="0" applyFont="1" applyAlignment="1">
      <alignment horizontal="center" vertical="center"/>
    </xf>
    <xf numFmtId="0" fontId="61" fillId="25" borderId="56" xfId="0" applyFont="1" applyFill="1" applyBorder="1" applyAlignment="1">
      <alignment horizontal="center" vertical="center" wrapText="1"/>
    </xf>
    <xf numFmtId="0" fontId="61" fillId="25" borderId="21" xfId="0" applyFont="1" applyFill="1" applyBorder="1" applyAlignment="1">
      <alignment horizontal="center" vertical="center"/>
    </xf>
    <xf numFmtId="0" fontId="61" fillId="25" borderId="31" xfId="0" applyFont="1" applyFill="1" applyBorder="1" applyAlignment="1">
      <alignment horizontal="center" vertical="center"/>
    </xf>
    <xf numFmtId="0" fontId="80" fillId="31" borderId="0" xfId="0" applyFont="1" applyFill="1" applyAlignment="1">
      <alignment horizontal="left" vertical="center"/>
    </xf>
  </cellXfs>
  <cellStyles count="229">
    <cellStyle name="%" xfId="1" xr:uid="{00000000-0005-0000-0000-000000000000}"/>
    <cellStyle name="% 3" xfId="2" xr:uid="{00000000-0005-0000-0000-000001000000}"/>
    <cellStyle name="%_II_01_01_09" xfId="3" xr:uid="{00000000-0005-0000-0000-000002000000}"/>
    <cellStyle name="%_II_01_01c_09" xfId="4" xr:uid="{00000000-0005-0000-0000-000003000000}"/>
    <cellStyle name="%_II_01_02_09" xfId="5" xr:uid="{00000000-0005-0000-0000-000004000000}"/>
    <cellStyle name="%_II_01_02c_09" xfId="6" xr:uid="{00000000-0005-0000-0000-000005000000}"/>
    <cellStyle name="%_II_01_03_09" xfId="7" xr:uid="{00000000-0005-0000-0000-000006000000}"/>
    <cellStyle name="%_II_01_03c_09" xfId="8" xr:uid="{00000000-0005-0000-0000-000007000000}"/>
    <cellStyle name="%_II_03_01_09" xfId="9" xr:uid="{00000000-0005-0000-0000-000008000000}"/>
    <cellStyle name="%_II_03_01_09c" xfId="10" xr:uid="{00000000-0005-0000-0000-000009000000}"/>
    <cellStyle name="%_II_03_02_09" xfId="11" xr:uid="{00000000-0005-0000-0000-00000A000000}"/>
    <cellStyle name="%_II_03_03_09" xfId="12" xr:uid="{00000000-0005-0000-0000-00000B000000}"/>
    <cellStyle name="%_II_03_04_09" xfId="13" xr:uid="{00000000-0005-0000-0000-00000C000000}"/>
    <cellStyle name="%_II_03_05_09" xfId="14" xr:uid="{00000000-0005-0000-0000-00000D000000}"/>
    <cellStyle name="%_II_03_06_09" xfId="15" xr:uid="{00000000-0005-0000-0000-00000E000000}"/>
    <cellStyle name="%_II_03_06_09c" xfId="16" xr:uid="{00000000-0005-0000-0000-00000F000000}"/>
    <cellStyle name="%_II_05_01_09" xfId="17" xr:uid="{00000000-0005-0000-0000-000010000000}"/>
    <cellStyle name="%_II_05_01_09c" xfId="18" xr:uid="{00000000-0005-0000-0000-000011000000}"/>
    <cellStyle name="%_II_05_02_08" xfId="19" xr:uid="{00000000-0005-0000-0000-000012000000}"/>
    <cellStyle name="%_II_05_03_09" xfId="20" xr:uid="{00000000-0005-0000-0000-000013000000}"/>
    <cellStyle name="%_II_05_04_09" xfId="21" xr:uid="{00000000-0005-0000-0000-000014000000}"/>
    <cellStyle name="%_II_05_05_09" xfId="22" xr:uid="{00000000-0005-0000-0000-000015000000}"/>
    <cellStyle name="%_II_05_06_09" xfId="23" xr:uid="{00000000-0005-0000-0000-000016000000}"/>
    <cellStyle name="%_II_05_07_09" xfId="24" xr:uid="{00000000-0005-0000-0000-000017000000}"/>
    <cellStyle name="%_II_05_08_09" xfId="25" xr:uid="{00000000-0005-0000-0000-000018000000}"/>
    <cellStyle name="%_II_05_09_09" xfId="26" xr:uid="{00000000-0005-0000-0000-000019000000}"/>
    <cellStyle name="%_II_05_10_09" xfId="27" xr:uid="{00000000-0005-0000-0000-00001A000000}"/>
    <cellStyle name="%_II_05_11_09" xfId="28" xr:uid="{00000000-0005-0000-0000-00001B000000}"/>
    <cellStyle name="%_II_05_12_09" xfId="29" xr:uid="{00000000-0005-0000-0000-00001C000000}"/>
    <cellStyle name="%_II_05_13_09" xfId="30" xr:uid="{00000000-0005-0000-0000-00001D000000}"/>
    <cellStyle name="%_II_05_14_09" xfId="31" xr:uid="{00000000-0005-0000-0000-00001E000000}"/>
    <cellStyle name="%_II_05_15_09" xfId="32" xr:uid="{00000000-0005-0000-0000-00001F000000}"/>
    <cellStyle name="%_II_05_16_09" xfId="33" xr:uid="{00000000-0005-0000-0000-000020000000}"/>
    <cellStyle name="%_II_05_17_09" xfId="34" xr:uid="{00000000-0005-0000-0000-000021000000}"/>
    <cellStyle name="%_II_05_18_08" xfId="35" xr:uid="{00000000-0005-0000-0000-000022000000}"/>
    <cellStyle name="%_II_05_19_08" xfId="36" xr:uid="{00000000-0005-0000-0000-000023000000}"/>
    <cellStyle name="%_II_05_20_08" xfId="37" xr:uid="{00000000-0005-0000-0000-000024000000}"/>
    <cellStyle name="%_II_05_21_08" xfId="38" xr:uid="{00000000-0005-0000-0000-000025000000}"/>
    <cellStyle name="%_II_05_22_08" xfId="39" xr:uid="{00000000-0005-0000-0000-000026000000}"/>
    <cellStyle name="%_II_05_23_08" xfId="40" xr:uid="{00000000-0005-0000-0000-000027000000}"/>
    <cellStyle name="20% - Accent1 2" xfId="146" xr:uid="{00000000-0005-0000-0000-000028000000}"/>
    <cellStyle name="20% - Accent2 2" xfId="147" xr:uid="{00000000-0005-0000-0000-000029000000}"/>
    <cellStyle name="20% - Accent3 2" xfId="148" xr:uid="{00000000-0005-0000-0000-00002A000000}"/>
    <cellStyle name="20% - Accent4 2" xfId="149" xr:uid="{00000000-0005-0000-0000-00002B000000}"/>
    <cellStyle name="20% - Accent5 2" xfId="150" xr:uid="{00000000-0005-0000-0000-00002C000000}"/>
    <cellStyle name="20% - Accent6 2" xfId="151" xr:uid="{00000000-0005-0000-0000-00002D000000}"/>
    <cellStyle name="20% - Cor1" xfId="41" xr:uid="{00000000-0005-0000-0000-00002E000000}"/>
    <cellStyle name="20% - Cor2" xfId="42" xr:uid="{00000000-0005-0000-0000-00002F000000}"/>
    <cellStyle name="20% - Cor3" xfId="43" xr:uid="{00000000-0005-0000-0000-000030000000}"/>
    <cellStyle name="20% - Cor4" xfId="44" xr:uid="{00000000-0005-0000-0000-000031000000}"/>
    <cellStyle name="20% - Cor5" xfId="45" xr:uid="{00000000-0005-0000-0000-000032000000}"/>
    <cellStyle name="20% - Cor6" xfId="46" xr:uid="{00000000-0005-0000-0000-000033000000}"/>
    <cellStyle name="2x indented GHG Textfiels" xfId="47" xr:uid="{00000000-0005-0000-0000-000034000000}"/>
    <cellStyle name="40% - Accent1 2" xfId="152" xr:uid="{00000000-0005-0000-0000-000035000000}"/>
    <cellStyle name="40% - Accent2 2" xfId="153" xr:uid="{00000000-0005-0000-0000-000036000000}"/>
    <cellStyle name="40% - Accent3 2" xfId="154" xr:uid="{00000000-0005-0000-0000-000037000000}"/>
    <cellStyle name="40% - Accent4 2" xfId="155" xr:uid="{00000000-0005-0000-0000-000038000000}"/>
    <cellStyle name="40% - Accent5 2" xfId="156" xr:uid="{00000000-0005-0000-0000-000039000000}"/>
    <cellStyle name="40% - Accent6 2" xfId="157" xr:uid="{00000000-0005-0000-0000-00003A000000}"/>
    <cellStyle name="40% - Cor1" xfId="48" xr:uid="{00000000-0005-0000-0000-00003B000000}"/>
    <cellStyle name="40% - Cor2" xfId="49" xr:uid="{00000000-0005-0000-0000-00003C000000}"/>
    <cellStyle name="40% - Cor3" xfId="50" xr:uid="{00000000-0005-0000-0000-00003D000000}"/>
    <cellStyle name="40% - Cor4" xfId="51" xr:uid="{00000000-0005-0000-0000-00003E000000}"/>
    <cellStyle name="40% - Cor5" xfId="52" xr:uid="{00000000-0005-0000-0000-00003F000000}"/>
    <cellStyle name="40% - Cor6" xfId="53" xr:uid="{00000000-0005-0000-0000-000040000000}"/>
    <cellStyle name="60% - Accent1 2" xfId="158" xr:uid="{00000000-0005-0000-0000-000041000000}"/>
    <cellStyle name="60% - Accent2 2" xfId="159" xr:uid="{00000000-0005-0000-0000-000042000000}"/>
    <cellStyle name="60% - Accent3 2" xfId="160" xr:uid="{00000000-0005-0000-0000-000043000000}"/>
    <cellStyle name="60% - Accent4 2" xfId="161" xr:uid="{00000000-0005-0000-0000-000044000000}"/>
    <cellStyle name="60% - Accent5 2" xfId="162" xr:uid="{00000000-0005-0000-0000-000045000000}"/>
    <cellStyle name="60% - Accent6 2" xfId="163" xr:uid="{00000000-0005-0000-0000-000046000000}"/>
    <cellStyle name="60% - Cor1" xfId="54" xr:uid="{00000000-0005-0000-0000-000047000000}"/>
    <cellStyle name="60% - Cor2" xfId="55" xr:uid="{00000000-0005-0000-0000-000048000000}"/>
    <cellStyle name="60% - Cor3" xfId="56" xr:uid="{00000000-0005-0000-0000-000049000000}"/>
    <cellStyle name="60% - Cor4" xfId="57" xr:uid="{00000000-0005-0000-0000-00004A000000}"/>
    <cellStyle name="60% - Cor5" xfId="58" xr:uid="{00000000-0005-0000-0000-00004B000000}"/>
    <cellStyle name="60% - Cor6" xfId="59" xr:uid="{00000000-0005-0000-0000-00004C000000}"/>
    <cellStyle name="Accent1 2" xfId="164" xr:uid="{00000000-0005-0000-0000-00004D000000}"/>
    <cellStyle name="Accent2 2" xfId="165" xr:uid="{00000000-0005-0000-0000-00004E000000}"/>
    <cellStyle name="Accent3 2" xfId="166" xr:uid="{00000000-0005-0000-0000-00004F000000}"/>
    <cellStyle name="Accent4 2" xfId="167" xr:uid="{00000000-0005-0000-0000-000050000000}"/>
    <cellStyle name="Accent5 2" xfId="168" xr:uid="{00000000-0005-0000-0000-000051000000}"/>
    <cellStyle name="Accent6 2" xfId="169" xr:uid="{00000000-0005-0000-0000-000052000000}"/>
    <cellStyle name="Bad 2" xfId="170" xr:uid="{00000000-0005-0000-0000-000053000000}"/>
    <cellStyle name="CABECALHO" xfId="60" xr:uid="{00000000-0005-0000-0000-000054000000}"/>
    <cellStyle name="Cabeçalho 1" xfId="61" xr:uid="{00000000-0005-0000-0000-000055000000}"/>
    <cellStyle name="CABECALHO 2" xfId="62" xr:uid="{00000000-0005-0000-0000-000056000000}"/>
    <cellStyle name="Cabeçalho 2" xfId="63" xr:uid="{00000000-0005-0000-0000-000057000000}"/>
    <cellStyle name="Cabeçalho 3" xfId="64" xr:uid="{00000000-0005-0000-0000-000058000000}"/>
    <cellStyle name="Cabeçalho 4" xfId="65" xr:uid="{00000000-0005-0000-0000-000059000000}"/>
    <cellStyle name="Calculation 2" xfId="171" xr:uid="{00000000-0005-0000-0000-00005A000000}"/>
    <cellStyle name="Cálculo" xfId="66" xr:uid="{00000000-0005-0000-0000-00005B000000}"/>
    <cellStyle name="CategoryText" xfId="67" xr:uid="{00000000-0005-0000-0000-00005C000000}"/>
    <cellStyle name="CategoryTextBold" xfId="68" xr:uid="{00000000-0005-0000-0000-00005D000000}"/>
    <cellStyle name="Célula Ligada" xfId="69" xr:uid="{00000000-0005-0000-0000-00005E000000}"/>
    <cellStyle name="Check Cell 2" xfId="172" xr:uid="{00000000-0005-0000-0000-00005F000000}"/>
    <cellStyle name="Comma 2" xfId="70" xr:uid="{00000000-0005-0000-0000-000060000000}"/>
    <cellStyle name="Constants" xfId="71" xr:uid="{00000000-0005-0000-0000-000061000000}"/>
    <cellStyle name="Cor1" xfId="72" xr:uid="{00000000-0005-0000-0000-000062000000}"/>
    <cellStyle name="Cor2" xfId="73" xr:uid="{00000000-0005-0000-0000-000063000000}"/>
    <cellStyle name="Cor3" xfId="74" xr:uid="{00000000-0005-0000-0000-000064000000}"/>
    <cellStyle name="Cor4" xfId="75" xr:uid="{00000000-0005-0000-0000-000065000000}"/>
    <cellStyle name="Cor5" xfId="76" xr:uid="{00000000-0005-0000-0000-000066000000}"/>
    <cellStyle name="Cor6" xfId="77" xr:uid="{00000000-0005-0000-0000-000067000000}"/>
    <cellStyle name="Correcto" xfId="78" xr:uid="{00000000-0005-0000-0000-000068000000}"/>
    <cellStyle name="CTableHeading" xfId="79" xr:uid="{00000000-0005-0000-0000-000069000000}"/>
    <cellStyle name="DADOS" xfId="80" xr:uid="{00000000-0005-0000-0000-00006A000000}"/>
    <cellStyle name="Entrada" xfId="81" xr:uid="{00000000-0005-0000-0000-00006B000000}"/>
    <cellStyle name="Explanatory Text 2" xfId="173" xr:uid="{00000000-0005-0000-0000-00006C000000}"/>
    <cellStyle name="franja" xfId="82" xr:uid="{00000000-0005-0000-0000-00006D000000}"/>
    <cellStyle name="Good 2" xfId="174" xr:uid="{00000000-0005-0000-0000-00006E000000}"/>
    <cellStyle name="Heading 1 2" xfId="175" xr:uid="{00000000-0005-0000-0000-00006F000000}"/>
    <cellStyle name="Heading 2 2" xfId="176" xr:uid="{00000000-0005-0000-0000-000070000000}"/>
    <cellStyle name="Heading 3 2" xfId="177" xr:uid="{00000000-0005-0000-0000-000071000000}"/>
    <cellStyle name="Heading 4 2" xfId="178" xr:uid="{00000000-0005-0000-0000-000072000000}"/>
    <cellStyle name="Headline" xfId="83" xr:uid="{00000000-0005-0000-0000-000073000000}"/>
    <cellStyle name="Hyperlink" xfId="223" builtinId="8"/>
    <cellStyle name="Incorrecto" xfId="84" xr:uid="{00000000-0005-0000-0000-000074000000}"/>
    <cellStyle name="Input 2" xfId="179" xr:uid="{00000000-0005-0000-0000-000075000000}"/>
    <cellStyle name="InputCells12 2" xfId="85" xr:uid="{00000000-0005-0000-0000-000076000000}"/>
    <cellStyle name="InputCells12_BBorder 2" xfId="86" xr:uid="{00000000-0005-0000-0000-000077000000}"/>
    <cellStyle name="LineBottom2" xfId="87" xr:uid="{00000000-0005-0000-0000-000078000000}"/>
    <cellStyle name="LineBottom3" xfId="88" xr:uid="{00000000-0005-0000-0000-000079000000}"/>
    <cellStyle name="Linked Cell 2" xfId="180" xr:uid="{00000000-0005-0000-0000-00007A000000}"/>
    <cellStyle name="LTableFootNotes" xfId="89" xr:uid="{00000000-0005-0000-0000-00007B000000}"/>
    <cellStyle name="LTableHeading" xfId="90" xr:uid="{00000000-0005-0000-0000-00007C000000}"/>
    <cellStyle name="Moeda [0]_Cap11 b" xfId="91" xr:uid="{00000000-0005-0000-0000-00007D000000}"/>
    <cellStyle name="Moeda_Cap11 b" xfId="92" xr:uid="{00000000-0005-0000-0000-00007E000000}"/>
    <cellStyle name="Neutral 2" xfId="181" xr:uid="{00000000-0005-0000-0000-00007F000000}"/>
    <cellStyle name="Neutro" xfId="93" xr:uid="{00000000-0005-0000-0000-000080000000}"/>
    <cellStyle name="Normal" xfId="0" builtinId="0"/>
    <cellStyle name="Normal - Style1" xfId="94" xr:uid="{00000000-0005-0000-0000-000082000000}"/>
    <cellStyle name="Normal - Style2" xfId="95" xr:uid="{00000000-0005-0000-0000-000083000000}"/>
    <cellStyle name="Normal - Style3" xfId="96" xr:uid="{00000000-0005-0000-0000-000084000000}"/>
    <cellStyle name="Normal - Style4" xfId="97" xr:uid="{00000000-0005-0000-0000-000085000000}"/>
    <cellStyle name="Normal - Style5" xfId="98" xr:uid="{00000000-0005-0000-0000-000086000000}"/>
    <cellStyle name="Normal - Style6" xfId="99" xr:uid="{00000000-0005-0000-0000-000087000000}"/>
    <cellStyle name="Normal - Style7" xfId="100" xr:uid="{00000000-0005-0000-0000-000088000000}"/>
    <cellStyle name="Normal - Style8" xfId="101" xr:uid="{00000000-0005-0000-0000-000089000000}"/>
    <cellStyle name="Normal 10" xfId="144" xr:uid="{00000000-0005-0000-0000-00008A000000}"/>
    <cellStyle name="Normal 10 2" xfId="212" xr:uid="{00000000-0005-0000-0000-00008B000000}"/>
    <cellStyle name="Normal 11" xfId="182" xr:uid="{00000000-0005-0000-0000-00008C000000}"/>
    <cellStyle name="Normal 110 2" xfId="214" xr:uid="{00000000-0005-0000-0000-00008D000000}"/>
    <cellStyle name="Normal 12" xfId="183" xr:uid="{00000000-0005-0000-0000-00008E000000}"/>
    <cellStyle name="Normal 13" xfId="184" xr:uid="{00000000-0005-0000-0000-00008F000000}"/>
    <cellStyle name="Normal 14" xfId="185" xr:uid="{00000000-0005-0000-0000-000090000000}"/>
    <cellStyle name="Normal 15" xfId="186" xr:uid="{00000000-0005-0000-0000-000091000000}"/>
    <cellStyle name="Normal 16" xfId="187" xr:uid="{00000000-0005-0000-0000-000092000000}"/>
    <cellStyle name="Normal 17" xfId="188" xr:uid="{00000000-0005-0000-0000-000093000000}"/>
    <cellStyle name="Normal 18" xfId="189" xr:uid="{00000000-0005-0000-0000-000094000000}"/>
    <cellStyle name="Normal 19" xfId="190" xr:uid="{00000000-0005-0000-0000-000095000000}"/>
    <cellStyle name="Normal 2" xfId="102" xr:uid="{00000000-0005-0000-0000-000096000000}"/>
    <cellStyle name="Normal 2 2" xfId="103" xr:uid="{00000000-0005-0000-0000-000097000000}"/>
    <cellStyle name="Normal 2 2 2" xfId="104" xr:uid="{00000000-0005-0000-0000-000098000000}"/>
    <cellStyle name="Normal 2 2 4 2" xfId="227" xr:uid="{A526F7FE-7E27-4B05-ADE8-A6810E1E9443}"/>
    <cellStyle name="Normal 2 3" xfId="105" xr:uid="{00000000-0005-0000-0000-000099000000}"/>
    <cellStyle name="Normal 2 3 2" xfId="106" xr:uid="{00000000-0005-0000-0000-00009A000000}"/>
    <cellStyle name="Normal 2 3 3" xfId="107" xr:uid="{00000000-0005-0000-0000-00009B000000}"/>
    <cellStyle name="Normal 2_Material_2007-2008-2009" xfId="108" xr:uid="{00000000-0005-0000-0000-00009C000000}"/>
    <cellStyle name="Normal 20" xfId="191" xr:uid="{00000000-0005-0000-0000-00009D000000}"/>
    <cellStyle name="Normal 21" xfId="192" xr:uid="{00000000-0005-0000-0000-00009E000000}"/>
    <cellStyle name="Normal 22" xfId="193" xr:uid="{00000000-0005-0000-0000-00009F000000}"/>
    <cellStyle name="Normal 23" xfId="194" xr:uid="{00000000-0005-0000-0000-0000A0000000}"/>
    <cellStyle name="Normal 24" xfId="195" xr:uid="{00000000-0005-0000-0000-0000A1000000}"/>
    <cellStyle name="Normal 25" xfId="196" xr:uid="{00000000-0005-0000-0000-0000A2000000}"/>
    <cellStyle name="Normal 26" xfId="197" xr:uid="{00000000-0005-0000-0000-0000A3000000}"/>
    <cellStyle name="Normal 27" xfId="198" xr:uid="{00000000-0005-0000-0000-0000A4000000}"/>
    <cellStyle name="Normal 28" xfId="199" xr:uid="{00000000-0005-0000-0000-0000A5000000}"/>
    <cellStyle name="Normal 29" xfId="200" xr:uid="{00000000-0005-0000-0000-0000A6000000}"/>
    <cellStyle name="Normal 3" xfId="109" xr:uid="{00000000-0005-0000-0000-0000A7000000}"/>
    <cellStyle name="Normal 3 2" xfId="110" xr:uid="{00000000-0005-0000-0000-0000A8000000}"/>
    <cellStyle name="Normal 3 2 2" xfId="220" xr:uid="{173AD428-054C-4EF0-90BA-9A886190BF18}"/>
    <cellStyle name="Normal 3 2 2 2" xfId="226" xr:uid="{C6B4F424-2DBF-4425-AA55-F1A6F6CBCC5D}"/>
    <cellStyle name="Normal 3 3" xfId="111" xr:uid="{00000000-0005-0000-0000-0000A9000000}"/>
    <cellStyle name="Normal 3 3 2" xfId="225" xr:uid="{7B825F3D-CB7F-4634-8EEC-56ABD3218A02}"/>
    <cellStyle name="Normal 3 4" xfId="112" xr:uid="{00000000-0005-0000-0000-0000AA000000}"/>
    <cellStyle name="Normal 3 4 2" xfId="145" xr:uid="{00000000-0005-0000-0000-0000AB000000}"/>
    <cellStyle name="Normal 3 4 3" xfId="228" xr:uid="{A36C9F12-253E-4256-A225-74185F2D8CA1}"/>
    <cellStyle name="Normal 3 5" xfId="113" xr:uid="{00000000-0005-0000-0000-0000AC000000}"/>
    <cellStyle name="Normal 3 6" xfId="114" xr:uid="{00000000-0005-0000-0000-0000AD000000}"/>
    <cellStyle name="Normal 3 6 2" xfId="210" xr:uid="{00000000-0005-0000-0000-0000AE000000}"/>
    <cellStyle name="Normal 3 7" xfId="115" xr:uid="{00000000-0005-0000-0000-0000AF000000}"/>
    <cellStyle name="Normal 3 8" xfId="213" xr:uid="{00000000-0005-0000-0000-0000B0000000}"/>
    <cellStyle name="Normal 3 8 2" xfId="215" xr:uid="{00000000-0005-0000-0000-0000B1000000}"/>
    <cellStyle name="Normal 3 8 3" xfId="224" xr:uid="{E5E29E34-5566-4A01-9A78-0E6FA8E458B0}"/>
    <cellStyle name="Normal 3 9" xfId="217" xr:uid="{00000000-0005-0000-0000-0000B2000000}"/>
    <cellStyle name="Normal 3 9 2" xfId="222" xr:uid="{B357A402-2063-4B07-BB6E-C8EF690F2431}"/>
    <cellStyle name="Normal 30" xfId="201" xr:uid="{00000000-0005-0000-0000-0000B3000000}"/>
    <cellStyle name="Normal 31" xfId="218" xr:uid="{C1DE98A6-9110-4A23-B634-E87EEC00D35B}"/>
    <cellStyle name="Normal 32" xfId="219" xr:uid="{2AD1ABFE-A188-454B-8072-A971E571469D}"/>
    <cellStyle name="Normal 33" xfId="221" xr:uid="{B6934221-3A10-4AF5-B6A4-039120E7FEB0}"/>
    <cellStyle name="Normal 4" xfId="116" xr:uid="{00000000-0005-0000-0000-0000B4000000}"/>
    <cellStyle name="Normal 5" xfId="117" xr:uid="{00000000-0005-0000-0000-0000B5000000}"/>
    <cellStyle name="Normal 6" xfId="118" xr:uid="{00000000-0005-0000-0000-0000B6000000}"/>
    <cellStyle name="Normal 6 2" xfId="211" xr:uid="{00000000-0005-0000-0000-0000B7000000}"/>
    <cellStyle name="Normal 6 3" xfId="216" xr:uid="{00000000-0005-0000-0000-0000B8000000}"/>
    <cellStyle name="Normal 7" xfId="202" xr:uid="{00000000-0005-0000-0000-0000B9000000}"/>
    <cellStyle name="Normal 8" xfId="203" xr:uid="{00000000-0005-0000-0000-0000BA000000}"/>
    <cellStyle name="Normal 9" xfId="204" xr:uid="{00000000-0005-0000-0000-0000BB000000}"/>
    <cellStyle name="Normal GHG Textfiels Bold" xfId="119" xr:uid="{00000000-0005-0000-0000-0000BC000000}"/>
    <cellStyle name="Nota" xfId="120" xr:uid="{00000000-0005-0000-0000-0000BD000000}"/>
    <cellStyle name="Note 2" xfId="205" xr:uid="{00000000-0005-0000-0000-0000BE000000}"/>
    <cellStyle name="NUMLINHA" xfId="121" xr:uid="{00000000-0005-0000-0000-0000BF000000}"/>
    <cellStyle name="Output 2" xfId="206" xr:uid="{00000000-0005-0000-0000-0000C0000000}"/>
    <cellStyle name="Percent" xfId="122" builtinId="5"/>
    <cellStyle name="Percent 2" xfId="123" xr:uid="{00000000-0005-0000-0000-0000C2000000}"/>
    <cellStyle name="Percent 3" xfId="124" xr:uid="{00000000-0005-0000-0000-0000C3000000}"/>
    <cellStyle name="QDTITULO" xfId="125" xr:uid="{00000000-0005-0000-0000-0000C4000000}"/>
    <cellStyle name="QuestionTextH" xfId="126" xr:uid="{00000000-0005-0000-0000-0000C5000000}"/>
    <cellStyle name="QuestionTextV" xfId="127" xr:uid="{00000000-0005-0000-0000-0000C6000000}"/>
    <cellStyle name="RTableHeading" xfId="128" xr:uid="{00000000-0005-0000-0000-0000C7000000}"/>
    <cellStyle name="Saída" xfId="129" xr:uid="{00000000-0005-0000-0000-0000C8000000}"/>
    <cellStyle name="Separador de milhares [0]_Cap11 b" xfId="130" xr:uid="{00000000-0005-0000-0000-0000C9000000}"/>
    <cellStyle name="Standard_WBBasis" xfId="131" xr:uid="{00000000-0005-0000-0000-0000CA000000}"/>
    <cellStyle name="Texto de Aviso" xfId="132" xr:uid="{00000000-0005-0000-0000-0000CB000000}"/>
    <cellStyle name="Texto Explicativo" xfId="133" xr:uid="{00000000-0005-0000-0000-0000CC000000}"/>
    <cellStyle name="tit de conc" xfId="134" xr:uid="{00000000-0005-0000-0000-0000CD000000}"/>
    <cellStyle name="TITCOLUNA" xfId="135" xr:uid="{00000000-0005-0000-0000-0000CE000000}"/>
    <cellStyle name="Title 2" xfId="207" xr:uid="{00000000-0005-0000-0000-0000CF000000}"/>
    <cellStyle name="Título" xfId="136" xr:uid="{00000000-0005-0000-0000-0000D0000000}"/>
    <cellStyle name="titulos d a coluna" xfId="137" xr:uid="{00000000-0005-0000-0000-0000D1000000}"/>
    <cellStyle name="Total 2" xfId="208" xr:uid="{00000000-0005-0000-0000-0000D2000000}"/>
    <cellStyle name="Value" xfId="138" xr:uid="{00000000-0005-0000-0000-0000D3000000}"/>
    <cellStyle name="ValueBold" xfId="139" xr:uid="{00000000-0005-0000-0000-0000D4000000}"/>
    <cellStyle name="Verificar Célula" xfId="140" xr:uid="{00000000-0005-0000-0000-0000D5000000}"/>
    <cellStyle name="Vírgula_Cap11 b" xfId="141" xr:uid="{00000000-0005-0000-0000-0000D6000000}"/>
    <cellStyle name="Warning Text 2" xfId="209" xr:uid="{00000000-0005-0000-0000-0000D7000000}"/>
    <cellStyle name="WithoutLine" xfId="142" xr:uid="{00000000-0005-0000-0000-0000D8000000}"/>
    <cellStyle name="Обычный_CRF2002 (1)" xfId="143" xr:uid="{00000000-0005-0000-0000-0000D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7.xml"/><Relationship Id="rId68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7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2.xml"/><Relationship Id="rId66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8.xml"/><Relationship Id="rId69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3.xml"/><Relationship Id="rId67" Type="http://schemas.openxmlformats.org/officeDocument/2006/relationships/externalLink" Target="externalLinks/externalLink1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6.xml"/><Relationship Id="rId7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4.xml"/><Relationship Id="rId65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</xdr:col>
      <xdr:colOff>0</xdr:colOff>
      <xdr:row>3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ShapeType="1"/>
        </xdr:cNvSpPr>
      </xdr:nvSpPr>
      <xdr:spPr bwMode="auto">
        <a:xfrm>
          <a:off x="0" y="508635"/>
          <a:ext cx="800100" cy="15430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228600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>
          <a:spLocks noChangeShapeType="1"/>
        </xdr:cNvSpPr>
      </xdr:nvSpPr>
      <xdr:spPr bwMode="auto">
        <a:xfrm>
          <a:off x="19050" y="542925"/>
          <a:ext cx="781050" cy="37909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23</xdr:row>
          <xdr:rowOff>107950</xdr:rowOff>
        </xdr:from>
        <xdr:to>
          <xdr:col>5</xdr:col>
          <xdr:colOff>76200</xdr:colOff>
          <xdr:row>24</xdr:row>
          <xdr:rowOff>19050</xdr:rowOff>
        </xdr:to>
        <xdr:sp macro="" textlink="">
          <xdr:nvSpPr>
            <xdr:cNvPr id="12289" name="Control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D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107950</xdr:rowOff>
        </xdr:from>
        <xdr:to>
          <xdr:col>7</xdr:col>
          <xdr:colOff>76200</xdr:colOff>
          <xdr:row>24</xdr:row>
          <xdr:rowOff>19050</xdr:rowOff>
        </xdr:to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D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107950</xdr:rowOff>
        </xdr:from>
        <xdr:to>
          <xdr:col>7</xdr:col>
          <xdr:colOff>76200</xdr:colOff>
          <xdr:row>24</xdr:row>
          <xdr:rowOff>19050</xdr:rowOff>
        </xdr:to>
        <xdr:sp macro="" textlink="">
          <xdr:nvSpPr>
            <xdr:cNvPr id="12291" name="Control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D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107950</xdr:rowOff>
        </xdr:from>
        <xdr:to>
          <xdr:col>7</xdr:col>
          <xdr:colOff>76200</xdr:colOff>
          <xdr:row>24</xdr:row>
          <xdr:rowOff>19050</xdr:rowOff>
        </xdr:to>
        <xdr:sp macro="" textlink="">
          <xdr:nvSpPr>
            <xdr:cNvPr id="12292" name="Control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D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0</xdr:col>
      <xdr:colOff>0</xdr:colOff>
      <xdr:row>1</xdr:row>
      <xdr:rowOff>104775</xdr:rowOff>
    </xdr:from>
    <xdr:to>
      <xdr:col>1</xdr:col>
      <xdr:colOff>0</xdr:colOff>
      <xdr:row>3</xdr:row>
      <xdr:rowOff>0</xdr:rowOff>
    </xdr:to>
    <xdr:sp macro="" textlink="">
      <xdr:nvSpPr>
        <xdr:cNvPr id="4" name="Line 2" hidden="1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781050" cy="142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228600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>
          <a:spLocks noChangeShapeType="1"/>
        </xdr:cNvSpPr>
      </xdr:nvSpPr>
      <xdr:spPr bwMode="auto">
        <a:xfrm>
          <a:off x="19050" y="533400"/>
          <a:ext cx="762000" cy="3619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104775</xdr:rowOff>
    </xdr:from>
    <xdr:to>
      <xdr:col>1</xdr:col>
      <xdr:colOff>0</xdr:colOff>
      <xdr:row>3</xdr:row>
      <xdr:rowOff>0</xdr:rowOff>
    </xdr:to>
    <xdr:sp macro="" textlink="">
      <xdr:nvSpPr>
        <xdr:cNvPr id="8" name="Line 2" hidden="1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781050" cy="142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228600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>
          <a:spLocks noChangeShapeType="1"/>
        </xdr:cNvSpPr>
      </xdr:nvSpPr>
      <xdr:spPr bwMode="auto">
        <a:xfrm>
          <a:off x="19050" y="533400"/>
          <a:ext cx="762000" cy="3619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104775</xdr:rowOff>
    </xdr:from>
    <xdr:to>
      <xdr:col>1</xdr:col>
      <xdr:colOff>0</xdr:colOff>
      <xdr:row>3</xdr:row>
      <xdr:rowOff>0</xdr:rowOff>
    </xdr:to>
    <xdr:sp macro="" textlink="">
      <xdr:nvSpPr>
        <xdr:cNvPr id="12" name="Line 2" hidden="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781050" cy="142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228600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>
          <a:spLocks noChangeShapeType="1"/>
        </xdr:cNvSpPr>
      </xdr:nvSpPr>
      <xdr:spPr bwMode="auto">
        <a:xfrm>
          <a:off x="19050" y="533400"/>
          <a:ext cx="762000" cy="3619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0</xdr:row>
          <xdr:rowOff>0</xdr:rowOff>
        </xdr:from>
        <xdr:to>
          <xdr:col>3</xdr:col>
          <xdr:colOff>76200</xdr:colOff>
          <xdr:row>0</xdr:row>
          <xdr:rowOff>69850</xdr:rowOff>
        </xdr:to>
        <xdr:sp macro="" textlink="">
          <xdr:nvSpPr>
            <xdr:cNvPr id="13313" name="Control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E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0</xdr:row>
          <xdr:rowOff>0</xdr:rowOff>
        </xdr:from>
        <xdr:to>
          <xdr:col>4</xdr:col>
          <xdr:colOff>95250</xdr:colOff>
          <xdr:row>0</xdr:row>
          <xdr:rowOff>69850</xdr:rowOff>
        </xdr:to>
        <xdr:sp macro="" textlink="">
          <xdr:nvSpPr>
            <xdr:cNvPr id="13314" name="Control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E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0</xdr:row>
          <xdr:rowOff>0</xdr:rowOff>
        </xdr:from>
        <xdr:to>
          <xdr:col>4</xdr:col>
          <xdr:colOff>95250</xdr:colOff>
          <xdr:row>0</xdr:row>
          <xdr:rowOff>69850</xdr:rowOff>
        </xdr:to>
        <xdr:sp macro="" textlink="">
          <xdr:nvSpPr>
            <xdr:cNvPr id="13315" name="Control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E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0</xdr:row>
          <xdr:rowOff>0</xdr:rowOff>
        </xdr:from>
        <xdr:to>
          <xdr:col>4</xdr:col>
          <xdr:colOff>95250</xdr:colOff>
          <xdr:row>0</xdr:row>
          <xdr:rowOff>69850</xdr:rowOff>
        </xdr:to>
        <xdr:sp macro="" textlink="">
          <xdr:nvSpPr>
            <xdr:cNvPr id="13316" name="Control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E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0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" name="Line 2" hidden="1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2409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28575</xdr:rowOff>
    </xdr:from>
    <xdr:to>
      <xdr:col>1</xdr:col>
      <xdr:colOff>0</xdr:colOff>
      <xdr:row>3</xdr:row>
      <xdr:rowOff>228600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>
          <a:spLocks noChangeShapeType="1"/>
        </xdr:cNvSpPr>
      </xdr:nvSpPr>
      <xdr:spPr bwMode="auto">
        <a:xfrm>
          <a:off x="0" y="428625"/>
          <a:ext cx="24098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104775</xdr:rowOff>
    </xdr:from>
    <xdr:to>
      <xdr:col>1</xdr:col>
      <xdr:colOff>0</xdr:colOff>
      <xdr:row>8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0" y="11106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>
          <a:off x="9525" y="518160"/>
          <a:ext cx="744855" cy="41148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7</xdr:row>
      <xdr:rowOff>0</xdr:rowOff>
    </xdr:to>
    <xdr:sp macro="" textlink="">
      <xdr:nvSpPr>
        <xdr:cNvPr id="4" name="Line 2" hidden="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 noChangeShapeType="1"/>
        </xdr:cNvSpPr>
      </xdr:nvSpPr>
      <xdr:spPr bwMode="auto">
        <a:xfrm>
          <a:off x="0" y="11106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5" name="Line 2" hidden="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>
          <a:spLocks noChangeShapeType="1"/>
        </xdr:cNvSpPr>
      </xdr:nvSpPr>
      <xdr:spPr bwMode="auto">
        <a:xfrm>
          <a:off x="0" y="655320"/>
          <a:ext cx="754380" cy="3505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8</xdr:row>
      <xdr:rowOff>0</xdr:rowOff>
    </xdr:to>
    <xdr:sp macro="" textlink="">
      <xdr:nvSpPr>
        <xdr:cNvPr id="6" name="Line 2" hidden="1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>
          <a:spLocks noChangeShapeType="1"/>
        </xdr:cNvSpPr>
      </xdr:nvSpPr>
      <xdr:spPr bwMode="auto">
        <a:xfrm>
          <a:off x="0" y="11106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7</xdr:row>
      <xdr:rowOff>0</xdr:rowOff>
    </xdr:to>
    <xdr:sp macro="" textlink="">
      <xdr:nvSpPr>
        <xdr:cNvPr id="7" name="Line 2" hidden="1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>
          <a:spLocks noChangeShapeType="1"/>
        </xdr:cNvSpPr>
      </xdr:nvSpPr>
      <xdr:spPr bwMode="auto">
        <a:xfrm>
          <a:off x="0" y="11106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15</xdr:row>
      <xdr:rowOff>0</xdr:rowOff>
    </xdr:to>
    <xdr:sp macro="" textlink="">
      <xdr:nvSpPr>
        <xdr:cNvPr id="8" name="Line 2" hidden="1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>
          <a:spLocks noChangeShapeType="1"/>
        </xdr:cNvSpPr>
      </xdr:nvSpPr>
      <xdr:spPr bwMode="auto">
        <a:xfrm>
          <a:off x="0" y="19107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14</xdr:row>
      <xdr:rowOff>0</xdr:rowOff>
    </xdr:to>
    <xdr:sp macro="" textlink="">
      <xdr:nvSpPr>
        <xdr:cNvPr id="9" name="Line 2" hidden="1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>
          <a:spLocks noChangeShapeType="1"/>
        </xdr:cNvSpPr>
      </xdr:nvSpPr>
      <xdr:spPr bwMode="auto">
        <a:xfrm>
          <a:off x="0" y="19107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29</xdr:row>
      <xdr:rowOff>0</xdr:rowOff>
    </xdr:to>
    <xdr:sp macro="" textlink="">
      <xdr:nvSpPr>
        <xdr:cNvPr id="10" name="Line 2" hidden="1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>
          <a:spLocks noChangeShapeType="1"/>
        </xdr:cNvSpPr>
      </xdr:nvSpPr>
      <xdr:spPr bwMode="auto">
        <a:xfrm>
          <a:off x="0" y="35109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28</xdr:row>
      <xdr:rowOff>0</xdr:rowOff>
    </xdr:to>
    <xdr:sp macro="" textlink="">
      <xdr:nvSpPr>
        <xdr:cNvPr id="11" name="Line 2" hidden="1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>
          <a:spLocks noChangeShapeType="1"/>
        </xdr:cNvSpPr>
      </xdr:nvSpPr>
      <xdr:spPr bwMode="auto">
        <a:xfrm>
          <a:off x="0" y="35109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22</xdr:row>
      <xdr:rowOff>0</xdr:rowOff>
    </xdr:to>
    <xdr:sp macro="" textlink="">
      <xdr:nvSpPr>
        <xdr:cNvPr id="12" name="Line 2" hidden="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>
          <a:spLocks noChangeShapeType="1"/>
        </xdr:cNvSpPr>
      </xdr:nvSpPr>
      <xdr:spPr bwMode="auto">
        <a:xfrm>
          <a:off x="0" y="27108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21</xdr:row>
      <xdr:rowOff>0</xdr:rowOff>
    </xdr:to>
    <xdr:sp macro="" textlink="">
      <xdr:nvSpPr>
        <xdr:cNvPr id="13" name="Line 2" hidden="1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>
          <a:spLocks noChangeShapeType="1"/>
        </xdr:cNvSpPr>
      </xdr:nvSpPr>
      <xdr:spPr bwMode="auto">
        <a:xfrm>
          <a:off x="0" y="27108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36</xdr:row>
      <xdr:rowOff>0</xdr:rowOff>
    </xdr:to>
    <xdr:sp macro="" textlink="">
      <xdr:nvSpPr>
        <xdr:cNvPr id="14" name="Line 2" hidden="1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>
          <a:spLocks noChangeShapeType="1"/>
        </xdr:cNvSpPr>
      </xdr:nvSpPr>
      <xdr:spPr bwMode="auto">
        <a:xfrm>
          <a:off x="0" y="43110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35</xdr:row>
      <xdr:rowOff>0</xdr:rowOff>
    </xdr:to>
    <xdr:sp macro="" textlink="">
      <xdr:nvSpPr>
        <xdr:cNvPr id="15" name="Line 2" hidden="1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>
          <a:spLocks noChangeShapeType="1"/>
        </xdr:cNvSpPr>
      </xdr:nvSpPr>
      <xdr:spPr bwMode="auto">
        <a:xfrm>
          <a:off x="0" y="43110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41</xdr:row>
      <xdr:rowOff>104775</xdr:rowOff>
    </xdr:from>
    <xdr:to>
      <xdr:col>1</xdr:col>
      <xdr:colOff>0</xdr:colOff>
      <xdr:row>43</xdr:row>
      <xdr:rowOff>0</xdr:rowOff>
    </xdr:to>
    <xdr:sp macro="" textlink="">
      <xdr:nvSpPr>
        <xdr:cNvPr id="16" name="Line 2" hidden="1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>
          <a:spLocks noChangeShapeType="1"/>
        </xdr:cNvSpPr>
      </xdr:nvSpPr>
      <xdr:spPr bwMode="auto">
        <a:xfrm>
          <a:off x="0" y="51111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41</xdr:row>
      <xdr:rowOff>104775</xdr:rowOff>
    </xdr:from>
    <xdr:to>
      <xdr:col>1</xdr:col>
      <xdr:colOff>0</xdr:colOff>
      <xdr:row>42</xdr:row>
      <xdr:rowOff>0</xdr:rowOff>
    </xdr:to>
    <xdr:sp macro="" textlink="">
      <xdr:nvSpPr>
        <xdr:cNvPr id="17" name="Line 2" hidden="1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>
          <a:spLocks noChangeShapeType="1"/>
        </xdr:cNvSpPr>
      </xdr:nvSpPr>
      <xdr:spPr bwMode="auto">
        <a:xfrm>
          <a:off x="0" y="51111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59</xdr:row>
          <xdr:rowOff>0</xdr:rowOff>
        </xdr:from>
        <xdr:to>
          <xdr:col>5</xdr:col>
          <xdr:colOff>76200</xdr:colOff>
          <xdr:row>59</xdr:row>
          <xdr:rowOff>69850</xdr:rowOff>
        </xdr:to>
        <xdr:sp macro="" textlink="">
          <xdr:nvSpPr>
            <xdr:cNvPr id="14337" name="Control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F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59</xdr:row>
          <xdr:rowOff>0</xdr:rowOff>
        </xdr:from>
        <xdr:to>
          <xdr:col>7</xdr:col>
          <xdr:colOff>76200</xdr:colOff>
          <xdr:row>59</xdr:row>
          <xdr:rowOff>69850</xdr:rowOff>
        </xdr:to>
        <xdr:sp macro="" textlink="">
          <xdr:nvSpPr>
            <xdr:cNvPr id="14338" name="Control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F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59</xdr:row>
          <xdr:rowOff>0</xdr:rowOff>
        </xdr:from>
        <xdr:to>
          <xdr:col>7</xdr:col>
          <xdr:colOff>76200</xdr:colOff>
          <xdr:row>59</xdr:row>
          <xdr:rowOff>69850</xdr:rowOff>
        </xdr:to>
        <xdr:sp macro="" textlink="">
          <xdr:nvSpPr>
            <xdr:cNvPr id="14339" name="Control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F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59</xdr:row>
          <xdr:rowOff>0</xdr:rowOff>
        </xdr:from>
        <xdr:to>
          <xdr:col>7</xdr:col>
          <xdr:colOff>76200</xdr:colOff>
          <xdr:row>59</xdr:row>
          <xdr:rowOff>69850</xdr:rowOff>
        </xdr:to>
        <xdr:sp macro="" textlink="">
          <xdr:nvSpPr>
            <xdr:cNvPr id="14340" name="Control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F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0</xdr:col>
      <xdr:colOff>0</xdr:colOff>
      <xdr:row>41</xdr:row>
      <xdr:rowOff>104775</xdr:rowOff>
    </xdr:from>
    <xdr:to>
      <xdr:col>1</xdr:col>
      <xdr:colOff>0</xdr:colOff>
      <xdr:row>43</xdr:row>
      <xdr:rowOff>0</xdr:rowOff>
    </xdr:to>
    <xdr:sp macro="" textlink="">
      <xdr:nvSpPr>
        <xdr:cNvPr id="22" name="Line 2" hidden="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>
          <a:spLocks noChangeShapeType="1"/>
        </xdr:cNvSpPr>
      </xdr:nvSpPr>
      <xdr:spPr bwMode="auto">
        <a:xfrm>
          <a:off x="0" y="51111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8</xdr:row>
      <xdr:rowOff>0</xdr:rowOff>
    </xdr:to>
    <xdr:sp macro="" textlink="">
      <xdr:nvSpPr>
        <xdr:cNvPr id="23" name="Line 2" hidden="1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SpPr>
          <a:spLocks noChangeShapeType="1"/>
        </xdr:cNvSpPr>
      </xdr:nvSpPr>
      <xdr:spPr bwMode="auto">
        <a:xfrm>
          <a:off x="0" y="11106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7</xdr:row>
      <xdr:rowOff>0</xdr:rowOff>
    </xdr:to>
    <xdr:sp macro="" textlink="">
      <xdr:nvSpPr>
        <xdr:cNvPr id="24" name="Line 2" hidden="1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>
          <a:spLocks noChangeShapeType="1"/>
        </xdr:cNvSpPr>
      </xdr:nvSpPr>
      <xdr:spPr bwMode="auto">
        <a:xfrm>
          <a:off x="0" y="11106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22</xdr:row>
      <xdr:rowOff>0</xdr:rowOff>
    </xdr:to>
    <xdr:sp macro="" textlink="">
      <xdr:nvSpPr>
        <xdr:cNvPr id="25" name="Line 2" hidden="1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SpPr>
          <a:spLocks noChangeShapeType="1"/>
        </xdr:cNvSpPr>
      </xdr:nvSpPr>
      <xdr:spPr bwMode="auto">
        <a:xfrm>
          <a:off x="0" y="27108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21</xdr:row>
      <xdr:rowOff>0</xdr:rowOff>
    </xdr:to>
    <xdr:sp macro="" textlink="">
      <xdr:nvSpPr>
        <xdr:cNvPr id="26" name="Line 2" hidden="1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SpPr>
          <a:spLocks noChangeShapeType="1"/>
        </xdr:cNvSpPr>
      </xdr:nvSpPr>
      <xdr:spPr bwMode="auto">
        <a:xfrm>
          <a:off x="0" y="27108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15</xdr:row>
      <xdr:rowOff>0</xdr:rowOff>
    </xdr:to>
    <xdr:sp macro="" textlink="">
      <xdr:nvSpPr>
        <xdr:cNvPr id="27" name="Line 2" hidden="1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SpPr>
          <a:spLocks noChangeShapeType="1"/>
        </xdr:cNvSpPr>
      </xdr:nvSpPr>
      <xdr:spPr bwMode="auto">
        <a:xfrm>
          <a:off x="0" y="19107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14</xdr:row>
      <xdr:rowOff>0</xdr:rowOff>
    </xdr:to>
    <xdr:sp macro="" textlink="">
      <xdr:nvSpPr>
        <xdr:cNvPr id="28" name="Line 2" hidden="1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>
          <a:spLocks noChangeShapeType="1"/>
        </xdr:cNvSpPr>
      </xdr:nvSpPr>
      <xdr:spPr bwMode="auto">
        <a:xfrm>
          <a:off x="0" y="19107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29</xdr:row>
      <xdr:rowOff>0</xdr:rowOff>
    </xdr:to>
    <xdr:sp macro="" textlink="">
      <xdr:nvSpPr>
        <xdr:cNvPr id="29" name="Line 2" hidden="1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SpPr>
          <a:spLocks noChangeShapeType="1"/>
        </xdr:cNvSpPr>
      </xdr:nvSpPr>
      <xdr:spPr bwMode="auto">
        <a:xfrm>
          <a:off x="0" y="35109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28</xdr:row>
      <xdr:rowOff>0</xdr:rowOff>
    </xdr:to>
    <xdr:sp macro="" textlink="">
      <xdr:nvSpPr>
        <xdr:cNvPr id="30" name="Line 2" hidden="1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SpPr>
          <a:spLocks noChangeShapeType="1"/>
        </xdr:cNvSpPr>
      </xdr:nvSpPr>
      <xdr:spPr bwMode="auto">
        <a:xfrm>
          <a:off x="0" y="35109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36</xdr:row>
      <xdr:rowOff>0</xdr:rowOff>
    </xdr:to>
    <xdr:sp macro="" textlink="">
      <xdr:nvSpPr>
        <xdr:cNvPr id="31" name="Line 2" hidden="1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SpPr>
          <a:spLocks noChangeShapeType="1"/>
        </xdr:cNvSpPr>
      </xdr:nvSpPr>
      <xdr:spPr bwMode="auto">
        <a:xfrm>
          <a:off x="0" y="43110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35</xdr:row>
      <xdr:rowOff>0</xdr:rowOff>
    </xdr:to>
    <xdr:sp macro="" textlink="">
      <xdr:nvSpPr>
        <xdr:cNvPr id="32" name="Line 2" hidden="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SpPr>
          <a:spLocks noChangeShapeType="1"/>
        </xdr:cNvSpPr>
      </xdr:nvSpPr>
      <xdr:spPr bwMode="auto">
        <a:xfrm>
          <a:off x="0" y="4311015"/>
          <a:ext cx="754380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36</xdr:row>
      <xdr:rowOff>0</xdr:rowOff>
    </xdr:to>
    <xdr:sp macro="" textlink="">
      <xdr:nvSpPr>
        <xdr:cNvPr id="33" name="Line 2" hidden="1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SpPr>
          <a:spLocks noChangeShapeType="1"/>
        </xdr:cNvSpPr>
      </xdr:nvSpPr>
      <xdr:spPr bwMode="auto">
        <a:xfrm>
          <a:off x="0" y="4311015"/>
          <a:ext cx="75438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8</xdr:row>
      <xdr:rowOff>0</xdr:rowOff>
    </xdr:to>
    <xdr:sp macro="" textlink="">
      <xdr:nvSpPr>
        <xdr:cNvPr id="58" name="Line 2" hidden="1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59" name="Line 1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723900" cy="4000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7</xdr:row>
      <xdr:rowOff>0</xdr:rowOff>
    </xdr:to>
    <xdr:sp macro="" textlink="">
      <xdr:nvSpPr>
        <xdr:cNvPr id="60" name="Line 2" hidden="1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61" name="Line 2" hidden="1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SpPr>
          <a:spLocks noChangeShapeType="1"/>
        </xdr:cNvSpPr>
      </xdr:nvSpPr>
      <xdr:spPr bwMode="auto">
        <a:xfrm>
          <a:off x="0" y="647700"/>
          <a:ext cx="7334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8</xdr:row>
      <xdr:rowOff>0</xdr:rowOff>
    </xdr:to>
    <xdr:sp macro="" textlink="">
      <xdr:nvSpPr>
        <xdr:cNvPr id="62" name="Line 2" hidden="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7</xdr:row>
      <xdr:rowOff>0</xdr:rowOff>
    </xdr:to>
    <xdr:sp macro="" textlink="">
      <xdr:nvSpPr>
        <xdr:cNvPr id="63" name="Line 2" hidden="1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15</xdr:row>
      <xdr:rowOff>0</xdr:rowOff>
    </xdr:to>
    <xdr:sp macro="" textlink="">
      <xdr:nvSpPr>
        <xdr:cNvPr id="14336" name="Line 2" hidden="1">
          <a:extLst>
            <a:ext uri="{FF2B5EF4-FFF2-40B4-BE49-F238E27FC236}">
              <a16:creationId xmlns:a16="http://schemas.microsoft.com/office/drawing/2014/main" id="{00000000-0008-0000-0F00-000000380000}"/>
            </a:ext>
          </a:extLst>
        </xdr:cNvPr>
        <xdr:cNvSpPr>
          <a:spLocks noChangeShapeType="1"/>
        </xdr:cNvSpPr>
      </xdr:nvSpPr>
      <xdr:spPr bwMode="auto">
        <a:xfrm>
          <a:off x="0" y="18954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14</xdr:row>
      <xdr:rowOff>0</xdr:rowOff>
    </xdr:to>
    <xdr:sp macro="" textlink="">
      <xdr:nvSpPr>
        <xdr:cNvPr id="14341" name="Line 2" hidden="1">
          <a:extLst>
            <a:ext uri="{FF2B5EF4-FFF2-40B4-BE49-F238E27FC236}">
              <a16:creationId xmlns:a16="http://schemas.microsoft.com/office/drawing/2014/main" id="{00000000-0008-0000-0F00-000005380000}"/>
            </a:ext>
          </a:extLst>
        </xdr:cNvPr>
        <xdr:cNvSpPr>
          <a:spLocks noChangeShapeType="1"/>
        </xdr:cNvSpPr>
      </xdr:nvSpPr>
      <xdr:spPr bwMode="auto">
        <a:xfrm>
          <a:off x="0" y="18954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29</xdr:row>
      <xdr:rowOff>0</xdr:rowOff>
    </xdr:to>
    <xdr:sp macro="" textlink="">
      <xdr:nvSpPr>
        <xdr:cNvPr id="14342" name="Line 2" hidden="1">
          <a:extLst>
            <a:ext uri="{FF2B5EF4-FFF2-40B4-BE49-F238E27FC236}">
              <a16:creationId xmlns:a16="http://schemas.microsoft.com/office/drawing/2014/main" id="{00000000-0008-0000-0F00-000006380000}"/>
            </a:ext>
          </a:extLst>
        </xdr:cNvPr>
        <xdr:cNvSpPr>
          <a:spLocks noChangeShapeType="1"/>
        </xdr:cNvSpPr>
      </xdr:nvSpPr>
      <xdr:spPr bwMode="auto">
        <a:xfrm>
          <a:off x="0" y="34956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28</xdr:row>
      <xdr:rowOff>0</xdr:rowOff>
    </xdr:to>
    <xdr:sp macro="" textlink="">
      <xdr:nvSpPr>
        <xdr:cNvPr id="14343" name="Line 2" hidden="1">
          <a:extLst>
            <a:ext uri="{FF2B5EF4-FFF2-40B4-BE49-F238E27FC236}">
              <a16:creationId xmlns:a16="http://schemas.microsoft.com/office/drawing/2014/main" id="{00000000-0008-0000-0F00-000007380000}"/>
            </a:ext>
          </a:extLst>
        </xdr:cNvPr>
        <xdr:cNvSpPr>
          <a:spLocks noChangeShapeType="1"/>
        </xdr:cNvSpPr>
      </xdr:nvSpPr>
      <xdr:spPr bwMode="auto">
        <a:xfrm>
          <a:off x="0" y="34956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22</xdr:row>
      <xdr:rowOff>0</xdr:rowOff>
    </xdr:to>
    <xdr:sp macro="" textlink="">
      <xdr:nvSpPr>
        <xdr:cNvPr id="14344" name="Line 2" hidden="1">
          <a:extLst>
            <a:ext uri="{FF2B5EF4-FFF2-40B4-BE49-F238E27FC236}">
              <a16:creationId xmlns:a16="http://schemas.microsoft.com/office/drawing/2014/main" id="{00000000-0008-0000-0F00-000008380000}"/>
            </a:ext>
          </a:extLst>
        </xdr:cNvPr>
        <xdr:cNvSpPr>
          <a:spLocks noChangeShapeType="1"/>
        </xdr:cNvSpPr>
      </xdr:nvSpPr>
      <xdr:spPr bwMode="auto">
        <a:xfrm>
          <a:off x="0" y="26955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21</xdr:row>
      <xdr:rowOff>0</xdr:rowOff>
    </xdr:to>
    <xdr:sp macro="" textlink="">
      <xdr:nvSpPr>
        <xdr:cNvPr id="14345" name="Line 2" hidden="1">
          <a:extLst>
            <a:ext uri="{FF2B5EF4-FFF2-40B4-BE49-F238E27FC236}">
              <a16:creationId xmlns:a16="http://schemas.microsoft.com/office/drawing/2014/main" id="{00000000-0008-0000-0F00-000009380000}"/>
            </a:ext>
          </a:extLst>
        </xdr:cNvPr>
        <xdr:cNvSpPr>
          <a:spLocks noChangeShapeType="1"/>
        </xdr:cNvSpPr>
      </xdr:nvSpPr>
      <xdr:spPr bwMode="auto">
        <a:xfrm>
          <a:off x="0" y="26955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36</xdr:row>
      <xdr:rowOff>0</xdr:rowOff>
    </xdr:to>
    <xdr:sp macro="" textlink="">
      <xdr:nvSpPr>
        <xdr:cNvPr id="14346" name="Line 2" hidden="1">
          <a:extLst>
            <a:ext uri="{FF2B5EF4-FFF2-40B4-BE49-F238E27FC236}">
              <a16:creationId xmlns:a16="http://schemas.microsoft.com/office/drawing/2014/main" id="{00000000-0008-0000-0F00-00000A380000}"/>
            </a:ext>
          </a:extLst>
        </xdr:cNvPr>
        <xdr:cNvSpPr>
          <a:spLocks noChangeShapeType="1"/>
        </xdr:cNvSpPr>
      </xdr:nvSpPr>
      <xdr:spPr bwMode="auto">
        <a:xfrm>
          <a:off x="0" y="42957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35</xdr:row>
      <xdr:rowOff>0</xdr:rowOff>
    </xdr:to>
    <xdr:sp macro="" textlink="">
      <xdr:nvSpPr>
        <xdr:cNvPr id="14347" name="Line 2" hidden="1">
          <a:extLst>
            <a:ext uri="{FF2B5EF4-FFF2-40B4-BE49-F238E27FC236}">
              <a16:creationId xmlns:a16="http://schemas.microsoft.com/office/drawing/2014/main" id="{00000000-0008-0000-0F00-00000B380000}"/>
            </a:ext>
          </a:extLst>
        </xdr:cNvPr>
        <xdr:cNvSpPr>
          <a:spLocks noChangeShapeType="1"/>
        </xdr:cNvSpPr>
      </xdr:nvSpPr>
      <xdr:spPr bwMode="auto">
        <a:xfrm>
          <a:off x="0" y="42957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41</xdr:row>
      <xdr:rowOff>104775</xdr:rowOff>
    </xdr:from>
    <xdr:to>
      <xdr:col>1</xdr:col>
      <xdr:colOff>0</xdr:colOff>
      <xdr:row>43</xdr:row>
      <xdr:rowOff>0</xdr:rowOff>
    </xdr:to>
    <xdr:sp macro="" textlink="">
      <xdr:nvSpPr>
        <xdr:cNvPr id="14348" name="Line 2" hidden="1">
          <a:extLst>
            <a:ext uri="{FF2B5EF4-FFF2-40B4-BE49-F238E27FC236}">
              <a16:creationId xmlns:a16="http://schemas.microsoft.com/office/drawing/2014/main" id="{00000000-0008-0000-0F00-00000C380000}"/>
            </a:ext>
          </a:extLst>
        </xdr:cNvPr>
        <xdr:cNvSpPr>
          <a:spLocks noChangeShapeType="1"/>
        </xdr:cNvSpPr>
      </xdr:nvSpPr>
      <xdr:spPr bwMode="auto">
        <a:xfrm>
          <a:off x="0" y="50958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41</xdr:row>
      <xdr:rowOff>104775</xdr:rowOff>
    </xdr:from>
    <xdr:to>
      <xdr:col>1</xdr:col>
      <xdr:colOff>0</xdr:colOff>
      <xdr:row>42</xdr:row>
      <xdr:rowOff>0</xdr:rowOff>
    </xdr:to>
    <xdr:sp macro="" textlink="">
      <xdr:nvSpPr>
        <xdr:cNvPr id="14349" name="Line 2" hidden="1">
          <a:extLst>
            <a:ext uri="{FF2B5EF4-FFF2-40B4-BE49-F238E27FC236}">
              <a16:creationId xmlns:a16="http://schemas.microsoft.com/office/drawing/2014/main" id="{00000000-0008-0000-0F00-00000D380000}"/>
            </a:ext>
          </a:extLst>
        </xdr:cNvPr>
        <xdr:cNvSpPr>
          <a:spLocks noChangeShapeType="1"/>
        </xdr:cNvSpPr>
      </xdr:nvSpPr>
      <xdr:spPr bwMode="auto">
        <a:xfrm>
          <a:off x="0" y="50958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41</xdr:row>
      <xdr:rowOff>104775</xdr:rowOff>
    </xdr:from>
    <xdr:to>
      <xdr:col>1</xdr:col>
      <xdr:colOff>0</xdr:colOff>
      <xdr:row>43</xdr:row>
      <xdr:rowOff>0</xdr:rowOff>
    </xdr:to>
    <xdr:sp macro="" textlink="">
      <xdr:nvSpPr>
        <xdr:cNvPr id="14350" name="Line 2" hidden="1">
          <a:extLst>
            <a:ext uri="{FF2B5EF4-FFF2-40B4-BE49-F238E27FC236}">
              <a16:creationId xmlns:a16="http://schemas.microsoft.com/office/drawing/2014/main" id="{00000000-0008-0000-0F00-00000E380000}"/>
            </a:ext>
          </a:extLst>
        </xdr:cNvPr>
        <xdr:cNvSpPr>
          <a:spLocks noChangeShapeType="1"/>
        </xdr:cNvSpPr>
      </xdr:nvSpPr>
      <xdr:spPr bwMode="auto">
        <a:xfrm>
          <a:off x="0" y="50958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8</xdr:row>
      <xdr:rowOff>0</xdr:rowOff>
    </xdr:to>
    <xdr:sp macro="" textlink="">
      <xdr:nvSpPr>
        <xdr:cNvPr id="14351" name="Line 2" hidden="1">
          <a:extLst>
            <a:ext uri="{FF2B5EF4-FFF2-40B4-BE49-F238E27FC236}">
              <a16:creationId xmlns:a16="http://schemas.microsoft.com/office/drawing/2014/main" id="{00000000-0008-0000-0F00-00000F38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7</xdr:row>
      <xdr:rowOff>0</xdr:rowOff>
    </xdr:to>
    <xdr:sp macro="" textlink="">
      <xdr:nvSpPr>
        <xdr:cNvPr id="14352" name="Line 2" hidden="1">
          <a:extLst>
            <a:ext uri="{FF2B5EF4-FFF2-40B4-BE49-F238E27FC236}">
              <a16:creationId xmlns:a16="http://schemas.microsoft.com/office/drawing/2014/main" id="{00000000-0008-0000-0F00-00001038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22</xdr:row>
      <xdr:rowOff>0</xdr:rowOff>
    </xdr:to>
    <xdr:sp macro="" textlink="">
      <xdr:nvSpPr>
        <xdr:cNvPr id="14353" name="Line 2" hidden="1">
          <a:extLst>
            <a:ext uri="{FF2B5EF4-FFF2-40B4-BE49-F238E27FC236}">
              <a16:creationId xmlns:a16="http://schemas.microsoft.com/office/drawing/2014/main" id="{00000000-0008-0000-0F00-000011380000}"/>
            </a:ext>
          </a:extLst>
        </xdr:cNvPr>
        <xdr:cNvSpPr>
          <a:spLocks noChangeShapeType="1"/>
        </xdr:cNvSpPr>
      </xdr:nvSpPr>
      <xdr:spPr bwMode="auto">
        <a:xfrm>
          <a:off x="0" y="26955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21</xdr:row>
      <xdr:rowOff>0</xdr:rowOff>
    </xdr:to>
    <xdr:sp macro="" textlink="">
      <xdr:nvSpPr>
        <xdr:cNvPr id="14354" name="Line 2" hidden="1">
          <a:extLst>
            <a:ext uri="{FF2B5EF4-FFF2-40B4-BE49-F238E27FC236}">
              <a16:creationId xmlns:a16="http://schemas.microsoft.com/office/drawing/2014/main" id="{00000000-0008-0000-0F00-000012380000}"/>
            </a:ext>
          </a:extLst>
        </xdr:cNvPr>
        <xdr:cNvSpPr>
          <a:spLocks noChangeShapeType="1"/>
        </xdr:cNvSpPr>
      </xdr:nvSpPr>
      <xdr:spPr bwMode="auto">
        <a:xfrm>
          <a:off x="0" y="26955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15</xdr:row>
      <xdr:rowOff>0</xdr:rowOff>
    </xdr:to>
    <xdr:sp macro="" textlink="">
      <xdr:nvSpPr>
        <xdr:cNvPr id="14355" name="Line 2" hidden="1">
          <a:extLst>
            <a:ext uri="{FF2B5EF4-FFF2-40B4-BE49-F238E27FC236}">
              <a16:creationId xmlns:a16="http://schemas.microsoft.com/office/drawing/2014/main" id="{00000000-0008-0000-0F00-000013380000}"/>
            </a:ext>
          </a:extLst>
        </xdr:cNvPr>
        <xdr:cNvSpPr>
          <a:spLocks noChangeShapeType="1"/>
        </xdr:cNvSpPr>
      </xdr:nvSpPr>
      <xdr:spPr bwMode="auto">
        <a:xfrm>
          <a:off x="0" y="18954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14</xdr:row>
      <xdr:rowOff>0</xdr:rowOff>
    </xdr:to>
    <xdr:sp macro="" textlink="">
      <xdr:nvSpPr>
        <xdr:cNvPr id="14356" name="Line 2" hidden="1">
          <a:extLst>
            <a:ext uri="{FF2B5EF4-FFF2-40B4-BE49-F238E27FC236}">
              <a16:creationId xmlns:a16="http://schemas.microsoft.com/office/drawing/2014/main" id="{00000000-0008-0000-0F00-000014380000}"/>
            </a:ext>
          </a:extLst>
        </xdr:cNvPr>
        <xdr:cNvSpPr>
          <a:spLocks noChangeShapeType="1"/>
        </xdr:cNvSpPr>
      </xdr:nvSpPr>
      <xdr:spPr bwMode="auto">
        <a:xfrm>
          <a:off x="0" y="18954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29</xdr:row>
      <xdr:rowOff>0</xdr:rowOff>
    </xdr:to>
    <xdr:sp macro="" textlink="">
      <xdr:nvSpPr>
        <xdr:cNvPr id="14357" name="Line 2" hidden="1">
          <a:extLst>
            <a:ext uri="{FF2B5EF4-FFF2-40B4-BE49-F238E27FC236}">
              <a16:creationId xmlns:a16="http://schemas.microsoft.com/office/drawing/2014/main" id="{00000000-0008-0000-0F00-000015380000}"/>
            </a:ext>
          </a:extLst>
        </xdr:cNvPr>
        <xdr:cNvSpPr>
          <a:spLocks noChangeShapeType="1"/>
        </xdr:cNvSpPr>
      </xdr:nvSpPr>
      <xdr:spPr bwMode="auto">
        <a:xfrm>
          <a:off x="0" y="34956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27</xdr:row>
      <xdr:rowOff>104775</xdr:rowOff>
    </xdr:from>
    <xdr:to>
      <xdr:col>1</xdr:col>
      <xdr:colOff>0</xdr:colOff>
      <xdr:row>28</xdr:row>
      <xdr:rowOff>0</xdr:rowOff>
    </xdr:to>
    <xdr:sp macro="" textlink="">
      <xdr:nvSpPr>
        <xdr:cNvPr id="14358" name="Line 2" hidden="1">
          <a:extLst>
            <a:ext uri="{FF2B5EF4-FFF2-40B4-BE49-F238E27FC236}">
              <a16:creationId xmlns:a16="http://schemas.microsoft.com/office/drawing/2014/main" id="{00000000-0008-0000-0F00-000016380000}"/>
            </a:ext>
          </a:extLst>
        </xdr:cNvPr>
        <xdr:cNvSpPr>
          <a:spLocks noChangeShapeType="1"/>
        </xdr:cNvSpPr>
      </xdr:nvSpPr>
      <xdr:spPr bwMode="auto">
        <a:xfrm>
          <a:off x="0" y="34956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36</xdr:row>
      <xdr:rowOff>0</xdr:rowOff>
    </xdr:to>
    <xdr:sp macro="" textlink="">
      <xdr:nvSpPr>
        <xdr:cNvPr id="14359" name="Line 2" hidden="1">
          <a:extLst>
            <a:ext uri="{FF2B5EF4-FFF2-40B4-BE49-F238E27FC236}">
              <a16:creationId xmlns:a16="http://schemas.microsoft.com/office/drawing/2014/main" id="{00000000-0008-0000-0F00-000017380000}"/>
            </a:ext>
          </a:extLst>
        </xdr:cNvPr>
        <xdr:cNvSpPr>
          <a:spLocks noChangeShapeType="1"/>
        </xdr:cNvSpPr>
      </xdr:nvSpPr>
      <xdr:spPr bwMode="auto">
        <a:xfrm>
          <a:off x="0" y="42957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35</xdr:row>
      <xdr:rowOff>0</xdr:rowOff>
    </xdr:to>
    <xdr:sp macro="" textlink="">
      <xdr:nvSpPr>
        <xdr:cNvPr id="14360" name="Line 2" hidden="1">
          <a:extLst>
            <a:ext uri="{FF2B5EF4-FFF2-40B4-BE49-F238E27FC236}">
              <a16:creationId xmlns:a16="http://schemas.microsoft.com/office/drawing/2014/main" id="{00000000-0008-0000-0F00-000018380000}"/>
            </a:ext>
          </a:extLst>
        </xdr:cNvPr>
        <xdr:cNvSpPr>
          <a:spLocks noChangeShapeType="1"/>
        </xdr:cNvSpPr>
      </xdr:nvSpPr>
      <xdr:spPr bwMode="auto">
        <a:xfrm>
          <a:off x="0" y="42957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104775</xdr:rowOff>
    </xdr:from>
    <xdr:to>
      <xdr:col>1</xdr:col>
      <xdr:colOff>0</xdr:colOff>
      <xdr:row>36</xdr:row>
      <xdr:rowOff>0</xdr:rowOff>
    </xdr:to>
    <xdr:sp macro="" textlink="">
      <xdr:nvSpPr>
        <xdr:cNvPr id="14361" name="Line 2" hidden="1">
          <a:extLst>
            <a:ext uri="{FF2B5EF4-FFF2-40B4-BE49-F238E27FC236}">
              <a16:creationId xmlns:a16="http://schemas.microsoft.com/office/drawing/2014/main" id="{00000000-0008-0000-0F00-000019380000}"/>
            </a:ext>
          </a:extLst>
        </xdr:cNvPr>
        <xdr:cNvSpPr>
          <a:spLocks noChangeShapeType="1"/>
        </xdr:cNvSpPr>
      </xdr:nvSpPr>
      <xdr:spPr bwMode="auto">
        <a:xfrm>
          <a:off x="0" y="42957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4362" name="Line 1">
          <a:extLst>
            <a:ext uri="{FF2B5EF4-FFF2-40B4-BE49-F238E27FC236}">
              <a16:creationId xmlns:a16="http://schemas.microsoft.com/office/drawing/2014/main" id="{00000000-0008-0000-0F00-00001A3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723900" cy="4000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14363" name="Line 2" hidden="1">
          <a:extLst>
            <a:ext uri="{FF2B5EF4-FFF2-40B4-BE49-F238E27FC236}">
              <a16:creationId xmlns:a16="http://schemas.microsoft.com/office/drawing/2014/main" id="{00000000-0008-0000-0F00-00001B380000}"/>
            </a:ext>
          </a:extLst>
        </xdr:cNvPr>
        <xdr:cNvSpPr>
          <a:spLocks noChangeShapeType="1"/>
        </xdr:cNvSpPr>
      </xdr:nvSpPr>
      <xdr:spPr bwMode="auto">
        <a:xfrm>
          <a:off x="0" y="647700"/>
          <a:ext cx="7334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8</xdr:row>
      <xdr:rowOff>0</xdr:rowOff>
    </xdr:to>
    <xdr:sp macro="" textlink="">
      <xdr:nvSpPr>
        <xdr:cNvPr id="14364" name="Line 2" hidden="1">
          <a:extLst>
            <a:ext uri="{FF2B5EF4-FFF2-40B4-BE49-F238E27FC236}">
              <a16:creationId xmlns:a16="http://schemas.microsoft.com/office/drawing/2014/main" id="{00000000-0008-0000-0F00-00001C38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6</xdr:row>
      <xdr:rowOff>104775</xdr:rowOff>
    </xdr:from>
    <xdr:to>
      <xdr:col>1</xdr:col>
      <xdr:colOff>0</xdr:colOff>
      <xdr:row>7</xdr:row>
      <xdr:rowOff>0</xdr:rowOff>
    </xdr:to>
    <xdr:sp macro="" textlink="">
      <xdr:nvSpPr>
        <xdr:cNvPr id="14365" name="Line 2" hidden="1">
          <a:extLst>
            <a:ext uri="{FF2B5EF4-FFF2-40B4-BE49-F238E27FC236}">
              <a16:creationId xmlns:a16="http://schemas.microsoft.com/office/drawing/2014/main" id="{00000000-0008-0000-0F00-00001D380000}"/>
            </a:ext>
          </a:extLst>
        </xdr:cNvPr>
        <xdr:cNvSpPr>
          <a:spLocks noChangeShapeType="1"/>
        </xdr:cNvSpPr>
      </xdr:nvSpPr>
      <xdr:spPr bwMode="auto">
        <a:xfrm>
          <a:off x="0" y="10953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15</xdr:row>
      <xdr:rowOff>0</xdr:rowOff>
    </xdr:to>
    <xdr:sp macro="" textlink="">
      <xdr:nvSpPr>
        <xdr:cNvPr id="14366" name="Line 2" hidden="1">
          <a:extLst>
            <a:ext uri="{FF2B5EF4-FFF2-40B4-BE49-F238E27FC236}">
              <a16:creationId xmlns:a16="http://schemas.microsoft.com/office/drawing/2014/main" id="{00000000-0008-0000-0F00-00001E380000}"/>
            </a:ext>
          </a:extLst>
        </xdr:cNvPr>
        <xdr:cNvSpPr>
          <a:spLocks noChangeShapeType="1"/>
        </xdr:cNvSpPr>
      </xdr:nvSpPr>
      <xdr:spPr bwMode="auto">
        <a:xfrm>
          <a:off x="0" y="18954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104775</xdr:rowOff>
    </xdr:from>
    <xdr:to>
      <xdr:col>1</xdr:col>
      <xdr:colOff>0</xdr:colOff>
      <xdr:row>14</xdr:row>
      <xdr:rowOff>0</xdr:rowOff>
    </xdr:to>
    <xdr:sp macro="" textlink="">
      <xdr:nvSpPr>
        <xdr:cNvPr id="14367" name="Line 2" hidden="1">
          <a:extLst>
            <a:ext uri="{FF2B5EF4-FFF2-40B4-BE49-F238E27FC236}">
              <a16:creationId xmlns:a16="http://schemas.microsoft.com/office/drawing/2014/main" id="{00000000-0008-0000-0F00-00001F380000}"/>
            </a:ext>
          </a:extLst>
        </xdr:cNvPr>
        <xdr:cNvSpPr>
          <a:spLocks noChangeShapeType="1"/>
        </xdr:cNvSpPr>
      </xdr:nvSpPr>
      <xdr:spPr bwMode="auto">
        <a:xfrm>
          <a:off x="0" y="18954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22</xdr:row>
      <xdr:rowOff>0</xdr:rowOff>
    </xdr:to>
    <xdr:sp macro="" textlink="">
      <xdr:nvSpPr>
        <xdr:cNvPr id="14368" name="Line 2" hidden="1">
          <a:extLst>
            <a:ext uri="{FF2B5EF4-FFF2-40B4-BE49-F238E27FC236}">
              <a16:creationId xmlns:a16="http://schemas.microsoft.com/office/drawing/2014/main" id="{00000000-0008-0000-0F00-000020380000}"/>
            </a:ext>
          </a:extLst>
        </xdr:cNvPr>
        <xdr:cNvSpPr>
          <a:spLocks noChangeShapeType="1"/>
        </xdr:cNvSpPr>
      </xdr:nvSpPr>
      <xdr:spPr bwMode="auto">
        <a:xfrm>
          <a:off x="0" y="26955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21</xdr:row>
      <xdr:rowOff>0</xdr:rowOff>
    </xdr:to>
    <xdr:sp macro="" textlink="">
      <xdr:nvSpPr>
        <xdr:cNvPr id="14369" name="Line 2" hidden="1">
          <a:extLst>
            <a:ext uri="{FF2B5EF4-FFF2-40B4-BE49-F238E27FC236}">
              <a16:creationId xmlns:a16="http://schemas.microsoft.com/office/drawing/2014/main" id="{00000000-0008-0000-0F00-000021380000}"/>
            </a:ext>
          </a:extLst>
        </xdr:cNvPr>
        <xdr:cNvSpPr>
          <a:spLocks noChangeShapeType="1"/>
        </xdr:cNvSpPr>
      </xdr:nvSpPr>
      <xdr:spPr bwMode="auto">
        <a:xfrm>
          <a:off x="0" y="2695575"/>
          <a:ext cx="733425" cy="9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104775</xdr:rowOff>
    </xdr:from>
    <xdr:to>
      <xdr:col>1</xdr:col>
      <xdr:colOff>0</xdr:colOff>
      <xdr:row>22</xdr:row>
      <xdr:rowOff>0</xdr:rowOff>
    </xdr:to>
    <xdr:sp macro="" textlink="">
      <xdr:nvSpPr>
        <xdr:cNvPr id="14370" name="Line 2" hidden="1">
          <a:extLst>
            <a:ext uri="{FF2B5EF4-FFF2-40B4-BE49-F238E27FC236}">
              <a16:creationId xmlns:a16="http://schemas.microsoft.com/office/drawing/2014/main" id="{00000000-0008-0000-0F00-000022380000}"/>
            </a:ext>
          </a:extLst>
        </xdr:cNvPr>
        <xdr:cNvSpPr>
          <a:spLocks noChangeShapeType="1"/>
        </xdr:cNvSpPr>
      </xdr:nvSpPr>
      <xdr:spPr bwMode="auto">
        <a:xfrm>
          <a:off x="0" y="2695575"/>
          <a:ext cx="7334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2409825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28575</xdr:rowOff>
    </xdr:from>
    <xdr:to>
      <xdr:col>1</xdr:col>
      <xdr:colOff>0</xdr:colOff>
      <xdr:row>2</xdr:row>
      <xdr:rowOff>228600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>
          <a:spLocks noChangeShapeType="1"/>
        </xdr:cNvSpPr>
      </xdr:nvSpPr>
      <xdr:spPr bwMode="auto">
        <a:xfrm>
          <a:off x="0" y="428625"/>
          <a:ext cx="2409825" cy="219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_ABC\PEA2014_edi&#231;&#227;o2015\3_Ar_Clima\Cap_03_Figura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rabalho\DPE_2008\DPE\Renovaveis\DGEG\2011\PNAER\TemplateEurostat2009\SHARES%202009_P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lsa.dias\My%20Documents\IND_MENS\DIVERSOS\FINAIS-RESUM\DO_SAS_2001\EXP_01-00\61b-Ind-4_01-00_ZEu-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risa.chang\Desktop\Publica&#231;&#227;o%202011\Pub%202012\Documents%20and%20Settings\elsa.dias\My%20Documents\IND_MENS\DIVERSOS\FINAIS-RESUM\DO_SAS_2001\EXP_01-00\61b-Ind-4_01-00_ZEu-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P_ABC/PEA2015_edi&#231;&#227;o2016/3_Ar%20e%20Clima/Cap_03_Figuras_Draf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EETD\My%20Documents\IND_MENS\Jan06_05-04\M11-2005\IMP_05M11_DO-SAS\61-Ind-4_M11-05-04_ZEu-I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risa.chang\Application%20Data\Microsoft\Excel\publiAmbiente2005-capitulo12-grafico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09080\clima09\CD1\Dados\Ar_Clima\Temperatur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RLVT_ANUARIOS\AR2009\16_Quadros_AEP_2008\II.04_Saude_08_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RLVT_ANUARIOS/AR2009/16_Quadros_AEP_2008/II.04_Saude_08_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risa.chang\Desktop\Publica&#231;&#227;o%202011\Pub%202012\DRLVT_ANUARIOS\AR2009\16_Quadros_AEP_2008\II.04_Saude_08_fina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_ABC\PEA2014_edi&#231;&#227;o2015\Publica&#231;&#227;o_2014\Documents%20and%20Settings\marisa.chang\Application%20Data\Microsoft\Excel\publiAmbiente2005-capitulo12-graf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"/>
      <sheetName val="3.3"/>
      <sheetName val="3.4"/>
      <sheetName val="3.5"/>
      <sheetName val="3.6_3.7_3.8_3.9"/>
      <sheetName val="3.10_3.11"/>
      <sheetName val="3.12_3.13"/>
      <sheetName val="3.14"/>
      <sheetName val="3.16"/>
      <sheetName val="3.15_3.17"/>
      <sheetName val="3.18"/>
      <sheetName val="3.19_3.20"/>
      <sheetName val="3.21"/>
      <sheetName val="3.22"/>
      <sheetName val="3.23"/>
      <sheetName val="3.24"/>
      <sheetName val="3.25_3.26"/>
      <sheetName val="3.27"/>
      <sheetName val="3.28_3.29_3.30"/>
      <sheetName val="3.31"/>
      <sheetName val="3.32"/>
      <sheetName val="3.33_3.34_3.35"/>
      <sheetName val="3.36_3.37_3.3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Cover"/>
      <sheetName val="Menu"/>
      <sheetName val="Target Calculation"/>
      <sheetName val="Additional information"/>
      <sheetName val="R&amp;W"/>
      <sheetName val="T_R&amp;W"/>
      <sheetName val="Coal"/>
      <sheetName val="T_Coal"/>
      <sheetName val="Gas"/>
      <sheetName val="T_Gas"/>
      <sheetName val="Oil"/>
      <sheetName val="T_Oil"/>
      <sheetName val="El.&amp;H."/>
      <sheetName val="T_El.&amp;H."/>
      <sheetName val="LANGUAGE_MATRIX"/>
      <sheetName val="debug"/>
    </sheetNames>
    <sheetDataSet>
      <sheetData sheetId="0" refreshError="1"/>
      <sheetData sheetId="1">
        <row r="116">
          <cell r="Q116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IDAS_Grupos"/>
      <sheetName val="61b_Ind_4_0201_ZEu_E"/>
      <sheetName val="q-61_Ind_4_0201_ZEu_E"/>
    </sheetNames>
    <sheetDataSet>
      <sheetData sheetId="0" refreshError="1"/>
      <sheetData sheetId="1" refreshError="1"/>
      <sheetData sheetId="2">
        <row r="2">
          <cell r="A2" t="str">
            <v>CECIT-B02</v>
          </cell>
          <cell r="B2" t="str">
            <v>Descrição</v>
          </cell>
          <cell r="C2" t="str">
            <v>UnOr2000-ZEu-E</v>
          </cell>
          <cell r="D2" t="str">
            <v>UnAm0100-ZEu-E</v>
          </cell>
          <cell r="E2" t="str">
            <v>ipd4UE_1</v>
          </cell>
          <cell r="F2" t="str">
            <v>ipd4UE_2</v>
          </cell>
          <cell r="G2" t="str">
            <v>ipd4UE_3</v>
          </cell>
          <cell r="H2" t="str">
            <v>ipd4UE_4</v>
          </cell>
          <cell r="I2" t="str">
            <v>ipd4UE_5</v>
          </cell>
          <cell r="J2" t="str">
            <v>ipd4UE_6</v>
          </cell>
          <cell r="K2" t="str">
            <v>ipd4UE_7</v>
          </cell>
          <cell r="L2" t="str">
            <v>ipd4UE_8</v>
          </cell>
          <cell r="M2" t="str">
            <v>ipd4UE_9</v>
          </cell>
          <cell r="N2" t="str">
            <v>ipd4UE_10</v>
          </cell>
          <cell r="O2" t="str">
            <v>ipd4UE_11</v>
          </cell>
          <cell r="P2" t="str">
            <v>ipd4UE_12</v>
          </cell>
          <cell r="Q2" t="str">
            <v>ipd4UE_13</v>
          </cell>
          <cell r="R2" t="str">
            <v>ipd4UE_14</v>
          </cell>
          <cell r="S2" t="str">
            <v>ipd4UE_15</v>
          </cell>
          <cell r="T2" t="str">
            <v>ipd4UE_16</v>
          </cell>
          <cell r="U2" t="str">
            <v>ipd4UE_17</v>
          </cell>
          <cell r="V2" t="str">
            <v>ipd4UE_18</v>
          </cell>
          <cell r="W2" t="str">
            <v>ipd4UE_19</v>
          </cell>
          <cell r="X2" t="str">
            <v>ipd4UE_20</v>
          </cell>
          <cell r="Y2" t="str">
            <v>ipd4UE_21</v>
          </cell>
          <cell r="Z2" t="str">
            <v>ipd4UE_22</v>
          </cell>
          <cell r="AA2" t="str">
            <v>ipd4UE_23</v>
          </cell>
          <cell r="AB2" t="str">
            <v>ipd4UE_24</v>
          </cell>
        </row>
        <row r="3">
          <cell r="A3" t="str">
            <v>010E0000</v>
          </cell>
          <cell r="B3" t="str">
            <v>Enc.Postais</v>
          </cell>
        </row>
        <row r="4">
          <cell r="A4" t="str">
            <v>01100000</v>
          </cell>
          <cell r="B4" t="str">
            <v>Produtos agrícolas</v>
          </cell>
          <cell r="C4">
            <v>99591181.091999993</v>
          </cell>
          <cell r="D4">
            <v>99591181.092000008</v>
          </cell>
          <cell r="E4">
            <v>0.92906974330321601</v>
          </cell>
          <cell r="F4">
            <v>0.95491664948084298</v>
          </cell>
          <cell r="G4">
            <v>0.9765600277013966</v>
          </cell>
          <cell r="H4">
            <v>1.0542088714122977</v>
          </cell>
          <cell r="I4">
            <v>1.1266488519605431</v>
          </cell>
          <cell r="J4">
            <v>0.97655356330487131</v>
          </cell>
          <cell r="K4">
            <v>0.89971841750770354</v>
          </cell>
          <cell r="L4">
            <v>0.9393106508831538</v>
          </cell>
          <cell r="M4">
            <v>1.0083341304970947</v>
          </cell>
          <cell r="N4">
            <v>0.97316688981663502</v>
          </cell>
          <cell r="O4">
            <v>1.1039276978653954</v>
          </cell>
          <cell r="P4">
            <v>1.0575845062668494</v>
          </cell>
          <cell r="Q4">
            <v>0.9888749724214968</v>
          </cell>
          <cell r="R4">
            <v>1.0801919645644777</v>
          </cell>
          <cell r="S4">
            <v>1.0456519856724444</v>
          </cell>
          <cell r="T4">
            <v>1.0977522868294205</v>
          </cell>
          <cell r="U4">
            <v>1.0578946735562074</v>
          </cell>
          <cell r="V4">
            <v>1.038491958582404</v>
          </cell>
          <cell r="W4">
            <v>0.9923738010860611</v>
          </cell>
          <cell r="X4">
            <v>0.97231624867176281</v>
          </cell>
          <cell r="Y4">
            <v>1.0922508510302467</v>
          </cell>
          <cell r="Z4">
            <v>1.0446449969256093</v>
          </cell>
          <cell r="AA4">
            <v>1.0387346079138358</v>
          </cell>
          <cell r="AB4">
            <v>1.1163465276795796</v>
          </cell>
        </row>
        <row r="5">
          <cell r="A5" t="str">
            <v>01200000</v>
          </cell>
          <cell r="B5" t="str">
            <v>Animais vivos e produtos de origem animal</v>
          </cell>
          <cell r="C5">
            <v>14017859.314999999</v>
          </cell>
          <cell r="D5">
            <v>14017859.314999999</v>
          </cell>
          <cell r="E5">
            <v>0.74479234153333373</v>
          </cell>
          <cell r="F5">
            <v>0.80477251527683125</v>
          </cell>
          <cell r="G5">
            <v>0.94548544755464548</v>
          </cell>
          <cell r="H5">
            <v>0.99893666892487065</v>
          </cell>
          <cell r="I5">
            <v>0.90355747065889991</v>
          </cell>
          <cell r="J5">
            <v>0.94535030775333873</v>
          </cell>
          <cell r="K5">
            <v>0.99406254417397932</v>
          </cell>
          <cell r="L5">
            <v>1.0257966621551211</v>
          </cell>
          <cell r="M5">
            <v>0.99719331931087773</v>
          </cell>
          <cell r="N5">
            <v>1.1069664526690077</v>
          </cell>
          <cell r="O5">
            <v>1.2864378088170858</v>
          </cell>
          <cell r="P5">
            <v>1.2466484611720081</v>
          </cell>
          <cell r="Q5">
            <v>1.0698624886646808</v>
          </cell>
          <cell r="R5">
            <v>1.1453551543463683</v>
          </cell>
          <cell r="S5">
            <v>1.2117689743888427</v>
          </cell>
          <cell r="T5">
            <v>1.0811486736771554</v>
          </cell>
          <cell r="U5">
            <v>1.1366957195766185</v>
          </cell>
          <cell r="V5">
            <v>1.0967228981069439</v>
          </cell>
          <cell r="W5">
            <v>1.0314347764424632</v>
          </cell>
          <cell r="X5">
            <v>1.0830554695251837</v>
          </cell>
          <cell r="Y5">
            <v>1.0305576740929379</v>
          </cell>
          <cell r="Z5">
            <v>1.0470925056844398</v>
          </cell>
          <cell r="AA5">
            <v>1.0295406695458176</v>
          </cell>
          <cell r="AB5">
            <v>1.062128465280596</v>
          </cell>
        </row>
        <row r="6">
          <cell r="A6" t="str">
            <v>02000000</v>
          </cell>
          <cell r="B6" t="str">
            <v>Produtos da silvicultura, da exploração florestal e serviços relacionados</v>
          </cell>
          <cell r="C6">
            <v>49560233.289999999</v>
          </cell>
          <cell r="D6">
            <v>49560233.289999992</v>
          </cell>
          <cell r="E6">
            <v>0.9556411985669554</v>
          </cell>
          <cell r="F6">
            <v>1.0015708901633449</v>
          </cell>
          <cell r="G6">
            <v>0.99852958883190113</v>
          </cell>
          <cell r="H6">
            <v>0.96854863269788249</v>
          </cell>
          <cell r="I6">
            <v>0.97332685680111586</v>
          </cell>
          <cell r="J6">
            <v>0.98947149426104797</v>
          </cell>
          <cell r="K6">
            <v>1.0510002805041889</v>
          </cell>
          <cell r="L6">
            <v>1.0195787415260054</v>
          </cell>
          <cell r="M6">
            <v>0.9767426564094025</v>
          </cell>
          <cell r="N6">
            <v>1.0173157098203811</v>
          </cell>
          <cell r="O6">
            <v>1.0142729834072961</v>
          </cell>
          <cell r="P6">
            <v>1.0340009670104791</v>
          </cell>
          <cell r="Q6">
            <v>0.99527894854176213</v>
          </cell>
          <cell r="R6">
            <v>1.0639312334699305</v>
          </cell>
          <cell r="S6">
            <v>1.0147485505753435</v>
          </cell>
          <cell r="T6">
            <v>1.026587819747838</v>
          </cell>
          <cell r="U6">
            <v>1.0548817956661409</v>
          </cell>
          <cell r="V6">
            <v>1.0296252567499962</v>
          </cell>
          <cell r="W6">
            <v>1.0678655707904841</v>
          </cell>
          <cell r="X6">
            <v>1.1082041757664858</v>
          </cell>
          <cell r="Y6">
            <v>1.0647190437276619</v>
          </cell>
          <cell r="Z6">
            <v>1.0687450474390781</v>
          </cell>
          <cell r="AA6">
            <v>1.0014418312262128</v>
          </cell>
          <cell r="AB6">
            <v>1.0450466410306769</v>
          </cell>
        </row>
        <row r="7">
          <cell r="A7" t="str">
            <v>05000000</v>
          </cell>
          <cell r="B7" t="str">
            <v>Produtos da pesca e de aquacultura e serviços relacionados</v>
          </cell>
          <cell r="C7">
            <v>67540021.540000007</v>
          </cell>
          <cell r="D7">
            <v>67540021.540000007</v>
          </cell>
          <cell r="E7">
            <v>0.8694487988865085</v>
          </cell>
          <cell r="F7">
            <v>0.82078355372925471</v>
          </cell>
          <cell r="G7">
            <v>0.85981965206646382</v>
          </cell>
          <cell r="H7">
            <v>0.95920230532287087</v>
          </cell>
          <cell r="I7">
            <v>0.88878092395337394</v>
          </cell>
          <cell r="J7">
            <v>0.95857397737921157</v>
          </cell>
          <cell r="K7">
            <v>0.97639306870006071</v>
          </cell>
          <cell r="L7">
            <v>1.053237902412536</v>
          </cell>
          <cell r="M7">
            <v>1.0924530028901578</v>
          </cell>
          <cell r="N7">
            <v>1.0793014162178207</v>
          </cell>
          <cell r="O7">
            <v>1.1456196577062778</v>
          </cell>
          <cell r="P7">
            <v>1.2963857407354638</v>
          </cell>
          <cell r="Q7">
            <v>1.0241258706906233</v>
          </cell>
          <cell r="R7">
            <v>0.99591273575639427</v>
          </cell>
          <cell r="S7">
            <v>1.0766095995669172</v>
          </cell>
          <cell r="T7">
            <v>1.0307014781038266</v>
          </cell>
          <cell r="U7">
            <v>0.99098275145895409</v>
          </cell>
          <cell r="V7">
            <v>1.0964581566078258</v>
          </cell>
          <cell r="W7">
            <v>1.2169354625127751</v>
          </cell>
          <cell r="X7">
            <v>1.1724502566838721</v>
          </cell>
          <cell r="Y7">
            <v>1.0787569284159275</v>
          </cell>
          <cell r="Z7">
            <v>1.1247475222841661</v>
          </cell>
          <cell r="AA7">
            <v>1.0469617163884757</v>
          </cell>
          <cell r="AB7">
            <v>1.1325229566174284</v>
          </cell>
        </row>
        <row r="8">
          <cell r="A8" t="str">
            <v>10000000</v>
          </cell>
          <cell r="B8" t="str">
            <v>Hulha (inclui antracite) e linhite; turfa</v>
          </cell>
          <cell r="C8">
            <v>2894.3609999999999</v>
          </cell>
          <cell r="D8">
            <v>2894.3610000000003</v>
          </cell>
        </row>
        <row r="9">
          <cell r="A9" t="str">
            <v>11000000</v>
          </cell>
          <cell r="B9" t="str">
            <v>Petróleo bruto e gás natural; serviços relacionados com a extracção de petróleo e gás, excepto a prospecção</v>
          </cell>
        </row>
        <row r="10">
          <cell r="A10" t="str">
            <v>12000000</v>
          </cell>
          <cell r="B10" t="str">
            <v>Minérios e concentrados de urânio e de tório</v>
          </cell>
          <cell r="C10">
            <v>2389161.929</v>
          </cell>
          <cell r="D10">
            <v>2389161.929</v>
          </cell>
          <cell r="G10">
            <v>1</v>
          </cell>
          <cell r="T10">
            <v>0.59197651275058227</v>
          </cell>
          <cell r="V10">
            <v>0.31158982721933232</v>
          </cell>
        </row>
        <row r="11">
          <cell r="A11" t="str">
            <v>13000000</v>
          </cell>
          <cell r="B11" t="str">
            <v>Minérios metálicos</v>
          </cell>
          <cell r="C11">
            <v>94427410.131999999</v>
          </cell>
          <cell r="D11">
            <v>94427410.131999999</v>
          </cell>
          <cell r="E11">
            <v>0.90389783189209161</v>
          </cell>
          <cell r="F11">
            <v>0.95826295960192243</v>
          </cell>
          <cell r="G11">
            <v>0.86437959667656761</v>
          </cell>
          <cell r="H11">
            <v>0.96043504252431078</v>
          </cell>
          <cell r="I11">
            <v>0.96053491172566474</v>
          </cell>
          <cell r="J11">
            <v>0.98191063202602658</v>
          </cell>
          <cell r="K11">
            <v>0.9824721055539728</v>
          </cell>
          <cell r="L11">
            <v>1.0806009120723385</v>
          </cell>
          <cell r="M11">
            <v>1.1063025788893155</v>
          </cell>
          <cell r="N11">
            <v>1.1298350940031761</v>
          </cell>
          <cell r="O11">
            <v>1.0469100290730078</v>
          </cell>
          <cell r="P11">
            <v>1.0244583059616059</v>
          </cell>
          <cell r="R11">
            <v>0.92456608621898451</v>
          </cell>
          <cell r="S11">
            <v>0.86504006753815021</v>
          </cell>
          <cell r="T11">
            <v>0.89171021716893728</v>
          </cell>
          <cell r="U11">
            <v>0.86181233723612383</v>
          </cell>
          <cell r="V11">
            <v>0.80553836628176034</v>
          </cell>
          <cell r="W11">
            <v>0.77921063909499411</v>
          </cell>
          <cell r="X11">
            <v>0.67375274221733661</v>
          </cell>
          <cell r="Y11">
            <v>0.6905821565069874</v>
          </cell>
          <cell r="Z11">
            <v>0.71677766534369813</v>
          </cell>
          <cell r="AA11">
            <v>0.62841266314072675</v>
          </cell>
          <cell r="AB11">
            <v>0.7981085348219531</v>
          </cell>
        </row>
        <row r="12">
          <cell r="A12" t="str">
            <v>14000000</v>
          </cell>
          <cell r="B12" t="str">
            <v>Outros produtos das indústrias extractivas</v>
          </cell>
          <cell r="C12">
            <v>35368762.366999999</v>
          </cell>
          <cell r="D12">
            <v>35368762.366999999</v>
          </cell>
          <cell r="E12">
            <v>0.90455099808180983</v>
          </cell>
          <cell r="F12">
            <v>1.0812435451867299</v>
          </cell>
          <cell r="G12">
            <v>0.93906039600110325</v>
          </cell>
          <cell r="H12">
            <v>1.084617260848826</v>
          </cell>
          <cell r="I12">
            <v>0.99073903594215718</v>
          </cell>
          <cell r="J12">
            <v>1.0008594627607363</v>
          </cell>
          <cell r="K12">
            <v>1.1212992571262428</v>
          </cell>
          <cell r="L12">
            <v>0.96924887070182619</v>
          </cell>
          <cell r="M12">
            <v>1.0253973733082447</v>
          </cell>
          <cell r="N12">
            <v>1.0170677051696797</v>
          </cell>
          <cell r="O12">
            <v>0.96993864487676806</v>
          </cell>
          <cell r="P12">
            <v>0.89597744999587592</v>
          </cell>
          <cell r="Q12">
            <v>1.2569429241874559</v>
          </cell>
          <cell r="R12">
            <v>1.0087319250685909</v>
          </cell>
          <cell r="S12">
            <v>0.95492013359602967</v>
          </cell>
          <cell r="T12">
            <v>1.0390827263154403</v>
          </cell>
          <cell r="U12">
            <v>0.90998702773939344</v>
          </cell>
          <cell r="V12">
            <v>0.91077569830855631</v>
          </cell>
          <cell r="W12">
            <v>1.3046195099776998</v>
          </cell>
          <cell r="X12">
            <v>1.0766623706987934</v>
          </cell>
          <cell r="Y12">
            <v>0.9335364290653243</v>
          </cell>
          <cell r="Z12">
            <v>1.1134548955747143</v>
          </cell>
          <cell r="AA12">
            <v>1.0892492770999325</v>
          </cell>
          <cell r="AB12">
            <v>0.9888753538973194</v>
          </cell>
        </row>
        <row r="13">
          <cell r="A13" t="str">
            <v>15100000</v>
          </cell>
          <cell r="B13" t="str">
            <v>Carne e produtos à base de carne</v>
          </cell>
          <cell r="C13">
            <v>26760622.956</v>
          </cell>
          <cell r="D13">
            <v>26760622.956000004</v>
          </cell>
          <cell r="E13">
            <v>0.99625690504586684</v>
          </cell>
          <cell r="F13">
            <v>0.93263407783048613</v>
          </cell>
          <cell r="G13">
            <v>1.0572606968958687</v>
          </cell>
          <cell r="H13">
            <v>1.0425913644611078</v>
          </cell>
          <cell r="I13">
            <v>0.96747959587321586</v>
          </cell>
          <cell r="J13">
            <v>1.006401557983108</v>
          </cell>
          <cell r="K13">
            <v>0.94611605970319834</v>
          </cell>
          <cell r="L13">
            <v>1.0135874111212853</v>
          </cell>
          <cell r="M13">
            <v>1.0495748525065707</v>
          </cell>
          <cell r="N13">
            <v>1.0610102161309831</v>
          </cell>
          <cell r="O13">
            <v>0.88580336367688528</v>
          </cell>
          <cell r="P13">
            <v>1.0412838987714241</v>
          </cell>
          <cell r="Q13">
            <v>1.0013621464683633</v>
          </cell>
          <cell r="R13">
            <v>1.1023994299693085</v>
          </cell>
          <cell r="S13">
            <v>1.1469218685739668</v>
          </cell>
          <cell r="T13">
            <v>1.2068654413868696</v>
          </cell>
          <cell r="U13">
            <v>1.1374743628850221</v>
          </cell>
          <cell r="V13">
            <v>1.2714591263294326</v>
          </cell>
          <cell r="W13">
            <v>1.1653034482969185</v>
          </cell>
          <cell r="X13">
            <v>1.1389117290237818</v>
          </cell>
          <cell r="Y13">
            <v>1.1043156204970348</v>
          </cell>
          <cell r="Z13">
            <v>1.161391134222248</v>
          </cell>
          <cell r="AA13">
            <v>1.0650524752850776</v>
          </cell>
          <cell r="AB13">
            <v>1.153719661381057</v>
          </cell>
        </row>
        <row r="14">
          <cell r="A14" t="str">
            <v>15200000</v>
          </cell>
          <cell r="B14" t="str">
            <v>Produtos da indústria transformadora da pesca e de aquacultura</v>
          </cell>
          <cell r="C14">
            <v>169624947.46799999</v>
          </cell>
          <cell r="D14">
            <v>169624947.46799999</v>
          </cell>
          <cell r="E14">
            <v>1.0045435268357994</v>
          </cell>
          <cell r="F14">
            <v>0.96783671072215993</v>
          </cell>
          <cell r="G14">
            <v>1.0361231790055272</v>
          </cell>
          <cell r="H14">
            <v>1.0149029495711823</v>
          </cell>
          <cell r="I14">
            <v>0.9852892676970374</v>
          </cell>
          <cell r="J14">
            <v>1.0020799148773301</v>
          </cell>
          <cell r="K14">
            <v>0.97334331032813803</v>
          </cell>
          <cell r="L14">
            <v>0.98496302416147319</v>
          </cell>
          <cell r="M14">
            <v>0.98885228381241064</v>
          </cell>
          <cell r="N14">
            <v>1.0033701261433097</v>
          </cell>
          <cell r="O14">
            <v>0.99962176603519415</v>
          </cell>
          <cell r="P14">
            <v>1.0390739408104384</v>
          </cell>
          <cell r="Q14">
            <v>0.98789365654528638</v>
          </cell>
          <cell r="R14">
            <v>1.0195669198853643</v>
          </cell>
          <cell r="S14">
            <v>1.0111428008554582</v>
          </cell>
          <cell r="T14">
            <v>1.0496843345721496</v>
          </cell>
          <cell r="U14">
            <v>1.0777562495815367</v>
          </cell>
          <cell r="V14">
            <v>1.0838988827670324</v>
          </cell>
          <cell r="W14">
            <v>1.0469079988040564</v>
          </cell>
          <cell r="X14">
            <v>1.0796207740210542</v>
          </cell>
          <cell r="Y14">
            <v>1.0644772213339104</v>
          </cell>
          <cell r="Z14">
            <v>1.0400154291916117</v>
          </cell>
          <cell r="AA14">
            <v>1.0370696897052007</v>
          </cell>
          <cell r="AB14">
            <v>0.99791027745826999</v>
          </cell>
        </row>
        <row r="15">
          <cell r="A15" t="str">
            <v>15300000</v>
          </cell>
          <cell r="B15" t="str">
            <v>Produtos hortícolas e frutos preparados e conservados</v>
          </cell>
          <cell r="C15">
            <v>79771984.039000005</v>
          </cell>
          <cell r="D15">
            <v>79771984.039000005</v>
          </cell>
          <cell r="E15">
            <v>1.0050218861618014</v>
          </cell>
          <cell r="F15">
            <v>0.99266418499951403</v>
          </cell>
          <cell r="G15">
            <v>1.0224348475675222</v>
          </cell>
          <cell r="H15">
            <v>1.0334945094279229</v>
          </cell>
          <cell r="I15">
            <v>0.99894602412768263</v>
          </cell>
          <cell r="J15">
            <v>0.99392106909826439</v>
          </cell>
          <cell r="K15">
            <v>1.0237989440795507</v>
          </cell>
          <cell r="L15">
            <v>0.99916958155701929</v>
          </cell>
          <cell r="M15">
            <v>0.97008422556893925</v>
          </cell>
          <cell r="N15">
            <v>0.99061721476458309</v>
          </cell>
          <cell r="O15">
            <v>0.99879706884218467</v>
          </cell>
          <cell r="P15">
            <v>0.97105044380501571</v>
          </cell>
          <cell r="Q15">
            <v>0.98530219812762299</v>
          </cell>
          <cell r="R15">
            <v>0.99801726317442441</v>
          </cell>
          <cell r="S15">
            <v>0.98149205295443587</v>
          </cell>
          <cell r="T15">
            <v>0.99224246349535905</v>
          </cell>
          <cell r="U15">
            <v>0.95005565873162157</v>
          </cell>
          <cell r="V15">
            <v>0.97805495271537735</v>
          </cell>
          <cell r="W15">
            <v>0.96170499063212378</v>
          </cell>
          <cell r="X15">
            <v>0.99995146843700189</v>
          </cell>
          <cell r="Y15">
            <v>1.0079319507423548</v>
          </cell>
          <cell r="Z15">
            <v>1.0015305693627792</v>
          </cell>
          <cell r="AA15">
            <v>1.0508254047175938</v>
          </cell>
          <cell r="AB15">
            <v>1.0551548140225893</v>
          </cell>
        </row>
        <row r="16">
          <cell r="A16" t="str">
            <v>15400000</v>
          </cell>
          <cell r="B16" t="str">
            <v>Óleos e gorduras animais e vegetais</v>
          </cell>
          <cell r="C16">
            <v>44538024.593000002</v>
          </cell>
          <cell r="D16">
            <v>44538024.593000002</v>
          </cell>
          <cell r="E16">
            <v>1.0201132666821415</v>
          </cell>
          <cell r="F16">
            <v>0.99303230217284488</v>
          </cell>
          <cell r="G16">
            <v>0.99258123835586087</v>
          </cell>
          <cell r="H16">
            <v>0.99840837158440199</v>
          </cell>
          <cell r="I16">
            <v>1.024823914036521</v>
          </cell>
          <cell r="J16">
            <v>1.0060033153026569</v>
          </cell>
          <cell r="K16">
            <v>0.96139618630279322</v>
          </cell>
          <cell r="L16">
            <v>0.95102344217253365</v>
          </cell>
          <cell r="M16">
            <v>0.98498094630498489</v>
          </cell>
          <cell r="N16">
            <v>1.0492508265821352</v>
          </cell>
          <cell r="O16">
            <v>1.0535424058434699</v>
          </cell>
          <cell r="P16">
            <v>0.9648437846596547</v>
          </cell>
          <cell r="Q16">
            <v>1.0516754689816707</v>
          </cell>
          <cell r="R16">
            <v>1.0335336437065337</v>
          </cell>
          <cell r="S16">
            <v>0.97235770157866086</v>
          </cell>
          <cell r="T16">
            <v>0.98892504086152044</v>
          </cell>
          <cell r="U16">
            <v>1.0232077541836382</v>
          </cell>
          <cell r="V16">
            <v>1.0908834921320736</v>
          </cell>
          <cell r="W16">
            <v>1.0991551995803541</v>
          </cell>
          <cell r="X16">
            <v>1.1242113961751163</v>
          </cell>
          <cell r="Y16">
            <v>1.1045599287307135</v>
          </cell>
          <cell r="Z16">
            <v>1.1527035717799321</v>
          </cell>
          <cell r="AA16">
            <v>1.1371502224825176</v>
          </cell>
          <cell r="AB16">
            <v>1.1776054476733553</v>
          </cell>
        </row>
        <row r="17">
          <cell r="A17" t="str">
            <v>15500000</v>
          </cell>
          <cell r="B17" t="str">
            <v>Lacticínios e gelados</v>
          </cell>
          <cell r="C17">
            <v>147813447.345</v>
          </cell>
          <cell r="D17">
            <v>147813447.34500003</v>
          </cell>
          <cell r="E17">
            <v>1.0038901672734715</v>
          </cell>
          <cell r="F17">
            <v>0.99295690456002927</v>
          </cell>
          <cell r="G17">
            <v>0.97885698595209747</v>
          </cell>
          <cell r="H17">
            <v>0.98558714974926132</v>
          </cell>
          <cell r="I17">
            <v>0.98282719316767764</v>
          </cell>
          <cell r="J17">
            <v>0.98719906912137179</v>
          </cell>
          <cell r="K17">
            <v>0.9940425029629002</v>
          </cell>
          <cell r="L17">
            <v>1.0060580190219111</v>
          </cell>
          <cell r="M17">
            <v>1.0084802136140563</v>
          </cell>
          <cell r="N17">
            <v>1.0151963817118415</v>
          </cell>
          <cell r="O17">
            <v>1.0226802256625982</v>
          </cell>
          <cell r="P17">
            <v>1.0222251872027839</v>
          </cell>
          <cell r="Q17">
            <v>1.0265847779837114</v>
          </cell>
          <cell r="R17">
            <v>1.0219382695656272</v>
          </cell>
          <cell r="S17">
            <v>1.0064830964332494</v>
          </cell>
          <cell r="T17">
            <v>1.004449116582526</v>
          </cell>
          <cell r="U17">
            <v>1.0165639800237558</v>
          </cell>
          <cell r="V17">
            <v>1.0195699354322465</v>
          </cell>
          <cell r="W17">
            <v>1.0300129450678566</v>
          </cell>
          <cell r="X17">
            <v>1.0859887782979805</v>
          </cell>
          <cell r="Y17">
            <v>1.1821275979308248</v>
          </cell>
          <cell r="Z17">
            <v>1.0944845611632923</v>
          </cell>
          <cell r="AA17">
            <v>1.0845004282321771</v>
          </cell>
          <cell r="AB17">
            <v>1.078726051821179</v>
          </cell>
        </row>
        <row r="18">
          <cell r="A18" t="str">
            <v>15600000</v>
          </cell>
          <cell r="B18" t="str">
            <v>Produtos da transformação de cereais e leguminosas; amidos, féculas e produtos afins</v>
          </cell>
          <cell r="C18">
            <v>9961815.0859999992</v>
          </cell>
          <cell r="D18">
            <v>9961815.0859999992</v>
          </cell>
          <cell r="E18">
            <v>1.032999866741144</v>
          </cell>
          <cell r="F18">
            <v>0.9754488255669076</v>
          </cell>
          <cell r="G18">
            <v>0.97061627444725662</v>
          </cell>
          <cell r="H18">
            <v>1.003908841846197</v>
          </cell>
          <cell r="I18">
            <v>1.0223075248695168</v>
          </cell>
          <cell r="J18">
            <v>0.99596781947535606</v>
          </cell>
          <cell r="K18">
            <v>1.0188917275679583</v>
          </cell>
          <cell r="L18">
            <v>0.97105218314078068</v>
          </cell>
          <cell r="M18">
            <v>0.97518696167365859</v>
          </cell>
          <cell r="N18">
            <v>0.99027291421477459</v>
          </cell>
          <cell r="O18">
            <v>1.027932336215287</v>
          </cell>
          <cell r="P18">
            <v>1.0154147242411622</v>
          </cell>
          <cell r="Q18">
            <v>1.0194547736728057</v>
          </cell>
          <cell r="R18">
            <v>1.0387597213334943</v>
          </cell>
          <cell r="S18">
            <v>1.0214451492558692</v>
          </cell>
          <cell r="T18">
            <v>1.1386195033048514</v>
          </cell>
          <cell r="U18">
            <v>1.0789258769367434</v>
          </cell>
          <cell r="V18">
            <v>1.0316062827976358</v>
          </cell>
          <cell r="W18">
            <v>1.0336765102291308</v>
          </cell>
          <cell r="X18">
            <v>1.0155264298092732</v>
          </cell>
          <cell r="Y18">
            <v>1.0213404922797389</v>
          </cell>
          <cell r="Z18">
            <v>1.0417823696985531</v>
          </cell>
          <cell r="AA18">
            <v>1.0348442847328689</v>
          </cell>
          <cell r="AB18">
            <v>1.4777207765604279</v>
          </cell>
        </row>
        <row r="19">
          <cell r="A19" t="str">
            <v>15700000</v>
          </cell>
          <cell r="B19" t="str">
            <v>Alimentos compostos para animais</v>
          </cell>
          <cell r="C19">
            <v>5485856.0499999998</v>
          </cell>
          <cell r="D19">
            <v>5485856.0500000007</v>
          </cell>
          <cell r="E19">
            <v>0.95313862468320532</v>
          </cell>
          <cell r="F19">
            <v>0.98969517642698901</v>
          </cell>
          <cell r="G19">
            <v>0.98950525993902327</v>
          </cell>
          <cell r="H19">
            <v>0.99956493247006162</v>
          </cell>
          <cell r="I19">
            <v>0.99208676321248135</v>
          </cell>
          <cell r="J19">
            <v>0.9528587143804057</v>
          </cell>
          <cell r="K19">
            <v>0.99817534419837728</v>
          </cell>
          <cell r="L19">
            <v>0.97269205415698978</v>
          </cell>
          <cell r="M19">
            <v>0.96989257143492535</v>
          </cell>
          <cell r="N19">
            <v>1.0479101482043571</v>
          </cell>
          <cell r="O19">
            <v>1.0394731005336408</v>
          </cell>
          <cell r="P19">
            <v>1.0950073103595432</v>
          </cell>
          <cell r="Q19">
            <v>1.1206395061405503</v>
          </cell>
          <cell r="R19">
            <v>0.99692525460711201</v>
          </cell>
          <cell r="S19">
            <v>1.1460618737887345</v>
          </cell>
          <cell r="T19">
            <v>1.1349349870201841</v>
          </cell>
          <cell r="U19">
            <v>1.1235814433533473</v>
          </cell>
          <cell r="V19">
            <v>1.1027653404923696</v>
          </cell>
          <cell r="W19">
            <v>1.2292243166608952</v>
          </cell>
          <cell r="X19">
            <v>1.1145007076675826</v>
          </cell>
          <cell r="Y19">
            <v>1.1189859037161651</v>
          </cell>
          <cell r="Z19">
            <v>1.1037497911788303</v>
          </cell>
          <cell r="AA19">
            <v>1.1660801081821788</v>
          </cell>
          <cell r="AB19">
            <v>1.1149020273489574</v>
          </cell>
        </row>
        <row r="20">
          <cell r="A20" t="str">
            <v>15800000</v>
          </cell>
          <cell r="B20" t="str">
            <v>Outros produtos alimentares</v>
          </cell>
          <cell r="C20">
            <v>137262044.68000001</v>
          </cell>
          <cell r="D20">
            <v>137262044.68000001</v>
          </cell>
          <cell r="E20">
            <v>0.98624980720171695</v>
          </cell>
          <cell r="F20">
            <v>0.9809746279105902</v>
          </cell>
          <cell r="G20">
            <v>1.0054813435229828</v>
          </cell>
          <cell r="H20">
            <v>1.0037680468257411</v>
          </cell>
          <cell r="I20">
            <v>1.0026623937089254</v>
          </cell>
          <cell r="J20">
            <v>0.99957045275897982</v>
          </cell>
          <cell r="K20">
            <v>1.0016619893812662</v>
          </cell>
          <cell r="L20">
            <v>0.99012111372606626</v>
          </cell>
          <cell r="M20">
            <v>1.0030408519075429</v>
          </cell>
          <cell r="N20">
            <v>1.0031275045015264</v>
          </cell>
          <cell r="O20">
            <v>1.0162949195169986</v>
          </cell>
          <cell r="P20">
            <v>1.0070469490376628</v>
          </cell>
          <cell r="Q20">
            <v>1.0186973176369014</v>
          </cell>
          <cell r="R20">
            <v>1.027247722249202</v>
          </cell>
          <cell r="S20">
            <v>1.0008128383820447</v>
          </cell>
          <cell r="T20">
            <v>1.0045563558520989</v>
          </cell>
          <cell r="U20">
            <v>1.0291335206997116</v>
          </cell>
          <cell r="V20">
            <v>1.00874198523013</v>
          </cell>
          <cell r="W20">
            <v>0.99475127947892972</v>
          </cell>
          <cell r="X20">
            <v>1.0411164611219557</v>
          </cell>
          <cell r="Y20">
            <v>0.99394911802356356</v>
          </cell>
          <cell r="Z20">
            <v>1.0416694731835825</v>
          </cell>
          <cell r="AA20">
            <v>1.013020676295658</v>
          </cell>
          <cell r="AB20">
            <v>1.0224523001281547</v>
          </cell>
        </row>
        <row r="21">
          <cell r="A21" t="str">
            <v>15900000</v>
          </cell>
          <cell r="B21" t="str">
            <v>Bebidas</v>
          </cell>
          <cell r="C21">
            <v>297836991.44</v>
          </cell>
          <cell r="D21">
            <v>297836991.44</v>
          </cell>
          <cell r="E21">
            <v>0.98242010245030398</v>
          </cell>
          <cell r="F21">
            <v>0.98698468937157735</v>
          </cell>
          <cell r="G21">
            <v>1.0097272395487762</v>
          </cell>
          <cell r="H21">
            <v>0.9873162281636978</v>
          </cell>
          <cell r="I21">
            <v>1.0127903658289219</v>
          </cell>
          <cell r="J21">
            <v>0.99054548985048629</v>
          </cell>
          <cell r="K21">
            <v>0.9887403028875914</v>
          </cell>
          <cell r="L21">
            <v>0.9781593389633163</v>
          </cell>
          <cell r="M21">
            <v>1.0121433961206971</v>
          </cell>
          <cell r="N21">
            <v>1.0080998122986642</v>
          </cell>
          <cell r="O21">
            <v>1.0423202793845641</v>
          </cell>
          <cell r="P21">
            <v>1.0007527551314028</v>
          </cell>
          <cell r="Q21">
            <v>0.98702735587039636</v>
          </cell>
          <cell r="R21">
            <v>1.0007932422910997</v>
          </cell>
          <cell r="S21">
            <v>1.0152683730942613</v>
          </cell>
          <cell r="T21">
            <v>1.0191907519116454</v>
          </cell>
          <cell r="U21">
            <v>1.0383198889145204</v>
          </cell>
          <cell r="V21">
            <v>1.0195080681025672</v>
          </cell>
          <cell r="W21">
            <v>1.0325050792098887</v>
          </cell>
          <cell r="X21">
            <v>1.0032889867274419</v>
          </cell>
          <cell r="Y21">
            <v>1.054682405514519</v>
          </cell>
          <cell r="Z21">
            <v>1.032115880974978</v>
          </cell>
          <cell r="AA21">
            <v>1.0484595618874484</v>
          </cell>
          <cell r="AB21">
            <v>1.021989885771835</v>
          </cell>
        </row>
        <row r="22">
          <cell r="A22" t="str">
            <v>16000000</v>
          </cell>
          <cell r="B22" t="str">
            <v>Produtos da indústria do tabaco</v>
          </cell>
          <cell r="C22">
            <v>44898195.762999997</v>
          </cell>
          <cell r="D22">
            <v>44898195.762999997</v>
          </cell>
          <cell r="E22">
            <v>0.9848851868591445</v>
          </cell>
          <cell r="F22">
            <v>1.0371074033656442</v>
          </cell>
          <cell r="G22">
            <v>1.0313437218601358</v>
          </cell>
          <cell r="H22">
            <v>1.0388209648481017</v>
          </cell>
          <cell r="I22">
            <v>1.0205861710024438</v>
          </cell>
          <cell r="J22">
            <v>1.0072464805023145</v>
          </cell>
          <cell r="K22">
            <v>0.97565863186224444</v>
          </cell>
          <cell r="L22">
            <v>1.0242970194218692</v>
          </cell>
          <cell r="M22">
            <v>1.0902281531152174</v>
          </cell>
          <cell r="N22">
            <v>0.75912256853185667</v>
          </cell>
          <cell r="O22">
            <v>1.0109514275885711</v>
          </cell>
          <cell r="P22">
            <v>1.0197522710424571</v>
          </cell>
          <cell r="Q22">
            <v>0.99645143073744713</v>
          </cell>
          <cell r="R22">
            <v>1.0016873520803891</v>
          </cell>
          <cell r="S22">
            <v>1.0585392433919858</v>
          </cell>
          <cell r="T22">
            <v>1.0183819234932923</v>
          </cell>
          <cell r="U22">
            <v>1.0446079645634954</v>
          </cell>
          <cell r="V22">
            <v>1.0779580369371891</v>
          </cell>
          <cell r="W22">
            <v>1.5567060938186379</v>
          </cell>
          <cell r="X22">
            <v>1.5804690263360581</v>
          </cell>
          <cell r="Y22">
            <v>1.6656921157802613</v>
          </cell>
          <cell r="Z22">
            <v>1.5645201899550476</v>
          </cell>
          <cell r="AA22">
            <v>1.5402910547659905</v>
          </cell>
          <cell r="AB22">
            <v>1.5557867244383303</v>
          </cell>
        </row>
        <row r="23">
          <cell r="A23" t="str">
            <v>170E0000</v>
          </cell>
          <cell r="B23" t="str">
            <v>Enc. Postais</v>
          </cell>
        </row>
        <row r="24">
          <cell r="A24" t="str">
            <v>17100000</v>
          </cell>
          <cell r="B24" t="str">
            <v>Fios e fibras têxteis</v>
          </cell>
          <cell r="C24">
            <v>98438852.362000003</v>
          </cell>
          <cell r="D24">
            <v>98438852.362000018</v>
          </cell>
          <cell r="E24">
            <v>0.9375593442244855</v>
          </cell>
          <cell r="F24">
            <v>0.94352822144809823</v>
          </cell>
          <cell r="G24">
            <v>1.0028263412532203</v>
          </cell>
          <cell r="H24">
            <v>0.9900599783126377</v>
          </cell>
          <cell r="I24">
            <v>1.0038791076558558</v>
          </cell>
          <cell r="J24">
            <v>0.98709016911578518</v>
          </cell>
          <cell r="K24">
            <v>1.0275346421429892</v>
          </cell>
          <cell r="L24">
            <v>1.0161348511213235</v>
          </cell>
          <cell r="M24">
            <v>1.0163428778677954</v>
          </cell>
          <cell r="N24">
            <v>1.031426510787822</v>
          </cell>
          <cell r="O24">
            <v>1.022492764983979</v>
          </cell>
          <cell r="P24">
            <v>1.0211251910860075</v>
          </cell>
          <cell r="Q24">
            <v>1.0066003713246536</v>
          </cell>
          <cell r="R24">
            <v>1.0185680995724751</v>
          </cell>
          <cell r="S24">
            <v>1.0077324733554998</v>
          </cell>
          <cell r="T24">
            <v>1.0395519959556077</v>
          </cell>
          <cell r="U24">
            <v>1.0595340500091122</v>
          </cell>
          <cell r="V24">
            <v>1.0554497854312546</v>
          </cell>
          <cell r="W24">
            <v>1.0238403182511229</v>
          </cell>
          <cell r="X24">
            <v>1.0990710764174236</v>
          </cell>
          <cell r="Y24">
            <v>1.1545313492164462</v>
          </cell>
          <cell r="Z24">
            <v>1.0394270079198529</v>
          </cell>
          <cell r="AA24">
            <v>0.98309645850159633</v>
          </cell>
          <cell r="AB24">
            <v>1.0282677091338628</v>
          </cell>
        </row>
        <row r="25">
          <cell r="A25" t="str">
            <v>17200000</v>
          </cell>
          <cell r="B25" t="str">
            <v>Tecidos têxteis</v>
          </cell>
          <cell r="C25">
            <v>259691651.92899999</v>
          </cell>
          <cell r="D25">
            <v>259691651.92899996</v>
          </cell>
          <cell r="E25">
            <v>0.99336825345762858</v>
          </cell>
          <cell r="F25">
            <v>1.0162945719481253</v>
          </cell>
          <cell r="G25">
            <v>1.0407044466910746</v>
          </cell>
          <cell r="H25">
            <v>1.0163643492144936</v>
          </cell>
          <cell r="I25">
            <v>0.96632466279459261</v>
          </cell>
          <cell r="J25">
            <v>0.99221624955303189</v>
          </cell>
          <cell r="K25">
            <v>0.98181251804535796</v>
          </cell>
          <cell r="L25">
            <v>0.99613062015350273</v>
          </cell>
          <cell r="M25">
            <v>0.97340768998944383</v>
          </cell>
          <cell r="N25">
            <v>0.99672906149785123</v>
          </cell>
          <cell r="O25">
            <v>1.0032612309046574</v>
          </cell>
          <cell r="P25">
            <v>1.023386345750241</v>
          </cell>
          <cell r="Q25">
            <v>1.0277390430989037</v>
          </cell>
          <cell r="R25">
            <v>0.98676586785423737</v>
          </cell>
          <cell r="S25">
            <v>1.0221726817948866</v>
          </cell>
          <cell r="T25">
            <v>1.0184961889416475</v>
          </cell>
          <cell r="U25">
            <v>1.0035607062574659</v>
          </cell>
          <cell r="V25">
            <v>0.99909236566207082</v>
          </cell>
          <cell r="W25">
            <v>0.99746383707188702</v>
          </cell>
          <cell r="X25">
            <v>1.029123954295643</v>
          </cell>
          <cell r="Y25">
            <v>1.0066460860993911</v>
          </cell>
          <cell r="Z25">
            <v>1.0014386872213028</v>
          </cell>
          <cell r="AA25">
            <v>0.98965534126396548</v>
          </cell>
          <cell r="AB25">
            <v>1.0311797450354254</v>
          </cell>
        </row>
        <row r="26">
          <cell r="A26" t="str">
            <v>17400000</v>
          </cell>
          <cell r="B26" t="str">
            <v>Artigos têxteis confeccionados, excepto vestuário</v>
          </cell>
          <cell r="C26">
            <v>334498609.20700002</v>
          </cell>
          <cell r="D26">
            <v>334498609.20700008</v>
          </cell>
          <cell r="E26">
            <v>1.0025045258530905</v>
          </cell>
          <cell r="F26">
            <v>1.0102612300372702</v>
          </cell>
          <cell r="G26">
            <v>1.0242328609967297</v>
          </cell>
          <cell r="H26">
            <v>0.98978486413724187</v>
          </cell>
          <cell r="I26">
            <v>0.98589467541883957</v>
          </cell>
          <cell r="J26">
            <v>0.99469602842239457</v>
          </cell>
          <cell r="K26">
            <v>0.97816718667097835</v>
          </cell>
          <cell r="L26">
            <v>1.0152692827896219</v>
          </cell>
          <cell r="M26">
            <v>0.98817347818936552</v>
          </cell>
          <cell r="N26">
            <v>0.99467610315107569</v>
          </cell>
          <cell r="O26">
            <v>1.002686840048552</v>
          </cell>
          <cell r="P26">
            <v>1.0136529242848396</v>
          </cell>
          <cell r="Q26">
            <v>1.0169613969683253</v>
          </cell>
          <cell r="R26">
            <v>1.0490096993990485</v>
          </cell>
          <cell r="S26">
            <v>1.0405692186525333</v>
          </cell>
          <cell r="T26">
            <v>1.0062425035327922</v>
          </cell>
          <cell r="U26">
            <v>0.98928977754663328</v>
          </cell>
          <cell r="V26">
            <v>1.0034354813965978</v>
          </cell>
          <cell r="W26">
            <v>0.98156897766460049</v>
          </cell>
          <cell r="X26">
            <v>1.0210360097802109</v>
          </cell>
          <cell r="Y26">
            <v>0.97548283317742901</v>
          </cell>
          <cell r="Z26">
            <v>1.0092534549552661</v>
          </cell>
          <cell r="AA26">
            <v>1.0090475467287012</v>
          </cell>
          <cell r="AB26">
            <v>1.0063003493051994</v>
          </cell>
        </row>
        <row r="27">
          <cell r="A27" t="str">
            <v>17500000</v>
          </cell>
          <cell r="B27" t="str">
            <v>Outros artigos têxteis</v>
          </cell>
          <cell r="C27">
            <v>168348041.09799999</v>
          </cell>
          <cell r="D27">
            <v>168348041.09799999</v>
          </cell>
          <cell r="E27">
            <v>1.0436027687268097</v>
          </cell>
          <cell r="F27">
            <v>0.97619165925636531</v>
          </cell>
          <cell r="G27">
            <v>0.99261114885846091</v>
          </cell>
          <cell r="H27">
            <v>0.96048523780355144</v>
          </cell>
          <cell r="I27">
            <v>0.95072908029848979</v>
          </cell>
          <cell r="J27">
            <v>0.98885532782264896</v>
          </cell>
          <cell r="K27">
            <v>1.0098850523468721</v>
          </cell>
          <cell r="L27">
            <v>1.0239945093675751</v>
          </cell>
          <cell r="M27">
            <v>1.0041136320083961</v>
          </cell>
          <cell r="N27">
            <v>1.047539845897242</v>
          </cell>
          <cell r="O27">
            <v>1.0008811579991321</v>
          </cell>
          <cell r="P27">
            <v>1.0011105796144568</v>
          </cell>
          <cell r="Q27">
            <v>1.0071618740411354</v>
          </cell>
          <cell r="R27">
            <v>0.98694237983882838</v>
          </cell>
          <cell r="S27">
            <v>1.0327622064303668</v>
          </cell>
          <cell r="T27">
            <v>1.051982474854892</v>
          </cell>
          <cell r="U27">
            <v>1.0315382184809518</v>
          </cell>
          <cell r="V27">
            <v>1.026086687009323</v>
          </cell>
          <cell r="W27">
            <v>1.0319273657657797</v>
          </cell>
          <cell r="X27">
            <v>1.0447561365439419</v>
          </cell>
          <cell r="Y27">
            <v>1.1440487008843854</v>
          </cell>
          <cell r="Z27">
            <v>1.290650322975853</v>
          </cell>
          <cell r="AA27">
            <v>1.1293562455500186</v>
          </cell>
          <cell r="AB27">
            <v>1.3702361001972601</v>
          </cell>
        </row>
        <row r="28">
          <cell r="A28" t="str">
            <v>17600000</v>
          </cell>
          <cell r="B28" t="str">
            <v>Tecidos de malha</v>
          </cell>
          <cell r="C28">
            <v>16098207.790999999</v>
          </cell>
          <cell r="D28">
            <v>16098207.790999999</v>
          </cell>
          <cell r="E28">
            <v>0.96088799382784207</v>
          </cell>
          <cell r="F28">
            <v>0.98800606241026645</v>
          </cell>
          <cell r="G28">
            <v>0.99185267215828277</v>
          </cell>
          <cell r="H28">
            <v>0.99173201483225293</v>
          </cell>
          <cell r="I28">
            <v>0.9949483845271061</v>
          </cell>
          <cell r="J28">
            <v>0.9953818841427019</v>
          </cell>
          <cell r="K28">
            <v>1.003954448593761</v>
          </cell>
          <cell r="L28">
            <v>0.95256574840400554</v>
          </cell>
          <cell r="M28">
            <v>0.95949602397415967</v>
          </cell>
          <cell r="N28">
            <v>1.0305007233884453</v>
          </cell>
          <cell r="O28">
            <v>1.048810582484488</v>
          </cell>
          <cell r="P28">
            <v>1.0818634612566886</v>
          </cell>
          <cell r="Q28">
            <v>1.1400314790153716</v>
          </cell>
          <cell r="R28">
            <v>1.0398959039772533</v>
          </cell>
          <cell r="S28">
            <v>0.97092089271106641</v>
          </cell>
          <cell r="T28">
            <v>1.0375546590517764</v>
          </cell>
          <cell r="U28">
            <v>1.0156851968309257</v>
          </cell>
          <cell r="V28">
            <v>0.95529105218543076</v>
          </cell>
          <cell r="W28">
            <v>1.0512144004698163</v>
          </cell>
          <cell r="X28">
            <v>0.96615464276327023</v>
          </cell>
          <cell r="Y28">
            <v>0.93824707759291637</v>
          </cell>
          <cell r="Z28">
            <v>1.0162662189289544</v>
          </cell>
          <cell r="AA28">
            <v>0.92112517914013969</v>
          </cell>
          <cell r="AB28">
            <v>0.98649975233973386</v>
          </cell>
        </row>
        <row r="29">
          <cell r="A29" t="str">
            <v>17700000</v>
          </cell>
          <cell r="B29" t="str">
            <v>Artigos de malha</v>
          </cell>
          <cell r="C29">
            <v>466197433.83999997</v>
          </cell>
          <cell r="D29">
            <v>466197433.84000015</v>
          </cell>
          <cell r="E29">
            <v>1.0016628150030378</v>
          </cell>
          <cell r="F29">
            <v>1.0007709588796656</v>
          </cell>
          <cell r="G29">
            <v>0.99707421165789845</v>
          </cell>
          <cell r="H29">
            <v>0.98025713211209786</v>
          </cell>
          <cell r="I29">
            <v>0.96484793989914364</v>
          </cell>
          <cell r="J29">
            <v>0.99796168839371069</v>
          </cell>
          <cell r="K29">
            <v>1.0384179736405723</v>
          </cell>
          <cell r="L29">
            <v>1.0171595635769637</v>
          </cell>
          <cell r="M29">
            <v>1.0093247711533164</v>
          </cell>
          <cell r="N29">
            <v>0.99905629996824108</v>
          </cell>
          <cell r="O29">
            <v>0.98650181320413277</v>
          </cell>
          <cell r="P29">
            <v>1.0069648325112195</v>
          </cell>
          <cell r="Q29">
            <v>1.0243525710328649</v>
          </cell>
          <cell r="R29">
            <v>1.0006752660147071</v>
          </cell>
          <cell r="S29">
            <v>1.0076505850307584</v>
          </cell>
          <cell r="T29">
            <v>0.99354362654519002</v>
          </cell>
          <cell r="U29">
            <v>1.0227918046077313</v>
          </cell>
          <cell r="V29">
            <v>1.0306215870659392</v>
          </cell>
          <cell r="W29">
            <v>1.0454431095187751</v>
          </cell>
          <cell r="X29">
            <v>1.0591770948000072</v>
          </cell>
          <cell r="Y29">
            <v>1.0185770594940975</v>
          </cell>
          <cell r="Z29">
            <v>1.0147038185241883</v>
          </cell>
          <cell r="AA29">
            <v>1.0262269045628241</v>
          </cell>
          <cell r="AB29">
            <v>1.0486239756132283</v>
          </cell>
        </row>
        <row r="30">
          <cell r="A30" t="str">
            <v>18000000</v>
          </cell>
          <cell r="B30" t="str">
            <v>Artigos de vestuário e de peles com pêlo</v>
          </cell>
          <cell r="C30">
            <v>1570038987.1110001</v>
          </cell>
          <cell r="D30">
            <v>1570038987.1110005</v>
          </cell>
          <cell r="E30">
            <v>0.99355568990973442</v>
          </cell>
          <cell r="F30">
            <v>1.0001197675829201</v>
          </cell>
          <cell r="G30">
            <v>0.98628001190640702</v>
          </cell>
          <cell r="H30">
            <v>0.9676698416379651</v>
          </cell>
          <cell r="I30">
            <v>0.96957621838145458</v>
          </cell>
          <cell r="J30">
            <v>0.9940329468837612</v>
          </cell>
          <cell r="K30">
            <v>1.0176432765803496</v>
          </cell>
          <cell r="L30">
            <v>1.0373732327129288</v>
          </cell>
          <cell r="M30">
            <v>1.0211648786327401</v>
          </cell>
          <cell r="N30">
            <v>1.0111976269020371</v>
          </cell>
          <cell r="O30">
            <v>0.99739379446221654</v>
          </cell>
          <cell r="P30">
            <v>1.0039927144074854</v>
          </cell>
          <cell r="Q30">
            <v>1.0123575565722558</v>
          </cell>
          <cell r="R30">
            <v>1.0063758760298658</v>
          </cell>
          <cell r="S30">
            <v>1.0025740817858557</v>
          </cell>
          <cell r="T30">
            <v>0.99506441356333764</v>
          </cell>
          <cell r="U30">
            <v>1.0013179359932756</v>
          </cell>
          <cell r="V30">
            <v>1.0302329691958447</v>
          </cell>
          <cell r="W30">
            <v>1.0494835685507524</v>
          </cell>
          <cell r="X30">
            <v>1.0788002884869916</v>
          </cell>
          <cell r="Y30">
            <v>1.0545875952586397</v>
          </cell>
          <cell r="Z30">
            <v>1.0286024618811118</v>
          </cell>
          <cell r="AA30">
            <v>1.0288638281649114</v>
          </cell>
          <cell r="AB30">
            <v>1.0522723110321013</v>
          </cell>
        </row>
        <row r="31">
          <cell r="A31" t="str">
            <v>190E0000</v>
          </cell>
          <cell r="B31" t="str">
            <v>Enc. Postais</v>
          </cell>
        </row>
        <row r="32">
          <cell r="A32" t="str">
            <v>19100000</v>
          </cell>
          <cell r="B32" t="str">
            <v>Couros e peles sem pêlo</v>
          </cell>
          <cell r="C32">
            <v>30831515.107000001</v>
          </cell>
          <cell r="D32">
            <v>30831515.106999993</v>
          </cell>
          <cell r="E32">
            <v>0.99493584463311335</v>
          </cell>
          <cell r="F32">
            <v>1.0654580715056796</v>
          </cell>
          <cell r="G32">
            <v>0.92543372065267571</v>
          </cell>
          <cell r="H32">
            <v>0.90724376401402895</v>
          </cell>
          <cell r="I32">
            <v>0.88388239443858962</v>
          </cell>
          <cell r="J32">
            <v>0.96118353376266419</v>
          </cell>
          <cell r="K32">
            <v>1.0110129126821608</v>
          </cell>
          <cell r="L32">
            <v>1.4145617285348235</v>
          </cell>
          <cell r="M32">
            <v>0.91550224973765104</v>
          </cell>
          <cell r="N32">
            <v>0.84344561157316111</v>
          </cell>
          <cell r="O32">
            <v>0.9261161977230703</v>
          </cell>
          <cell r="P32">
            <v>1.151223970742381</v>
          </cell>
          <cell r="Q32">
            <v>1.2144955577065797</v>
          </cell>
          <cell r="R32">
            <v>1.1973558803785167</v>
          </cell>
          <cell r="S32">
            <v>1.1218323048305616</v>
          </cell>
          <cell r="T32">
            <v>1.221154032834521</v>
          </cell>
          <cell r="U32">
            <v>1.1089390192528077</v>
          </cell>
          <cell r="V32">
            <v>1.3133882063648454</v>
          </cell>
          <cell r="W32">
            <v>1.0735897651241428</v>
          </cell>
          <cell r="X32">
            <v>1.2409919261310924</v>
          </cell>
          <cell r="Y32">
            <v>1.1404795407009272</v>
          </cell>
          <cell r="Z32">
            <v>1.0534224358052164</v>
          </cell>
          <cell r="AA32">
            <v>0.96977356953453653</v>
          </cell>
          <cell r="AB32">
            <v>1.1170642004127929</v>
          </cell>
        </row>
        <row r="33">
          <cell r="A33" t="str">
            <v>19200000</v>
          </cell>
          <cell r="B33" t="str">
            <v>Artigos de viagem e de uso pessoal, de marroquinaria, de correeiro, de seleiro e de outrosartigos de couro</v>
          </cell>
          <cell r="C33">
            <v>9324232.6659999993</v>
          </cell>
          <cell r="D33">
            <v>9324232.6659999993</v>
          </cell>
          <cell r="E33">
            <v>0.50291981915084871</v>
          </cell>
          <cell r="F33">
            <v>0.67773524234812565</v>
          </cell>
          <cell r="G33">
            <v>0.53576390351053138</v>
          </cell>
          <cell r="H33">
            <v>0.55827439426197578</v>
          </cell>
          <cell r="I33">
            <v>0.55658125223693578</v>
          </cell>
          <cell r="J33">
            <v>1.3682799067910201</v>
          </cell>
          <cell r="K33">
            <v>1.1750940887199348</v>
          </cell>
          <cell r="L33">
            <v>1.1687105225761567</v>
          </cell>
          <cell r="M33">
            <v>1.5564168404546497</v>
          </cell>
          <cell r="N33">
            <v>1.3954427625477666</v>
          </cell>
          <cell r="O33">
            <v>1.3874300915609581</v>
          </cell>
          <cell r="P33">
            <v>1.117351175841097</v>
          </cell>
          <cell r="Q33">
            <v>1.7465517480062251</v>
          </cell>
          <cell r="R33">
            <v>1.4238963664577482</v>
          </cell>
          <cell r="S33">
            <v>1.640349146268179</v>
          </cell>
          <cell r="T33">
            <v>1.2107621515350691</v>
          </cell>
          <cell r="U33">
            <v>1.3700530260501822</v>
          </cell>
          <cell r="V33">
            <v>1.4107979598647111</v>
          </cell>
          <cell r="W33">
            <v>1.1477079020895224</v>
          </cell>
          <cell r="X33">
            <v>1.0974377520655845</v>
          </cell>
          <cell r="Y33">
            <v>1.163674259822542</v>
          </cell>
          <cell r="Z33">
            <v>1.2685698098041669</v>
          </cell>
          <cell r="AA33">
            <v>1.2973608508169585</v>
          </cell>
          <cell r="AB33">
            <v>2.0388331555892707</v>
          </cell>
        </row>
        <row r="34">
          <cell r="A34" t="str">
            <v>19300000</v>
          </cell>
          <cell r="B34" t="str">
            <v>Calçado e suas partes</v>
          </cell>
          <cell r="C34">
            <v>1003435482.416</v>
          </cell>
          <cell r="D34">
            <v>1003435482.4160001</v>
          </cell>
          <cell r="E34">
            <v>0.94549503998664297</v>
          </cell>
          <cell r="F34">
            <v>0.95123973542655338</v>
          </cell>
          <cell r="G34">
            <v>0.95540882471143562</v>
          </cell>
          <cell r="H34">
            <v>0.96758909484099065</v>
          </cell>
          <cell r="I34">
            <v>0.98919826006662193</v>
          </cell>
          <cell r="J34">
            <v>1.0150485519813099</v>
          </cell>
          <cell r="K34">
            <v>1.0336124228673063</v>
          </cell>
          <cell r="L34">
            <v>1.0346069811234788</v>
          </cell>
          <cell r="M34">
            <v>1.024906180579634</v>
          </cell>
          <cell r="N34">
            <v>1.0358487943206653</v>
          </cell>
          <cell r="O34">
            <v>1.025709686559058</v>
          </cell>
          <cell r="P34">
            <v>1.0213364275363033</v>
          </cell>
          <cell r="Q34">
            <v>1.0172659724517925</v>
          </cell>
          <cell r="R34">
            <v>1.0157212949058374</v>
          </cell>
          <cell r="S34">
            <v>1.027725230066131</v>
          </cell>
          <cell r="T34">
            <v>1.0366064848132095</v>
          </cell>
          <cell r="U34">
            <v>1.0495174395160403</v>
          </cell>
          <cell r="V34">
            <v>1.0773928456092023</v>
          </cell>
          <cell r="W34">
            <v>1.1000787747999863</v>
          </cell>
          <cell r="X34">
            <v>1.1086276485414632</v>
          </cell>
          <cell r="Y34">
            <v>1.0810133419584829</v>
          </cell>
          <cell r="Z34">
            <v>1.0895242562965204</v>
          </cell>
          <cell r="AA34">
            <v>1.0652072185859491</v>
          </cell>
          <cell r="AB34">
            <v>1.0407050806696863</v>
          </cell>
        </row>
        <row r="35">
          <cell r="A35" t="str">
            <v>20000000</v>
          </cell>
          <cell r="B35" t="str">
            <v>Madeira e suas obras (excepto mobiliário), obras de cestaria e de espartaria</v>
          </cell>
          <cell r="C35">
            <v>731772922.33599997</v>
          </cell>
          <cell r="D35">
            <v>731772922.33600008</v>
          </cell>
          <cell r="E35">
            <v>0.96352602762228978</v>
          </cell>
          <cell r="F35">
            <v>0.97626240889593607</v>
          </cell>
          <cell r="G35">
            <v>1.0139677238771234</v>
          </cell>
          <cell r="H35">
            <v>1.0095913584562914</v>
          </cell>
          <cell r="I35">
            <v>1.0259348292238275</v>
          </cell>
          <cell r="J35">
            <v>1.0106882408797657</v>
          </cell>
          <cell r="K35">
            <v>0.99952203935568174</v>
          </cell>
          <cell r="L35">
            <v>0.97987203860364136</v>
          </cell>
          <cell r="M35">
            <v>1.0003316869962222</v>
          </cell>
          <cell r="N35">
            <v>1.0014480715160383</v>
          </cell>
          <cell r="O35">
            <v>1.0022819935894185</v>
          </cell>
          <cell r="P35">
            <v>1.0165735809837642</v>
          </cell>
          <cell r="Q35">
            <v>0.99898664366028089</v>
          </cell>
          <cell r="R35">
            <v>1.0231024127710382</v>
          </cell>
          <cell r="S35">
            <v>1.0320211186770121</v>
          </cell>
          <cell r="T35">
            <v>1.0384000756416454</v>
          </cell>
          <cell r="U35">
            <v>1.04446071683161</v>
          </cell>
          <cell r="V35">
            <v>1.0421004364174586</v>
          </cell>
          <cell r="W35">
            <v>1.0262090333344551</v>
          </cell>
          <cell r="X35">
            <v>0.98985896298443166</v>
          </cell>
          <cell r="Y35">
            <v>0.99617499318595226</v>
          </cell>
          <cell r="Z35">
            <v>0.99403756340494187</v>
          </cell>
          <cell r="AA35">
            <v>1.0332749590444223</v>
          </cell>
          <cell r="AB35">
            <v>1.0313412390789221</v>
          </cell>
        </row>
        <row r="36">
          <cell r="A36" t="str">
            <v>21100000</v>
          </cell>
          <cell r="B36" t="str">
            <v>Pasta,papel e cartão</v>
          </cell>
          <cell r="C36">
            <v>902951524.574</v>
          </cell>
          <cell r="D36">
            <v>902951524.57400012</v>
          </cell>
          <cell r="E36">
            <v>0.87922273814685215</v>
          </cell>
          <cell r="F36">
            <v>0.89856207329607374</v>
          </cell>
          <cell r="G36">
            <v>0.91206839139146145</v>
          </cell>
          <cell r="H36">
            <v>0.97591282630054554</v>
          </cell>
          <cell r="I36">
            <v>0.96594369847866057</v>
          </cell>
          <cell r="J36">
            <v>0.97334668815566783</v>
          </cell>
          <cell r="K36">
            <v>1.0207099038250949</v>
          </cell>
          <cell r="L36">
            <v>1.0326254268155339</v>
          </cell>
          <cell r="M36">
            <v>1.0815975194649743</v>
          </cell>
          <cell r="N36">
            <v>1.0859858264852089</v>
          </cell>
          <cell r="O36">
            <v>1.111292056977095</v>
          </cell>
          <cell r="P36">
            <v>1.0627328506628317</v>
          </cell>
          <cell r="Q36">
            <v>1.069900697340489</v>
          </cell>
          <cell r="R36">
            <v>1.0331413354730288</v>
          </cell>
          <cell r="S36">
            <v>0.9808423968665857</v>
          </cell>
          <cell r="T36">
            <v>0.93842020982370367</v>
          </cell>
          <cell r="U36">
            <v>0.89233506748963487</v>
          </cell>
          <cell r="V36">
            <v>0.85080362382656749</v>
          </cell>
          <cell r="W36">
            <v>0.83521857538117206</v>
          </cell>
          <cell r="X36">
            <v>0.79061359473485415</v>
          </cell>
          <cell r="Y36">
            <v>0.79172617455671301</v>
          </cell>
          <cell r="Z36">
            <v>0.8100559504064232</v>
          </cell>
          <cell r="AA36">
            <v>0.82756186615607685</v>
          </cell>
          <cell r="AB36">
            <v>0.82051650864025727</v>
          </cell>
        </row>
        <row r="37">
          <cell r="A37" t="str">
            <v>21200000</v>
          </cell>
          <cell r="B37" t="str">
            <v>Artigos de papel e cartão</v>
          </cell>
          <cell r="C37">
            <v>110845576.293</v>
          </cell>
          <cell r="D37">
            <v>110845576.29300001</v>
          </cell>
          <cell r="E37">
            <v>0.94381079206810414</v>
          </cell>
          <cell r="F37">
            <v>0.87491731579403231</v>
          </cell>
          <cell r="G37">
            <v>0.94576065598729941</v>
          </cell>
          <cell r="H37">
            <v>0.97355303337459054</v>
          </cell>
          <cell r="I37">
            <v>0.95887633059684785</v>
          </cell>
          <cell r="J37">
            <v>0.98370148052452977</v>
          </cell>
          <cell r="K37">
            <v>0.99186999056977243</v>
          </cell>
          <cell r="L37">
            <v>1.0575175176823499</v>
          </cell>
          <cell r="M37">
            <v>1.0574549272964424</v>
          </cell>
          <cell r="N37">
            <v>1.0568767283817753</v>
          </cell>
          <cell r="O37">
            <v>1.0794340996300502</v>
          </cell>
          <cell r="P37">
            <v>1.076227128094206</v>
          </cell>
          <cell r="Q37">
            <v>1.0646859150639625</v>
          </cell>
          <cell r="R37">
            <v>1.0784339950052466</v>
          </cell>
          <cell r="S37">
            <v>1.0966358491238513</v>
          </cell>
          <cell r="T37">
            <v>1.0888535620229112</v>
          </cell>
          <cell r="U37">
            <v>1.0845370887821537</v>
          </cell>
          <cell r="V37">
            <v>1.0588483088854546</v>
          </cell>
          <cell r="W37">
            <v>1.0231781686080315</v>
          </cell>
          <cell r="X37">
            <v>1.0789432937068628</v>
          </cell>
          <cell r="Y37">
            <v>1.0529875095363195</v>
          </cell>
          <cell r="Z37">
            <v>1.0786096266522587</v>
          </cell>
          <cell r="AA37">
            <v>1.0455776707901334</v>
          </cell>
          <cell r="AB37">
            <v>1.0889278377102019</v>
          </cell>
        </row>
        <row r="38">
          <cell r="A38" t="str">
            <v>22000000</v>
          </cell>
          <cell r="B38" t="str">
            <v>Material impresso, suportes gravados e trabalhos de impressão</v>
          </cell>
          <cell r="C38">
            <v>22628125.546</v>
          </cell>
          <cell r="D38">
            <v>22628125.546</v>
          </cell>
          <cell r="E38">
            <v>1.1184418259710391</v>
          </cell>
          <cell r="F38">
            <v>0.92121129926082823</v>
          </cell>
          <cell r="G38">
            <v>0.82844297231316999</v>
          </cell>
          <cell r="H38">
            <v>1.0275364040430726</v>
          </cell>
          <cell r="I38">
            <v>1.0124957966360488</v>
          </cell>
          <cell r="J38">
            <v>1.09301975062964</v>
          </cell>
          <cell r="K38">
            <v>0.89555466478183887</v>
          </cell>
          <cell r="L38">
            <v>1.056487056270939</v>
          </cell>
          <cell r="M38">
            <v>0.97507885692178997</v>
          </cell>
          <cell r="N38">
            <v>1.0295108735697207</v>
          </cell>
          <cell r="O38">
            <v>0.8681653893004545</v>
          </cell>
          <cell r="P38">
            <v>1.1740551103014576</v>
          </cell>
          <cell r="Q38">
            <v>1.1867687647278062</v>
          </cell>
          <cell r="R38">
            <v>1.3232049684982425</v>
          </cell>
          <cell r="S38">
            <v>1.2741811138539114</v>
          </cell>
          <cell r="T38">
            <v>1.363553125202714</v>
          </cell>
          <cell r="U38">
            <v>1.3562350435598109</v>
          </cell>
          <cell r="V38">
            <v>1.3781956270356845</v>
          </cell>
          <cell r="W38">
            <v>1.307139803098053</v>
          </cell>
          <cell r="X38">
            <v>1.3389676979034124</v>
          </cell>
          <cell r="Y38">
            <v>1.2168508719769029</v>
          </cell>
          <cell r="Z38">
            <v>1.4264100255828507</v>
          </cell>
          <cell r="AA38">
            <v>1.5850531837353268</v>
          </cell>
          <cell r="AB38">
            <v>1.5180977548338379</v>
          </cell>
        </row>
        <row r="39">
          <cell r="A39" t="str">
            <v>23100000</v>
          </cell>
          <cell r="B39" t="str">
            <v>Produtos de coqueria</v>
          </cell>
          <cell r="C39">
            <v>8232347.9759999998</v>
          </cell>
          <cell r="D39">
            <v>8232347.9759999998</v>
          </cell>
          <cell r="E39">
            <v>0.94548061102009939</v>
          </cell>
          <cell r="F39">
            <v>0.88080415165688908</v>
          </cell>
          <cell r="G39">
            <v>1.0639234361939005</v>
          </cell>
          <cell r="H39">
            <v>0.94810492249351475</v>
          </cell>
          <cell r="I39">
            <v>1.0312088859198927</v>
          </cell>
          <cell r="J39">
            <v>1.0597981926129458</v>
          </cell>
          <cell r="K39">
            <v>1.149784456432559</v>
          </cell>
          <cell r="L39">
            <v>0.91506629794766747</v>
          </cell>
          <cell r="M39">
            <v>1.0073222656820666</v>
          </cell>
          <cell r="N39">
            <v>1.0332364184818303</v>
          </cell>
          <cell r="O39">
            <v>1.0034031195783781</v>
          </cell>
          <cell r="P39">
            <v>0.96186724198025619</v>
          </cell>
          <cell r="Q39">
            <v>0.80503553503863534</v>
          </cell>
          <cell r="R39">
            <v>1.0638579716446361</v>
          </cell>
          <cell r="S39">
            <v>0.8972163345325429</v>
          </cell>
          <cell r="T39">
            <v>1.2130038601661228</v>
          </cell>
          <cell r="U39">
            <v>1.3774169546778698</v>
          </cell>
          <cell r="V39">
            <v>1.3774169541096206</v>
          </cell>
          <cell r="W39">
            <v>1.3774165543257033</v>
          </cell>
          <cell r="X39">
            <v>1.153974614801129</v>
          </cell>
          <cell r="Z39">
            <v>1.1023623504250144</v>
          </cell>
          <cell r="AA39">
            <v>0.42758111927730358</v>
          </cell>
        </row>
        <row r="40">
          <cell r="A40" t="str">
            <v>2320000A</v>
          </cell>
          <cell r="B40" t="str">
            <v>abastecimentos à navegação e provisões de bordo</v>
          </cell>
        </row>
        <row r="41">
          <cell r="A41" t="str">
            <v>2320000B</v>
          </cell>
          <cell r="B41" t="str">
            <v xml:space="preserve"> Restantes produtos CNBS da Classe 2320</v>
          </cell>
          <cell r="C41">
            <v>66016734.123000003</v>
          </cell>
          <cell r="D41">
            <v>66016734.122999996</v>
          </cell>
          <cell r="E41">
            <v>0.79360141617093127</v>
          </cell>
          <cell r="F41">
            <v>0.84595174833717734</v>
          </cell>
          <cell r="G41">
            <v>0.92950935308661797</v>
          </cell>
          <cell r="H41">
            <v>0.92570842279522003</v>
          </cell>
          <cell r="I41">
            <v>0.98892156956146338</v>
          </cell>
          <cell r="J41">
            <v>0.98700162790693335</v>
          </cell>
          <cell r="K41">
            <v>1.005069049119738</v>
          </cell>
          <cell r="L41">
            <v>1.0356412260747818</v>
          </cell>
          <cell r="M41">
            <v>1.0879012533007264</v>
          </cell>
          <cell r="N41">
            <v>1.1234051973909753</v>
          </cell>
          <cell r="O41">
            <v>1.1497498124629955</v>
          </cell>
          <cell r="P41">
            <v>1.1275393237924394</v>
          </cell>
          <cell r="Q41">
            <v>1.1596295249557502</v>
          </cell>
          <cell r="R41">
            <v>1.0303718180452506</v>
          </cell>
          <cell r="S41">
            <v>1.0195356108035267</v>
          </cell>
          <cell r="T41">
            <v>0.99410965973245957</v>
          </cell>
          <cell r="U41">
            <v>0.98497070354427019</v>
          </cell>
          <cell r="V41">
            <v>0.9925976824388818</v>
          </cell>
          <cell r="W41">
            <v>1.502600830637522</v>
          </cell>
          <cell r="X41">
            <v>0.95723990677744586</v>
          </cell>
          <cell r="Y41">
            <v>0.87025040210866422</v>
          </cell>
          <cell r="Z41">
            <v>0.86468442360020259</v>
          </cell>
          <cell r="AA41">
            <v>0.85532672175852209</v>
          </cell>
          <cell r="AB41">
            <v>0.6953803019401672</v>
          </cell>
        </row>
        <row r="42">
          <cell r="A42" t="str">
            <v>23200110</v>
          </cell>
          <cell r="B42" t="str">
            <v>gasolina para motores, incluído de aviação</v>
          </cell>
          <cell r="C42">
            <v>93.947000000000003</v>
          </cell>
          <cell r="D42">
            <v>93.946999999999989</v>
          </cell>
        </row>
        <row r="43">
          <cell r="A43" t="str">
            <v>23200150</v>
          </cell>
          <cell r="B43" t="str">
            <v>gasóleos e marine diesel</v>
          </cell>
          <cell r="C43">
            <v>16816363.136999998</v>
          </cell>
          <cell r="D43">
            <v>16816363.136999998</v>
          </cell>
          <cell r="E43">
            <v>0.86645227012866421</v>
          </cell>
          <cell r="F43">
            <v>0.840947877618484</v>
          </cell>
          <cell r="G43">
            <v>0.86973154038298517</v>
          </cell>
          <cell r="H43">
            <v>0.83391043498283812</v>
          </cell>
          <cell r="I43">
            <v>0.80580133614982308</v>
          </cell>
          <cell r="J43">
            <v>0.91376111801197246</v>
          </cell>
          <cell r="K43">
            <v>0.96430951844497148</v>
          </cell>
          <cell r="L43">
            <v>1.028184469610113</v>
          </cell>
          <cell r="M43">
            <v>1.3254694184291895</v>
          </cell>
          <cell r="N43">
            <v>1.2708874003531734</v>
          </cell>
          <cell r="O43">
            <v>1.2586074813674273</v>
          </cell>
          <cell r="P43">
            <v>1.0219371345203585</v>
          </cell>
          <cell r="Q43">
            <v>0.98232726818591831</v>
          </cell>
          <cell r="R43">
            <v>0.92945781901026259</v>
          </cell>
          <cell r="S43">
            <v>0.92202255706563141</v>
          </cell>
          <cell r="T43">
            <v>0.92946537796501849</v>
          </cell>
          <cell r="U43">
            <v>0.96227787603341652</v>
          </cell>
          <cell r="V43">
            <v>1.0131286091996816</v>
          </cell>
          <cell r="W43">
            <v>1.3961639898828071</v>
          </cell>
          <cell r="X43">
            <v>0.93975040712047375</v>
          </cell>
          <cell r="Y43">
            <v>0.97287983899755193</v>
          </cell>
          <cell r="Z43">
            <v>0.90529608065348677</v>
          </cell>
          <cell r="AA43">
            <v>0.77171952331287952</v>
          </cell>
          <cell r="AB43">
            <v>0.72296532536191149</v>
          </cell>
        </row>
        <row r="44">
          <cell r="A44" t="str">
            <v>23200170</v>
          </cell>
          <cell r="B44" t="str">
            <v>fuel-óleos</v>
          </cell>
          <cell r="C44">
            <v>18682817.414000001</v>
          </cell>
          <cell r="D44">
            <v>18682817.414000001</v>
          </cell>
          <cell r="E44">
            <v>0.81126548334324622</v>
          </cell>
          <cell r="F44">
            <v>0.89491280218432268</v>
          </cell>
          <cell r="G44">
            <v>1.0325995852281502</v>
          </cell>
          <cell r="H44">
            <v>0.88153840446663123</v>
          </cell>
          <cell r="I44">
            <v>0.87512939532466028</v>
          </cell>
          <cell r="J44">
            <v>1.1765379949605346</v>
          </cell>
          <cell r="K44">
            <v>0.97987195151225503</v>
          </cell>
          <cell r="L44">
            <v>0.91196834366780799</v>
          </cell>
          <cell r="M44">
            <v>1.0790407454653639</v>
          </cell>
          <cell r="N44">
            <v>1.1343644760365998</v>
          </cell>
          <cell r="O44">
            <v>1.1763228995991595</v>
          </cell>
          <cell r="P44">
            <v>1.0464479182112687</v>
          </cell>
          <cell r="Q44">
            <v>1.0194385674141067</v>
          </cell>
          <cell r="R44">
            <v>0.81939087194360138</v>
          </cell>
          <cell r="S44">
            <v>0.86098567059592901</v>
          </cell>
          <cell r="T44">
            <v>0.83389425405591344</v>
          </cell>
          <cell r="U44">
            <v>0.91301933602192775</v>
          </cell>
          <cell r="V44">
            <v>0.96344207309995922</v>
          </cell>
          <cell r="W44">
            <v>0.912015547666847</v>
          </cell>
          <cell r="X44">
            <v>0.91433591101346501</v>
          </cell>
          <cell r="Y44">
            <v>0.96854422826866149</v>
          </cell>
          <cell r="Z44">
            <v>0.84402991074681277</v>
          </cell>
          <cell r="AA44">
            <v>0.73438946234957347</v>
          </cell>
          <cell r="AB44">
            <v>0.87446882176090079</v>
          </cell>
        </row>
        <row r="45">
          <cell r="A45" t="str">
            <v>23200210</v>
          </cell>
          <cell r="B45" t="str">
            <v>propano e butano liquefeitos</v>
          </cell>
          <cell r="C45">
            <v>6905153.3480000002</v>
          </cell>
          <cell r="D45">
            <v>6905153.3479999993</v>
          </cell>
          <cell r="E45">
            <v>0.72298585208280164</v>
          </cell>
          <cell r="F45">
            <v>0.91680192620475409</v>
          </cell>
          <cell r="G45">
            <v>0.99605755634375603</v>
          </cell>
          <cell r="H45">
            <v>1.076385990762269</v>
          </cell>
          <cell r="I45">
            <v>0.94478540285887647</v>
          </cell>
          <cell r="J45">
            <v>0.88389670252857244</v>
          </cell>
          <cell r="K45">
            <v>0.9900525817244421</v>
          </cell>
          <cell r="L45">
            <v>0.90705455955373715</v>
          </cell>
          <cell r="M45">
            <v>0.93189659273321435</v>
          </cell>
          <cell r="N45">
            <v>1.160876680283329</v>
          </cell>
          <cell r="O45">
            <v>1.2212772515583175</v>
          </cell>
          <cell r="P45">
            <v>1.2479289033659293</v>
          </cell>
          <cell r="Q45">
            <v>1.1540859364351947</v>
          </cell>
          <cell r="R45">
            <v>1.1108486037183956</v>
          </cell>
          <cell r="S45">
            <v>1.111262020636703</v>
          </cell>
          <cell r="T45">
            <v>0.99516598584259619</v>
          </cell>
          <cell r="U45">
            <v>0.99181752391452427</v>
          </cell>
          <cell r="V45">
            <v>0.99056874130283235</v>
          </cell>
          <cell r="W45">
            <v>1.0065769278844261</v>
          </cell>
          <cell r="X45">
            <v>0.89599649304287843</v>
          </cell>
          <cell r="Y45">
            <v>0.82399019041482291</v>
          </cell>
          <cell r="Z45">
            <v>0.92047180810255314</v>
          </cell>
          <cell r="AA45">
            <v>0.95603615477316983</v>
          </cell>
          <cell r="AB45">
            <v>0.89713268602851426</v>
          </cell>
        </row>
        <row r="46">
          <cell r="A46" t="str">
            <v>23200320</v>
          </cell>
          <cell r="B46" t="str">
            <v>coque e betume de petróleo, e outros resíduos de óleos de petróleo</v>
          </cell>
          <cell r="C46">
            <v>8677236.375</v>
          </cell>
          <cell r="D46">
            <v>8677236.375</v>
          </cell>
          <cell r="E46">
            <v>0.83595678249973038</v>
          </cell>
          <cell r="F46">
            <v>0.8432048279367943</v>
          </cell>
          <cell r="G46">
            <v>0.91759872183340585</v>
          </cell>
          <cell r="H46">
            <v>0.94176055945177073</v>
          </cell>
          <cell r="I46">
            <v>0.93320164948919448</v>
          </cell>
          <cell r="J46">
            <v>1.1009494363651082</v>
          </cell>
          <cell r="K46">
            <v>0.99999941750990773</v>
          </cell>
          <cell r="L46">
            <v>0.92692572864070466</v>
          </cell>
          <cell r="M46">
            <v>0.95774140406331298</v>
          </cell>
          <cell r="N46">
            <v>1.1381987622511915</v>
          </cell>
          <cell r="O46">
            <v>1.1940451374178582</v>
          </cell>
          <cell r="P46">
            <v>1.2104175725410204</v>
          </cell>
          <cell r="Q46">
            <v>1.0440299307361913</v>
          </cell>
          <cell r="R46">
            <v>0.93085815750072143</v>
          </cell>
          <cell r="S46">
            <v>0.80467153615242981</v>
          </cell>
          <cell r="T46">
            <v>0.94705544976390965</v>
          </cell>
          <cell r="U46">
            <v>0.90956794075211678</v>
          </cell>
          <cell r="V46">
            <v>0.91433464409594811</v>
          </cell>
          <cell r="W46">
            <v>0.91146145203022455</v>
          </cell>
          <cell r="X46">
            <v>0.94776709903652634</v>
          </cell>
          <cell r="Y46">
            <v>0.94777417797498698</v>
          </cell>
          <cell r="Z46">
            <v>0.95370045344591237</v>
          </cell>
          <cell r="AA46">
            <v>0.79972651367614767</v>
          </cell>
          <cell r="AB46">
            <v>0.80113722050106762</v>
          </cell>
        </row>
        <row r="47">
          <cell r="A47" t="str">
            <v>23300000</v>
          </cell>
          <cell r="B47" t="str">
            <v>Combustível nuclear</v>
          </cell>
        </row>
        <row r="48">
          <cell r="A48" t="str">
            <v>240E0000</v>
          </cell>
          <cell r="B48" t="str">
            <v>Enc.Postais</v>
          </cell>
        </row>
        <row r="49">
          <cell r="A49" t="str">
            <v>24100000</v>
          </cell>
          <cell r="B49" t="str">
            <v>Produtos químicos de base</v>
          </cell>
          <cell r="C49">
            <v>594083923.48099995</v>
          </cell>
          <cell r="D49">
            <v>594083923.48100019</v>
          </cell>
          <cell r="E49">
            <v>0.8717398976957248</v>
          </cell>
          <cell r="F49">
            <v>0.89907405496556736</v>
          </cell>
          <cell r="G49">
            <v>0.92897342133370808</v>
          </cell>
          <cell r="H49">
            <v>0.97756759075132538</v>
          </cell>
          <cell r="I49">
            <v>1.0052860771961261</v>
          </cell>
          <cell r="J49">
            <v>1.0390364587293468</v>
          </cell>
          <cell r="K49">
            <v>1.0431443981936726</v>
          </cell>
          <cell r="L49">
            <v>1.0330762621426992</v>
          </cell>
          <cell r="M49">
            <v>1.0307832055152495</v>
          </cell>
          <cell r="N49">
            <v>1.0677496941998101</v>
          </cell>
          <cell r="O49">
            <v>1.051583783183268</v>
          </cell>
          <cell r="P49">
            <v>1.0519851560935034</v>
          </cell>
          <cell r="Q49">
            <v>0.97429230253874999</v>
          </cell>
          <cell r="R49">
            <v>0.97192740479501583</v>
          </cell>
          <cell r="S49">
            <v>0.96922255836245075</v>
          </cell>
          <cell r="T49">
            <v>0.97499573053171362</v>
          </cell>
          <cell r="U49">
            <v>0.97923608721382116</v>
          </cell>
          <cell r="V49">
            <v>0.97496622616389206</v>
          </cell>
          <cell r="W49">
            <v>0.93568605648456438</v>
          </cell>
          <cell r="X49">
            <v>0.9003678482533124</v>
          </cell>
          <cell r="Y49">
            <v>0.86561557064945871</v>
          </cell>
          <cell r="Z49">
            <v>0.8298812291778459</v>
          </cell>
          <cell r="AA49">
            <v>0.7848423106691288</v>
          </cell>
          <cell r="AB49">
            <v>0.75476806274197494</v>
          </cell>
        </row>
        <row r="50">
          <cell r="A50" t="str">
            <v>24200000</v>
          </cell>
          <cell r="B50" t="str">
            <v>Pesticidas e outros produtos agroquímicos</v>
          </cell>
          <cell r="C50">
            <v>12359630.737</v>
          </cell>
          <cell r="D50">
            <v>12359630.737000002</v>
          </cell>
          <cell r="E50">
            <v>0.92664398128997261</v>
          </cell>
          <cell r="F50">
            <v>1.0758799046418588</v>
          </cell>
          <cell r="G50">
            <v>0.95408671402576228</v>
          </cell>
          <cell r="H50">
            <v>1.0322968458339676</v>
          </cell>
          <cell r="I50">
            <v>1.0272097956355293</v>
          </cell>
          <cell r="J50">
            <v>1.013198462540057</v>
          </cell>
          <cell r="K50">
            <v>1.0183094777103754</v>
          </cell>
          <cell r="L50">
            <v>0.9553264897598247</v>
          </cell>
          <cell r="M50">
            <v>0.98071016260642985</v>
          </cell>
          <cell r="N50">
            <v>1.0579706325843468</v>
          </cell>
          <cell r="O50">
            <v>0.94239975110885721</v>
          </cell>
          <cell r="P50">
            <v>1.0159677822630186</v>
          </cell>
          <cell r="Q50">
            <v>1.0426385834185845</v>
          </cell>
          <cell r="R50">
            <v>1.0479968650139424</v>
          </cell>
          <cell r="S50">
            <v>0.99431652347220145</v>
          </cell>
          <cell r="T50">
            <v>1.0081073601560497</v>
          </cell>
          <cell r="U50">
            <v>1.0906038105610067</v>
          </cell>
          <cell r="V50">
            <v>1.0075387102580347</v>
          </cell>
          <cell r="W50">
            <v>1.0966159025319375</v>
          </cell>
          <cell r="X50">
            <v>1.0426146587794258</v>
          </cell>
          <cell r="Y50">
            <v>1.0041697874779321</v>
          </cell>
          <cell r="Z50">
            <v>1.0377081420293974</v>
          </cell>
          <cell r="AA50">
            <v>1.0502152212954714</v>
          </cell>
          <cell r="AB50">
            <v>1.0079199216993213</v>
          </cell>
        </row>
        <row r="51">
          <cell r="A51" t="str">
            <v>24300000</v>
          </cell>
          <cell r="B51" t="str">
            <v>Tintas, vernizes e produtos similares, mastiques e tintas de impressão</v>
          </cell>
          <cell r="C51">
            <v>24399818.125999998</v>
          </cell>
          <cell r="D51">
            <v>24399818.126000006</v>
          </cell>
          <cell r="E51">
            <v>0.96708710408220711</v>
          </cell>
          <cell r="F51">
            <v>0.96033726927471819</v>
          </cell>
          <cell r="G51">
            <v>0.9611128170794041</v>
          </cell>
          <cell r="H51">
            <v>1.0558111550132303</v>
          </cell>
          <cell r="I51">
            <v>1.04717242349522</v>
          </cell>
          <cell r="J51">
            <v>0.97721043832196908</v>
          </cell>
          <cell r="K51">
            <v>0.99359419385352654</v>
          </cell>
          <cell r="L51">
            <v>0.9522842243931352</v>
          </cell>
          <cell r="M51">
            <v>0.93366159788127145</v>
          </cell>
          <cell r="N51">
            <v>1.0372779418868001</v>
          </cell>
          <cell r="O51">
            <v>1.1122699342142286</v>
          </cell>
          <cell r="P51">
            <v>1.0021809005042897</v>
          </cell>
          <cell r="Q51">
            <v>1.0411382085978973</v>
          </cell>
          <cell r="R51">
            <v>1.0923414166549594</v>
          </cell>
          <cell r="S51">
            <v>1.1322267450114476</v>
          </cell>
          <cell r="T51">
            <v>1.0887396449851394</v>
          </cell>
          <cell r="U51">
            <v>1.0856497134348035</v>
          </cell>
          <cell r="V51">
            <v>1.02273786654974</v>
          </cell>
          <cell r="W51">
            <v>1.0872176269057505</v>
          </cell>
          <cell r="X51">
            <v>1.0901974034686197</v>
          </cell>
          <cell r="Y51">
            <v>1.0624952375755967</v>
          </cell>
          <cell r="Z51">
            <v>1.0050522834919773</v>
          </cell>
          <cell r="AA51">
            <v>1.0495501626964485</v>
          </cell>
          <cell r="AB51">
            <v>1.0733670663284292</v>
          </cell>
        </row>
        <row r="52">
          <cell r="A52" t="str">
            <v>24410000</v>
          </cell>
          <cell r="B52" t="str">
            <v>Produtos farmacêuticos de base</v>
          </cell>
          <cell r="C52">
            <v>41954982.994999997</v>
          </cell>
          <cell r="D52">
            <v>41954982.994999997</v>
          </cell>
          <cell r="E52">
            <v>0.95017385299720314</v>
          </cell>
          <cell r="F52">
            <v>1.0546143250466693</v>
          </cell>
          <cell r="G52">
            <v>0.95902419487899015</v>
          </cell>
          <cell r="H52">
            <v>0.99676383624172349</v>
          </cell>
          <cell r="I52">
            <v>1.0268091500641834</v>
          </cell>
          <cell r="J52">
            <v>1.0428115719609756</v>
          </cell>
          <cell r="K52">
            <v>1.0394499276692777</v>
          </cell>
          <cell r="L52">
            <v>1.0866072363471801</v>
          </cell>
          <cell r="M52">
            <v>0.95862186146764683</v>
          </cell>
          <cell r="N52">
            <v>0.96349342967799234</v>
          </cell>
          <cell r="O52">
            <v>0.96467267124444678</v>
          </cell>
          <cell r="P52">
            <v>0.9569579424037109</v>
          </cell>
          <cell r="Q52">
            <v>0.95640415509549215</v>
          </cell>
          <cell r="R52">
            <v>0.95038022530593891</v>
          </cell>
          <cell r="S52">
            <v>0.93537050704964309</v>
          </cell>
          <cell r="T52">
            <v>0.94481233563343492</v>
          </cell>
          <cell r="U52">
            <v>0.95046124667376231</v>
          </cell>
          <cell r="V52">
            <v>0.95573773608774071</v>
          </cell>
          <cell r="W52">
            <v>0.95853105136418359</v>
          </cell>
          <cell r="X52">
            <v>0.95144380267698514</v>
          </cell>
          <cell r="Y52">
            <v>1.0069185804804166</v>
          </cell>
          <cell r="Z52">
            <v>0.91830106785398691</v>
          </cell>
          <cell r="AA52">
            <v>1.0367691626442184</v>
          </cell>
          <cell r="AB52">
            <v>1.0196553377737481</v>
          </cell>
        </row>
        <row r="53">
          <cell r="A53" t="str">
            <v>24420000</v>
          </cell>
          <cell r="B53" t="str">
            <v>Preparações farmacêuticas</v>
          </cell>
          <cell r="C53">
            <v>109094514.391</v>
          </cell>
          <cell r="D53">
            <v>109094514.39099999</v>
          </cell>
          <cell r="E53">
            <v>1.1453488734903445</v>
          </cell>
          <cell r="F53">
            <v>0.96325912718221474</v>
          </cell>
          <cell r="G53">
            <v>1.1553466281812734</v>
          </cell>
          <cell r="H53">
            <v>0.69807910736545919</v>
          </cell>
          <cell r="I53">
            <v>0.87847731215468916</v>
          </cell>
          <cell r="J53">
            <v>1.1040487433100603</v>
          </cell>
          <cell r="K53">
            <v>0.96611016676516503</v>
          </cell>
          <cell r="L53">
            <v>1.1760028778845226</v>
          </cell>
          <cell r="M53">
            <v>1.2867897596918405</v>
          </cell>
          <cell r="N53">
            <v>1.0907582086738981</v>
          </cell>
          <cell r="O53">
            <v>0.65876226889855838</v>
          </cell>
          <cell r="P53">
            <v>0.87701692640197437</v>
          </cell>
          <cell r="Q53">
            <v>0.86292720950261415</v>
          </cell>
          <cell r="R53">
            <v>1.4960070841044693</v>
          </cell>
          <cell r="S53">
            <v>0.68178550656797365</v>
          </cell>
          <cell r="T53">
            <v>0.99114883384012642</v>
          </cell>
          <cell r="U53">
            <v>0.87491911866225025</v>
          </cell>
          <cell r="V53">
            <v>0.91967398742509165</v>
          </cell>
          <cell r="W53">
            <v>1.0909926603282591</v>
          </cell>
          <cell r="X53">
            <v>1.0647526907232785</v>
          </cell>
          <cell r="Y53">
            <v>1.1749528378761869</v>
          </cell>
          <cell r="Z53">
            <v>1.3523058387379567</v>
          </cell>
          <cell r="AA53">
            <v>0.86273649132806296</v>
          </cell>
          <cell r="AB53">
            <v>1.1164521668245448</v>
          </cell>
        </row>
        <row r="54">
          <cell r="A54" t="str">
            <v>24500000</v>
          </cell>
          <cell r="B54" t="str">
            <v>Glicerina, sabões e detergentes, produtos de limpeza e de polimento; perfumes, cosméticos e produtos de higiene</v>
          </cell>
          <cell r="C54">
            <v>62311156.920999996</v>
          </cell>
          <cell r="D54">
            <v>62311156.921000004</v>
          </cell>
          <cell r="E54">
            <v>0.97883172798210372</v>
          </cell>
          <cell r="F54">
            <v>0.90162383644909661</v>
          </cell>
          <cell r="G54">
            <v>0.95302555843781411</v>
          </cell>
          <cell r="H54">
            <v>0.98884670098597038</v>
          </cell>
          <cell r="I54">
            <v>0.99446187382236673</v>
          </cell>
          <cell r="J54">
            <v>1.0780561773208346</v>
          </cell>
          <cell r="K54">
            <v>1.1063578156422649</v>
          </cell>
          <cell r="L54">
            <v>0.93501152573509705</v>
          </cell>
          <cell r="M54">
            <v>1.0308273604955356</v>
          </cell>
          <cell r="N54">
            <v>1.0291681394927108</v>
          </cell>
          <cell r="O54">
            <v>1.0027882153791186</v>
          </cell>
          <cell r="P54">
            <v>1.0010010682570869</v>
          </cell>
          <cell r="Q54">
            <v>1.0696958088632902</v>
          </cell>
          <cell r="R54">
            <v>1.0057318705243912</v>
          </cell>
          <cell r="S54">
            <v>1.0432701220041878</v>
          </cell>
          <cell r="T54">
            <v>1.0396114816599447</v>
          </cell>
          <cell r="U54">
            <v>1.0976260702838532</v>
          </cell>
          <cell r="V54">
            <v>1.0744419632230631</v>
          </cell>
          <cell r="W54">
            <v>0.99826192123393265</v>
          </cell>
          <cell r="X54">
            <v>0.98021133179220477</v>
          </cell>
          <cell r="Y54">
            <v>1.0192614669496658</v>
          </cell>
          <cell r="Z54">
            <v>0.9934674433063837</v>
          </cell>
          <cell r="AA54">
            <v>1.0049343474435486</v>
          </cell>
          <cell r="AB54">
            <v>1.0114197609766751</v>
          </cell>
        </row>
        <row r="55">
          <cell r="A55" t="str">
            <v>24600000</v>
          </cell>
          <cell r="B55" t="str">
            <v>Outros produtos químicos</v>
          </cell>
          <cell r="C55">
            <v>129507498.01899999</v>
          </cell>
          <cell r="D55">
            <v>129507498.01900001</v>
          </cell>
          <cell r="E55">
            <v>1.0258323533038047</v>
          </cell>
          <cell r="F55">
            <v>1.0019261837298754</v>
          </cell>
          <cell r="G55">
            <v>1.01691343273447</v>
          </cell>
          <cell r="H55">
            <v>0.94501451704248807</v>
          </cell>
          <cell r="I55">
            <v>0.99569074727706552</v>
          </cell>
          <cell r="J55">
            <v>0.97017047393759448</v>
          </cell>
          <cell r="K55">
            <v>0.95443948518740485</v>
          </cell>
          <cell r="L55">
            <v>0.96940190289469363</v>
          </cell>
          <cell r="M55">
            <v>0.98013450443698191</v>
          </cell>
          <cell r="N55">
            <v>1.0172702986241349</v>
          </cell>
          <cell r="O55">
            <v>1.0636700536497461</v>
          </cell>
          <cell r="P55">
            <v>1.0595360471817403</v>
          </cell>
          <cell r="Q55">
            <v>1.0185133685955501</v>
          </cell>
          <cell r="R55">
            <v>1.0359163548837167</v>
          </cell>
          <cell r="S55">
            <v>1.0112691584141846</v>
          </cell>
          <cell r="T55">
            <v>1.0157310366705565</v>
          </cell>
          <cell r="U55">
            <v>1.0461714481455584</v>
          </cell>
          <cell r="V55">
            <v>1.0453879204630072</v>
          </cell>
          <cell r="W55">
            <v>1.0578521207114442</v>
          </cell>
          <cell r="X55">
            <v>1.0224291970789332</v>
          </cell>
          <cell r="Y55">
            <v>1.030543456416682</v>
          </cell>
          <cell r="Z55">
            <v>1.0366759224700797</v>
          </cell>
          <cell r="AA55">
            <v>0.97699853117137037</v>
          </cell>
          <cell r="AB55">
            <v>0.97373276599404124</v>
          </cell>
        </row>
        <row r="56">
          <cell r="A56" t="str">
            <v>24700000</v>
          </cell>
          <cell r="B56" t="str">
            <v>Fibras sintéticas ou artificiais</v>
          </cell>
          <cell r="C56">
            <v>22053373.627999999</v>
          </cell>
          <cell r="D56">
            <v>22053373.628000002</v>
          </cell>
          <cell r="E56">
            <v>0.92510152277702484</v>
          </cell>
          <cell r="F56">
            <v>0.89973456327295476</v>
          </cell>
          <cell r="G56">
            <v>0.98269614993223009</v>
          </cell>
          <cell r="H56">
            <v>0.96611889139720764</v>
          </cell>
          <cell r="I56">
            <v>0.99825487552786174</v>
          </cell>
          <cell r="J56">
            <v>0.93670267822075237</v>
          </cell>
          <cell r="K56">
            <v>1.0619102198618589</v>
          </cell>
          <cell r="L56">
            <v>1.0161777768765434</v>
          </cell>
          <cell r="M56">
            <v>1.0082852553528316</v>
          </cell>
          <cell r="N56">
            <v>1.0230176539402909</v>
          </cell>
          <cell r="O56">
            <v>1.0697537868517029</v>
          </cell>
          <cell r="P56">
            <v>1.1122466259887409</v>
          </cell>
          <cell r="Q56">
            <v>1.0648969722909654</v>
          </cell>
          <cell r="R56">
            <v>1.0700793727769715</v>
          </cell>
          <cell r="S56">
            <v>1.1029681312522677</v>
          </cell>
          <cell r="T56">
            <v>1.0954915778633285</v>
          </cell>
          <cell r="U56">
            <v>1.0731533467723664</v>
          </cell>
          <cell r="V56">
            <v>1.0878125144834283</v>
          </cell>
          <cell r="W56">
            <v>1.0749404527579975</v>
          </cell>
          <cell r="X56">
            <v>1.0399034203539912</v>
          </cell>
          <cell r="Y56">
            <v>1.0060291389755676</v>
          </cell>
          <cell r="Z56">
            <v>1.0327811729885179</v>
          </cell>
          <cell r="AA56">
            <v>0.87476845477658094</v>
          </cell>
          <cell r="AB56">
            <v>1.0872430858472242</v>
          </cell>
        </row>
        <row r="57">
          <cell r="A57" t="str">
            <v>2500000A</v>
          </cell>
          <cell r="B57" t="str">
            <v>Artigos de borracha e matérias plásticas (consumo intermédio)</v>
          </cell>
          <cell r="C57">
            <v>409573655.29900002</v>
          </cell>
          <cell r="D57">
            <v>409573655.29900008</v>
          </cell>
          <cell r="E57">
            <v>0.92382815837381538</v>
          </cell>
          <cell r="F57">
            <v>0.93852415555078028</v>
          </cell>
          <cell r="G57">
            <v>0.93379594240453212</v>
          </cell>
          <cell r="H57">
            <v>0.94943342321156321</v>
          </cell>
          <cell r="I57">
            <v>0.96608908120481773</v>
          </cell>
          <cell r="J57">
            <v>1.0201946854028103</v>
          </cell>
          <cell r="K57">
            <v>1.1001799699929835</v>
          </cell>
          <cell r="L57">
            <v>1.0996834682584296</v>
          </cell>
          <cell r="M57">
            <v>1.0232982392034065</v>
          </cell>
          <cell r="N57">
            <v>1.0434784779874584</v>
          </cell>
          <cell r="O57">
            <v>1.0215968424687352</v>
          </cell>
          <cell r="P57">
            <v>0.97989755594066807</v>
          </cell>
          <cell r="Q57">
            <v>0.9127267744801395</v>
          </cell>
          <cell r="R57">
            <v>0.92422800592357757</v>
          </cell>
          <cell r="S57">
            <v>0.94926081002190865</v>
          </cell>
          <cell r="T57">
            <v>0.95203001874148674</v>
          </cell>
          <cell r="U57">
            <v>0.9898587656301634</v>
          </cell>
          <cell r="V57">
            <v>1.0244138435713399</v>
          </cell>
          <cell r="W57">
            <v>1.0256215187517279</v>
          </cell>
          <cell r="X57">
            <v>1.0138723747610701</v>
          </cell>
          <cell r="Y57">
            <v>1.0224746064444801</v>
          </cell>
          <cell r="Z57">
            <v>1.0665622738117209</v>
          </cell>
          <cell r="AA57">
            <v>1.0141086665685548</v>
          </cell>
          <cell r="AB57">
            <v>0.94235368717523138</v>
          </cell>
        </row>
        <row r="58">
          <cell r="A58" t="str">
            <v>25240000</v>
          </cell>
          <cell r="B58" t="str">
            <v>Outros artigos de plástico (consumo final)</v>
          </cell>
          <cell r="C58">
            <v>111872571.022</v>
          </cell>
          <cell r="D58">
            <v>111872571.02200001</v>
          </cell>
          <cell r="E58">
            <v>0.95681725272747542</v>
          </cell>
          <cell r="F58">
            <v>0.93697911428658676</v>
          </cell>
          <cell r="G58">
            <v>0.88992820702689945</v>
          </cell>
          <cell r="H58">
            <v>0.99549797595330103</v>
          </cell>
          <cell r="I58">
            <v>1.0112806020165102</v>
          </cell>
          <cell r="J58">
            <v>1.1658574288556718</v>
          </cell>
          <cell r="K58">
            <v>1.0211607088472991</v>
          </cell>
          <cell r="L58">
            <v>1.0698805301840411</v>
          </cell>
          <cell r="M58">
            <v>0.95872867844836518</v>
          </cell>
          <cell r="N58">
            <v>1.0382403655087891</v>
          </cell>
          <cell r="O58">
            <v>0.87897015716416982</v>
          </cell>
          <cell r="P58">
            <v>1.0766589789808909</v>
          </cell>
          <cell r="Q58">
            <v>0.90635879198046509</v>
          </cell>
          <cell r="R58">
            <v>0.93336594987756094</v>
          </cell>
          <cell r="S58">
            <v>0.91456377658102506</v>
          </cell>
          <cell r="T58">
            <v>1.0295996703674601</v>
          </cell>
          <cell r="U58">
            <v>0.93267527303685427</v>
          </cell>
          <cell r="V58">
            <v>1.1183146866797995</v>
          </cell>
          <cell r="W58">
            <v>1.0454412748641464</v>
          </cell>
          <cell r="X58">
            <v>1.0528828008257241</v>
          </cell>
          <cell r="Y58">
            <v>0.948306163601078</v>
          </cell>
          <cell r="Z58">
            <v>0.94117601951247254</v>
          </cell>
          <cell r="AA58">
            <v>0.94236621572772505</v>
          </cell>
          <cell r="AB58">
            <v>1.1637397593003664</v>
          </cell>
        </row>
        <row r="59">
          <cell r="A59" t="str">
            <v>26000000</v>
          </cell>
          <cell r="B59" t="str">
            <v>Outros produtos minerais não metálicos</v>
          </cell>
          <cell r="C59">
            <v>552390992.56200004</v>
          </cell>
          <cell r="D59">
            <v>552390992.56199992</v>
          </cell>
          <cell r="E59">
            <v>1.0010738043274874</v>
          </cell>
          <cell r="F59">
            <v>1.0021079014004548</v>
          </cell>
          <cell r="G59">
            <v>0.99255749893284073</v>
          </cell>
          <cell r="H59">
            <v>0.99062928591125021</v>
          </cell>
          <cell r="I59">
            <v>1.0110114589260137</v>
          </cell>
          <cell r="J59">
            <v>1.0054957548032502</v>
          </cell>
          <cell r="K59">
            <v>1.0111325545532059</v>
          </cell>
          <cell r="L59">
            <v>1.001645717270667</v>
          </cell>
          <cell r="M59">
            <v>0.99474529960857416</v>
          </cell>
          <cell r="N59">
            <v>1.0023230277341326</v>
          </cell>
          <cell r="O59">
            <v>1.0001937711501174</v>
          </cell>
          <cell r="P59">
            <v>0.98708392538200573</v>
          </cell>
          <cell r="Q59">
            <v>1.0135259668839498</v>
          </cell>
          <cell r="R59">
            <v>1.0119126986099407</v>
          </cell>
          <cell r="S59">
            <v>1.0097183474184273</v>
          </cell>
          <cell r="T59">
            <v>1.0008150929187485</v>
          </cell>
          <cell r="U59">
            <v>1.0180547481975692</v>
          </cell>
          <cell r="V59">
            <v>1.0295108767247574</v>
          </cell>
          <cell r="W59">
            <v>1.0294057304269835</v>
          </cell>
          <cell r="X59">
            <v>1.030017920691741</v>
          </cell>
          <cell r="Y59">
            <v>1.0070828125441802</v>
          </cell>
          <cell r="Z59">
            <v>1.0199793671992063</v>
          </cell>
          <cell r="AA59">
            <v>1.0288787264785593</v>
          </cell>
          <cell r="AB59">
            <v>1.0174054793100407</v>
          </cell>
        </row>
        <row r="60">
          <cell r="A60" t="str">
            <v>27000000</v>
          </cell>
          <cell r="B60" t="str">
            <v>Metais de base</v>
          </cell>
          <cell r="C60">
            <v>611353640.88499999</v>
          </cell>
          <cell r="D60">
            <v>611353640.88499999</v>
          </cell>
          <cell r="E60">
            <v>0.94473712991752579</v>
          </cell>
          <cell r="F60">
            <v>0.9654007388625182</v>
          </cell>
          <cell r="G60">
            <v>0.98424289630383921</v>
          </cell>
          <cell r="H60">
            <v>0.98221788253742048</v>
          </cell>
          <cell r="I60">
            <v>0.99331647979632798</v>
          </cell>
          <cell r="J60">
            <v>0.9927999153899012</v>
          </cell>
          <cell r="K60">
            <v>1.0151483950996003</v>
          </cell>
          <cell r="L60">
            <v>1.0138121670701705</v>
          </cell>
          <cell r="M60">
            <v>1.0347625350477647</v>
          </cell>
          <cell r="N60">
            <v>1.0333200566421583</v>
          </cell>
          <cell r="O60">
            <v>1.026290769220775</v>
          </cell>
          <cell r="P60">
            <v>1.013951034111999</v>
          </cell>
          <cell r="Q60">
            <v>1.0307518983648276</v>
          </cell>
          <cell r="R60">
            <v>1.0399686700207882</v>
          </cell>
          <cell r="S60">
            <v>1.0344381808063223</v>
          </cell>
          <cell r="T60">
            <v>3.7247133732983246</v>
          </cell>
          <cell r="U60">
            <v>1.0364459685356813</v>
          </cell>
          <cell r="V60">
            <v>1.0463183951383366</v>
          </cell>
          <cell r="W60">
            <v>1.0325878208866166</v>
          </cell>
          <cell r="X60">
            <v>1.0257532179737014</v>
          </cell>
          <cell r="Y60">
            <v>1.008450699918078</v>
          </cell>
          <cell r="Z60">
            <v>0.98711021594664627</v>
          </cell>
          <cell r="AA60">
            <v>0.94651539012613939</v>
          </cell>
          <cell r="AB60">
            <v>0.92659668474544998</v>
          </cell>
        </row>
        <row r="61">
          <cell r="A61" t="str">
            <v>280E0000</v>
          </cell>
          <cell r="B61" t="str">
            <v>Enc.Postais</v>
          </cell>
        </row>
        <row r="62">
          <cell r="A62" t="str">
            <v>28100000</v>
          </cell>
          <cell r="B62" t="str">
            <v>Elementos de construção em metal</v>
          </cell>
          <cell r="C62">
            <v>26773558.879000001</v>
          </cell>
          <cell r="D62">
            <v>26773558.879000001</v>
          </cell>
          <cell r="E62">
            <v>0.95347251389625365</v>
          </cell>
          <cell r="F62">
            <v>0.93707247628251122</v>
          </cell>
          <cell r="G62">
            <v>0.97569551979337599</v>
          </cell>
          <cell r="H62">
            <v>0.97358069939384229</v>
          </cell>
          <cell r="I62">
            <v>1.0675248241488162</v>
          </cell>
          <cell r="J62">
            <v>0.98347518761555996</v>
          </cell>
          <cell r="K62">
            <v>0.99614169138407094</v>
          </cell>
          <cell r="L62">
            <v>1.0858644815212475</v>
          </cell>
          <cell r="M62">
            <v>0.91059442194099871</v>
          </cell>
          <cell r="N62">
            <v>1.0348654328911833</v>
          </cell>
          <cell r="O62">
            <v>0.94690286186979888</v>
          </cell>
          <cell r="P62">
            <v>1.1348098892623411</v>
          </cell>
          <cell r="Q62">
            <v>0.9995327593939759</v>
          </cell>
          <cell r="R62">
            <v>1.0260486155456907</v>
          </cell>
          <cell r="S62">
            <v>0.96982188141559611</v>
          </cell>
          <cell r="T62">
            <v>1.034469236458978</v>
          </cell>
          <cell r="U62">
            <v>0.95577467396413518</v>
          </cell>
          <cell r="V62">
            <v>0.93675425040081417</v>
          </cell>
          <cell r="W62">
            <v>1.0162313736656012</v>
          </cell>
          <cell r="X62">
            <v>1.0200087096283299</v>
          </cell>
          <cell r="Y62">
            <v>1.0217563683264699</v>
          </cell>
          <cell r="Z62">
            <v>1.0773812941026797</v>
          </cell>
          <cell r="AA62">
            <v>1.0708816382214377</v>
          </cell>
          <cell r="AB62">
            <v>0.99880366117251151</v>
          </cell>
        </row>
        <row r="63">
          <cell r="A63" t="str">
            <v>28200000</v>
          </cell>
          <cell r="B63" t="str">
            <v>Reservatórios, recipientes, caldeiras e radiadores metálicos para aquecimento central</v>
          </cell>
          <cell r="C63">
            <v>59380859.223999999</v>
          </cell>
          <cell r="D63">
            <v>59380859.223999992</v>
          </cell>
          <cell r="E63">
            <v>1.0205589661527008</v>
          </cell>
          <cell r="F63">
            <v>1.0691688509281845</v>
          </cell>
          <cell r="G63">
            <v>1.0366134316296653</v>
          </cell>
          <cell r="H63">
            <v>1.0162398078018824</v>
          </cell>
          <cell r="I63">
            <v>1.0289814193452484</v>
          </cell>
          <cell r="J63">
            <v>0.99750928956947982</v>
          </cell>
          <cell r="K63">
            <v>0.99301638605089149</v>
          </cell>
          <cell r="L63">
            <v>0.93243472264074045</v>
          </cell>
          <cell r="M63">
            <v>0.96668986286888092</v>
          </cell>
          <cell r="N63">
            <v>0.96756829792078392</v>
          </cell>
          <cell r="O63">
            <v>0.98008426521990444</v>
          </cell>
          <cell r="P63">
            <v>0.99113469987163816</v>
          </cell>
          <cell r="Q63">
            <v>0.96329338609613957</v>
          </cell>
          <cell r="R63">
            <v>0.98150826797605506</v>
          </cell>
          <cell r="S63">
            <v>1.0072042970601127</v>
          </cell>
          <cell r="T63">
            <v>0.97155816694724173</v>
          </cell>
          <cell r="U63">
            <v>0.95119834746144238</v>
          </cell>
          <cell r="V63">
            <v>0.96229456697969085</v>
          </cell>
          <cell r="W63">
            <v>0.96354884283332731</v>
          </cell>
          <cell r="X63">
            <v>0.99101674758587732</v>
          </cell>
          <cell r="Y63">
            <v>0.94757980450634161</v>
          </cell>
          <cell r="Z63">
            <v>0.83888279738340465</v>
          </cell>
          <cell r="AA63">
            <v>0.97079685101248114</v>
          </cell>
          <cell r="AB63">
            <v>0.9013288458160067</v>
          </cell>
        </row>
        <row r="64">
          <cell r="A64" t="str">
            <v>28300000</v>
          </cell>
          <cell r="B64" t="str">
            <v>Geradores de vapor (excepto caldeiras para aquecimento central)</v>
          </cell>
          <cell r="C64">
            <v>90388.9</v>
          </cell>
          <cell r="D64">
            <v>90388.9</v>
          </cell>
          <cell r="E64">
            <v>0.94055793806275612</v>
          </cell>
          <cell r="F64">
            <v>1.6302681205499869</v>
          </cell>
          <cell r="G64">
            <v>0.94055793806275612</v>
          </cell>
          <cell r="N64">
            <v>0.48861600332450117</v>
          </cell>
          <cell r="Q64">
            <v>2.148438212443192</v>
          </cell>
          <cell r="S64">
            <v>1.192606490551088</v>
          </cell>
          <cell r="U64">
            <v>2.2378706915534692</v>
          </cell>
          <cell r="W64">
            <v>3.8386562887040436</v>
          </cell>
          <cell r="Y64">
            <v>0.68564137062204145</v>
          </cell>
          <cell r="AB64">
            <v>1.3481158181059274</v>
          </cell>
        </row>
        <row r="65">
          <cell r="A65" t="str">
            <v>28600000</v>
          </cell>
          <cell r="B65" t="str">
            <v>Cutelaria, ferramentas e ferragens</v>
          </cell>
          <cell r="C65">
            <v>148937935.53299999</v>
          </cell>
          <cell r="D65">
            <v>148937935.53300002</v>
          </cell>
          <cell r="E65">
            <v>0.99212357917388116</v>
          </cell>
          <cell r="F65">
            <v>1.0073922233522479</v>
          </cell>
          <cell r="G65">
            <v>0.95875319271701698</v>
          </cell>
          <cell r="H65">
            <v>1.0142856389701926</v>
          </cell>
          <cell r="I65">
            <v>1.03477475126732</v>
          </cell>
          <cell r="J65">
            <v>1.0254272039729495</v>
          </cell>
          <cell r="K65">
            <v>1.0719086454010236</v>
          </cell>
          <cell r="L65">
            <v>0.98756949002388816</v>
          </cell>
          <cell r="M65">
            <v>0.94767746288410337</v>
          </cell>
          <cell r="N65">
            <v>0.97921972968479942</v>
          </cell>
          <cell r="O65">
            <v>0.97760246335033518</v>
          </cell>
          <cell r="P65">
            <v>1.0032656192022413</v>
          </cell>
          <cell r="Q65">
            <v>1.005404359014574</v>
          </cell>
          <cell r="R65">
            <v>1.0119935413004366</v>
          </cell>
          <cell r="S65">
            <v>1.0262918440460371</v>
          </cell>
          <cell r="T65">
            <v>0.95063290544515722</v>
          </cell>
          <cell r="U65">
            <v>1.0384373999340075</v>
          </cell>
          <cell r="V65">
            <v>0.95552873650442216</v>
          </cell>
          <cell r="W65">
            <v>0.98282591819515808</v>
          </cell>
          <cell r="X65">
            <v>0.99987123491723595</v>
          </cell>
          <cell r="Y65">
            <v>0.92362402377148345</v>
          </cell>
          <cell r="Z65">
            <v>0.9880477370180496</v>
          </cell>
          <cell r="AA65">
            <v>0.97785305439223613</v>
          </cell>
          <cell r="AB65">
            <v>1.0175561623086855</v>
          </cell>
        </row>
        <row r="66">
          <cell r="A66" t="str">
            <v>28700000</v>
          </cell>
          <cell r="B66" t="str">
            <v>Outros produtos metálicos transformados</v>
          </cell>
          <cell r="C66">
            <v>231298829.949</v>
          </cell>
          <cell r="D66">
            <v>231298829.94900006</v>
          </cell>
          <cell r="E66">
            <v>0.99512241835055004</v>
          </cell>
          <cell r="F66">
            <v>1.0231994356861156</v>
          </cell>
          <cell r="G66">
            <v>0.99380192940678103</v>
          </cell>
          <cell r="H66">
            <v>1.0053911489892828</v>
          </cell>
          <cell r="I66">
            <v>0.99933344518565559</v>
          </cell>
          <cell r="J66">
            <v>1.0003300481041086</v>
          </cell>
          <cell r="K66">
            <v>1.0147955113697282</v>
          </cell>
          <cell r="L66">
            <v>1.0254195093827616</v>
          </cell>
          <cell r="M66">
            <v>0.96922490519337012</v>
          </cell>
          <cell r="N66">
            <v>0.98829943377735774</v>
          </cell>
          <cell r="O66">
            <v>0.97344778164972934</v>
          </cell>
          <cell r="P66">
            <v>1.0116344329045592</v>
          </cell>
          <cell r="Q66">
            <v>0.97588027444650316</v>
          </cell>
          <cell r="R66">
            <v>0.98104466163537318</v>
          </cell>
          <cell r="S66">
            <v>0.99875035796040712</v>
          </cell>
          <cell r="T66">
            <v>0.98148383117864502</v>
          </cell>
          <cell r="U66">
            <v>0.98764782772888327</v>
          </cell>
          <cell r="V66">
            <v>1.0007251442503162</v>
          </cell>
          <cell r="W66">
            <v>1.0202186123085448</v>
          </cell>
          <cell r="X66">
            <v>0.97814121765615347</v>
          </cell>
          <cell r="Y66">
            <v>0.97227626931920008</v>
          </cell>
          <cell r="Z66">
            <v>1.0068540893743019</v>
          </cell>
          <cell r="AA66">
            <v>0.98702205148448485</v>
          </cell>
          <cell r="AB66">
            <v>1.0272448672969088</v>
          </cell>
        </row>
        <row r="67">
          <cell r="A67" t="str">
            <v>290E0000</v>
          </cell>
          <cell r="B67" t="str">
            <v>Enc.Postais</v>
          </cell>
        </row>
        <row r="68">
          <cell r="A68" t="str">
            <v>29100000</v>
          </cell>
          <cell r="B68" t="str">
            <v>Máquinas e equipamentos para a produção e utilização de energia macânica, excepto motores para aeronaves, automóveis e motociclos</v>
          </cell>
          <cell r="C68">
            <v>191529418.54800001</v>
          </cell>
          <cell r="D68">
            <v>191529418.54800001</v>
          </cell>
          <cell r="E68">
            <v>1.0337921890236474</v>
          </cell>
          <cell r="F68">
            <v>1.0065225420312727</v>
          </cell>
          <cell r="G68">
            <v>1.0661562211127809</v>
          </cell>
          <cell r="H68">
            <v>1.0500879172891533</v>
          </cell>
          <cell r="I68">
            <v>1.0164419402768845</v>
          </cell>
          <cell r="J68">
            <v>1.0063896190496362</v>
          </cell>
          <cell r="K68">
            <v>0.9734948298055438</v>
          </cell>
          <cell r="L68">
            <v>0.98120136819287429</v>
          </cell>
          <cell r="M68">
            <v>0.97292280531768771</v>
          </cell>
          <cell r="N68">
            <v>0.97323549981895385</v>
          </cell>
          <cell r="O68">
            <v>0.97925696521539385</v>
          </cell>
          <cell r="P68">
            <v>0.94049810286617153</v>
          </cell>
          <cell r="Q68">
            <v>0.96800475927863749</v>
          </cell>
          <cell r="R68">
            <v>0.94979937672456205</v>
          </cell>
          <cell r="S68">
            <v>0.95930188505880476</v>
          </cell>
          <cell r="T68">
            <v>0.93888958964848124</v>
          </cell>
          <cell r="U68">
            <v>0.8863793977653126</v>
          </cell>
          <cell r="V68">
            <v>0.92696113826426096</v>
          </cell>
          <cell r="W68">
            <v>0.93600254616995837</v>
          </cell>
          <cell r="X68">
            <v>0.92495042507123593</v>
          </cell>
          <cell r="Y68">
            <v>0.92524173673647236</v>
          </cell>
          <cell r="Z68">
            <v>0.90000508946003499</v>
          </cell>
          <cell r="AA68">
            <v>0.92740633708385001</v>
          </cell>
          <cell r="AB68">
            <v>0.91255398660865938</v>
          </cell>
        </row>
        <row r="69">
          <cell r="A69" t="str">
            <v>29200000</v>
          </cell>
          <cell r="B69" t="str">
            <v>Outras máquinas de uso geral</v>
          </cell>
          <cell r="C69">
            <v>132090014.859</v>
          </cell>
          <cell r="D69">
            <v>132090014.85899998</v>
          </cell>
          <cell r="E69">
            <v>0.97475937733581208</v>
          </cell>
          <cell r="F69">
            <v>1.0237332546030775</v>
          </cell>
          <cell r="G69">
            <v>0.97988699798504708</v>
          </cell>
          <cell r="H69">
            <v>1.0027643911897597</v>
          </cell>
          <cell r="I69">
            <v>1.000058484979226</v>
          </cell>
          <cell r="J69">
            <v>0.99746590803140001</v>
          </cell>
          <cell r="K69">
            <v>1.0048012538516713</v>
          </cell>
          <cell r="L69">
            <v>1.0348959281941754</v>
          </cell>
          <cell r="M69">
            <v>0.96913027032164734</v>
          </cell>
          <cell r="N69">
            <v>0.98119548458042283</v>
          </cell>
          <cell r="O69">
            <v>1.0288664184703789</v>
          </cell>
          <cell r="P69">
            <v>1.0024422304573826</v>
          </cell>
          <cell r="Q69">
            <v>1.0505972735203386</v>
          </cell>
          <cell r="R69">
            <v>1.0406638077634132</v>
          </cell>
          <cell r="S69">
            <v>1.0262006035457554</v>
          </cell>
          <cell r="T69">
            <v>1.0147839122585567</v>
          </cell>
          <cell r="U69">
            <v>0.98742309904942505</v>
          </cell>
          <cell r="V69">
            <v>1.0110000753962025</v>
          </cell>
          <cell r="W69">
            <v>1.0544294168868793</v>
          </cell>
          <cell r="X69">
            <v>0.97503402968302766</v>
          </cell>
          <cell r="Y69">
            <v>1.0039578680157288</v>
          </cell>
          <cell r="Z69">
            <v>1.038284890814255</v>
          </cell>
          <cell r="AA69">
            <v>1.0235682081482889</v>
          </cell>
          <cell r="AB69">
            <v>1.0111329905958562</v>
          </cell>
        </row>
        <row r="70">
          <cell r="A70" t="str">
            <v>29300000</v>
          </cell>
          <cell r="B70" t="str">
            <v>Máquinas e tractores para a agricultura, pecuária e silvicultura</v>
          </cell>
          <cell r="C70">
            <v>6213845.9359999998</v>
          </cell>
          <cell r="D70">
            <v>6213845.9360000007</v>
          </cell>
          <cell r="E70">
            <v>1.0668119469099315</v>
          </cell>
          <cell r="F70">
            <v>0.93003706097462768</v>
          </cell>
          <cell r="G70">
            <v>1.3949509801552131</v>
          </cell>
          <cell r="H70">
            <v>1.2213357563820226</v>
          </cell>
          <cell r="I70">
            <v>0.86649271512316417</v>
          </cell>
          <cell r="J70">
            <v>0.9138977049473449</v>
          </cell>
          <cell r="K70">
            <v>1.0069174261064053</v>
          </cell>
          <cell r="L70">
            <v>0.86194888275219383</v>
          </cell>
          <cell r="M70">
            <v>0.82280247277894325</v>
          </cell>
          <cell r="N70">
            <v>0.95012420299407863</v>
          </cell>
          <cell r="O70">
            <v>0.91045584914989131</v>
          </cell>
          <cell r="P70">
            <v>1.0542250017261836</v>
          </cell>
          <cell r="Q70">
            <v>0.95510488179548902</v>
          </cell>
          <cell r="R70">
            <v>1.0019451005047739</v>
          </cell>
          <cell r="S70">
            <v>0.92116890352134884</v>
          </cell>
          <cell r="T70">
            <v>0.94188196783567091</v>
          </cell>
          <cell r="U70">
            <v>1.0642189788596181</v>
          </cell>
          <cell r="V70">
            <v>0.98025113358432114</v>
          </cell>
          <cell r="W70">
            <v>0.89872947204192755</v>
          </cell>
          <cell r="X70">
            <v>1.2372106512247585</v>
          </cell>
          <cell r="Y70">
            <v>1.0415606990309927</v>
          </cell>
          <cell r="Z70">
            <v>1.1045463430849574</v>
          </cell>
          <cell r="AA70">
            <v>1.183486071340514</v>
          </cell>
          <cell r="AB70">
            <v>0.99133210387558801</v>
          </cell>
        </row>
        <row r="71">
          <cell r="A71" t="str">
            <v>29400000</v>
          </cell>
          <cell r="B71" t="str">
            <v>Máquinas-ferramentas</v>
          </cell>
          <cell r="C71">
            <v>20802409.221999999</v>
          </cell>
          <cell r="D71">
            <v>20802409.221999995</v>
          </cell>
          <cell r="E71">
            <v>0.98751380280600365</v>
          </cell>
          <cell r="F71">
            <v>0.89220218836482368</v>
          </cell>
          <cell r="G71">
            <v>0.8984438644212609</v>
          </cell>
          <cell r="H71">
            <v>0.88317862721938922</v>
          </cell>
          <cell r="I71">
            <v>0.89011460442880896</v>
          </cell>
          <cell r="J71">
            <v>0.9489359683540759</v>
          </cell>
          <cell r="K71">
            <v>1.1037993961165291</v>
          </cell>
          <cell r="L71">
            <v>1.0190697116863272</v>
          </cell>
          <cell r="M71">
            <v>1.0931971164345053</v>
          </cell>
          <cell r="N71">
            <v>1.1145292416625912</v>
          </cell>
          <cell r="O71">
            <v>1.0874744288088269</v>
          </cell>
          <cell r="P71">
            <v>1.0815410496968576</v>
          </cell>
          <cell r="Q71">
            <v>0.98188891118020294</v>
          </cell>
          <cell r="R71">
            <v>0.88676296716025493</v>
          </cell>
          <cell r="S71">
            <v>1.1420005750074091</v>
          </cell>
          <cell r="T71">
            <v>0.92895102269396146</v>
          </cell>
          <cell r="U71">
            <v>0.97393722056138676</v>
          </cell>
          <cell r="V71">
            <v>0.9982196359127451</v>
          </cell>
          <cell r="W71">
            <v>1.0226814873729637</v>
          </cell>
          <cell r="X71">
            <v>0.9537743367690048</v>
          </cell>
          <cell r="Y71">
            <v>0.92382078344780116</v>
          </cell>
          <cell r="Z71">
            <v>0.87323206363343753</v>
          </cell>
          <cell r="AA71">
            <v>1.2918825978350128</v>
          </cell>
          <cell r="AB71">
            <v>0.9556503924527725</v>
          </cell>
        </row>
        <row r="72">
          <cell r="A72" t="str">
            <v>29500000</v>
          </cell>
          <cell r="B72" t="str">
            <v>Outras máquinas e equipamento para uso específico</v>
          </cell>
          <cell r="C72">
            <v>267472363.38999999</v>
          </cell>
          <cell r="D72">
            <v>267472363.39000002</v>
          </cell>
          <cell r="E72">
            <v>0.99473527313235222</v>
          </cell>
          <cell r="F72">
            <v>0.92696069389725932</v>
          </cell>
          <cell r="G72">
            <v>0.91601618353139436</v>
          </cell>
          <cell r="H72">
            <v>1.0249028548184136</v>
          </cell>
          <cell r="I72">
            <v>1.0270408407102181</v>
          </cell>
          <cell r="J72">
            <v>1.0244305993237586</v>
          </cell>
          <cell r="K72">
            <v>1.0650910052606901</v>
          </cell>
          <cell r="L72">
            <v>1.0290636479340216</v>
          </cell>
          <cell r="M72">
            <v>1.002193054074811</v>
          </cell>
          <cell r="N72">
            <v>1.0396788201865694</v>
          </cell>
          <cell r="O72">
            <v>0.97752042833650832</v>
          </cell>
          <cell r="P72">
            <v>0.97236659879400344</v>
          </cell>
          <cell r="Q72">
            <v>0.98563416540132021</v>
          </cell>
          <cell r="R72">
            <v>0.92912771607142464</v>
          </cell>
          <cell r="S72">
            <v>1.0031452745766414</v>
          </cell>
          <cell r="T72">
            <v>0.96345415431830572</v>
          </cell>
          <cell r="U72">
            <v>1.0046518155710749</v>
          </cell>
          <cell r="V72">
            <v>1.0443509894211156</v>
          </cell>
          <cell r="W72">
            <v>0.94948047064620333</v>
          </cell>
          <cell r="X72">
            <v>1.0098309239937444</v>
          </cell>
          <cell r="Y72">
            <v>0.99554544659114541</v>
          </cell>
          <cell r="Z72">
            <v>1.0199020066482307</v>
          </cell>
          <cell r="AA72">
            <v>0.96191486993931463</v>
          </cell>
          <cell r="AB72">
            <v>1.0179737193481662</v>
          </cell>
        </row>
        <row r="73">
          <cell r="A73" t="str">
            <v>29600000</v>
          </cell>
          <cell r="B73" t="str">
            <v>Armas e munições</v>
          </cell>
          <cell r="C73">
            <v>13712408.788000001</v>
          </cell>
          <cell r="D73">
            <v>13712408.788000003</v>
          </cell>
          <cell r="E73">
            <v>0.97635968432289699</v>
          </cell>
          <cell r="F73">
            <v>0.9609057179388063</v>
          </cell>
          <cell r="G73">
            <v>0.97933188939603377</v>
          </cell>
          <cell r="H73">
            <v>1.0419092157013301</v>
          </cell>
          <cell r="I73">
            <v>0.98751254271860245</v>
          </cell>
          <cell r="J73">
            <v>1.078219817510067</v>
          </cell>
          <cell r="K73">
            <v>0.98984817649523493</v>
          </cell>
          <cell r="L73">
            <v>1.0428973559981476</v>
          </cell>
          <cell r="M73">
            <v>0.99696981963279663</v>
          </cell>
          <cell r="N73">
            <v>1.0399337678722467</v>
          </cell>
          <cell r="O73">
            <v>0.94263815571709142</v>
          </cell>
          <cell r="P73">
            <v>0.96347385669674579</v>
          </cell>
          <cell r="Q73">
            <v>1.0661378797192884</v>
          </cell>
          <cell r="R73">
            <v>1.0387630963848205</v>
          </cell>
          <cell r="S73">
            <v>1.0101143460690714</v>
          </cell>
          <cell r="T73">
            <v>1.0334520234029292</v>
          </cell>
          <cell r="U73">
            <v>1.0893780241648932</v>
          </cell>
          <cell r="V73">
            <v>1.1440261018287663</v>
          </cell>
          <cell r="W73">
            <v>1.3536002572064385</v>
          </cell>
          <cell r="X73">
            <v>1.0930920004986451</v>
          </cell>
          <cell r="Y73">
            <v>1.0653312439557499</v>
          </cell>
          <cell r="Z73">
            <v>1.0961566551675208</v>
          </cell>
          <cell r="AA73">
            <v>1.1463193257753692</v>
          </cell>
          <cell r="AB73">
            <v>1.2348829175956348</v>
          </cell>
        </row>
        <row r="74">
          <cell r="A74" t="str">
            <v>29700000</v>
          </cell>
          <cell r="B74" t="str">
            <v>Aparelhos domésticos n.e.</v>
          </cell>
          <cell r="C74">
            <v>209056574.514</v>
          </cell>
          <cell r="D74">
            <v>209056574.514</v>
          </cell>
          <cell r="E74">
            <v>0.97269584276380183</v>
          </cell>
          <cell r="F74">
            <v>0.98179851856956379</v>
          </cell>
          <cell r="G74">
            <v>0.96728907003070919</v>
          </cell>
          <cell r="H74">
            <v>0.99493479524529871</v>
          </cell>
          <cell r="I74">
            <v>0.99148803429837429</v>
          </cell>
          <cell r="J74">
            <v>1.0004764605012342</v>
          </cell>
          <cell r="K74">
            <v>0.99826510845908834</v>
          </cell>
          <cell r="L74">
            <v>1.016194268606502</v>
          </cell>
          <cell r="M74">
            <v>1.0047486187803645</v>
          </cell>
          <cell r="N74">
            <v>1.0086075316838401</v>
          </cell>
          <cell r="O74">
            <v>1.0143515182049871</v>
          </cell>
          <cell r="P74">
            <v>1.0491502328562352</v>
          </cell>
          <cell r="Q74">
            <v>1.0205872749360367</v>
          </cell>
          <cell r="R74">
            <v>1.0619437002692365</v>
          </cell>
          <cell r="S74">
            <v>1.0524075267993283</v>
          </cell>
          <cell r="T74">
            <v>1.0346686886390581</v>
          </cell>
          <cell r="U74">
            <v>1.0421037206526398</v>
          </cell>
          <cell r="V74">
            <v>1.0452546838190704</v>
          </cell>
          <cell r="W74">
            <v>1.0726799580082775</v>
          </cell>
          <cell r="X74">
            <v>1.0188211735455808</v>
          </cell>
          <cell r="Y74">
            <v>1.0919073604709526</v>
          </cell>
          <cell r="Z74">
            <v>1.1022573787707923</v>
          </cell>
          <cell r="AA74">
            <v>1.1025904799407422</v>
          </cell>
          <cell r="AB74">
            <v>1.0743966237215108</v>
          </cell>
        </row>
        <row r="75">
          <cell r="A75" t="str">
            <v>30000000</v>
          </cell>
          <cell r="B75" t="str">
            <v>Máquinas de escritório e equipamento para o tratamento automático da informação</v>
          </cell>
          <cell r="C75">
            <v>60378382.055</v>
          </cell>
          <cell r="D75">
            <v>60378382.055</v>
          </cell>
          <cell r="E75">
            <v>0.92637459703559322</v>
          </cell>
          <cell r="F75">
            <v>0.9060443853604917</v>
          </cell>
          <cell r="G75">
            <v>1.0704364373979205</v>
          </cell>
          <cell r="H75">
            <v>0.92764626217072377</v>
          </cell>
          <cell r="I75">
            <v>1.1068282622872625</v>
          </cell>
          <cell r="J75">
            <v>0.88579292099188633</v>
          </cell>
          <cell r="K75">
            <v>1.0879973347476533</v>
          </cell>
          <cell r="L75">
            <v>1.0137063956197674</v>
          </cell>
          <cell r="M75">
            <v>0.82774278116371802</v>
          </cell>
          <cell r="N75">
            <v>1.0001428445684615</v>
          </cell>
          <cell r="O75">
            <v>1.1042202104206222</v>
          </cell>
          <cell r="P75">
            <v>1.1430675682358993</v>
          </cell>
          <cell r="Q75">
            <v>0.80084862405962642</v>
          </cell>
          <cell r="R75">
            <v>0.98969124174322154</v>
          </cell>
          <cell r="S75">
            <v>0.93509124450446801</v>
          </cell>
          <cell r="T75">
            <v>1.3236937008334022</v>
          </cell>
          <cell r="U75">
            <v>1.2957250745941455</v>
          </cell>
          <cell r="V75">
            <v>1.1859809286958638</v>
          </cell>
          <cell r="W75">
            <v>1.1441104678200238</v>
          </cell>
          <cell r="X75">
            <v>1.129217131045366</v>
          </cell>
          <cell r="Y75">
            <v>1.3252320512695044</v>
          </cell>
          <cell r="Z75">
            <v>1.103241276344999</v>
          </cell>
          <cell r="AA75">
            <v>1.0927586975687336</v>
          </cell>
          <cell r="AB75">
            <v>0.96016357223599813</v>
          </cell>
        </row>
        <row r="76">
          <cell r="A76" t="str">
            <v>31100000</v>
          </cell>
          <cell r="B76" t="str">
            <v>Motores, geradores e transformadores eléctricos</v>
          </cell>
          <cell r="C76">
            <v>128918510.63699999</v>
          </cell>
          <cell r="D76">
            <v>128918510.63699999</v>
          </cell>
          <cell r="E76">
            <v>1.0375825747938914</v>
          </cell>
          <cell r="F76">
            <v>0.92818173489967981</v>
          </cell>
          <cell r="G76">
            <v>0.93093942603840263</v>
          </cell>
          <cell r="H76">
            <v>0.9960663561247346</v>
          </cell>
          <cell r="I76">
            <v>0.97577160273949504</v>
          </cell>
          <cell r="J76">
            <v>1.048394199416278</v>
          </cell>
          <cell r="K76">
            <v>1.0262134790389699</v>
          </cell>
          <cell r="L76">
            <v>0.9804018185391965</v>
          </cell>
          <cell r="M76">
            <v>1.0200009193373061</v>
          </cell>
          <cell r="N76">
            <v>0.96672161694926551</v>
          </cell>
          <cell r="O76">
            <v>1.0629390855530843</v>
          </cell>
          <cell r="P76">
            <v>1.0267871865696963</v>
          </cell>
          <cell r="Q76">
            <v>0.96051381219838505</v>
          </cell>
          <cell r="R76">
            <v>0.9247999316805906</v>
          </cell>
          <cell r="S76">
            <v>0.99810820715600423</v>
          </cell>
          <cell r="T76">
            <v>1.023130349359531</v>
          </cell>
          <cell r="U76">
            <v>0.97080428159981935</v>
          </cell>
          <cell r="V76">
            <v>0.96396312622993419</v>
          </cell>
          <cell r="W76">
            <v>1.0893386626277342</v>
          </cell>
          <cell r="X76">
            <v>0.94894418628165433</v>
          </cell>
          <cell r="Y76">
            <v>0.90937607463327363</v>
          </cell>
          <cell r="Z76">
            <v>0.96193634445471132</v>
          </cell>
          <cell r="AA76">
            <v>1.0875922259604092</v>
          </cell>
          <cell r="AB76">
            <v>1.0410181763736717</v>
          </cell>
        </row>
        <row r="77">
          <cell r="A77" t="str">
            <v>31200000</v>
          </cell>
          <cell r="B77" t="str">
            <v>Aparelhos de distribuição e de controlo de electricidade</v>
          </cell>
          <cell r="C77">
            <v>174540865.236</v>
          </cell>
          <cell r="D77">
            <v>174540865.23600006</v>
          </cell>
          <cell r="E77">
            <v>0.95472221602766016</v>
          </cell>
          <cell r="F77">
            <v>1.061162013985389</v>
          </cell>
          <cell r="G77">
            <v>0.97648413217307939</v>
          </cell>
          <cell r="H77">
            <v>0.9441023736181875</v>
          </cell>
          <cell r="I77">
            <v>1.0252323479916812</v>
          </cell>
          <cell r="J77">
            <v>1.0025876884634024</v>
          </cell>
          <cell r="K77">
            <v>1.0889360843263025</v>
          </cell>
          <cell r="L77">
            <v>0.98823930099224933</v>
          </cell>
          <cell r="M77">
            <v>1.0386420139348795</v>
          </cell>
          <cell r="N77">
            <v>0.99729989428755039</v>
          </cell>
          <cell r="O77">
            <v>0.99030480401927024</v>
          </cell>
          <cell r="P77">
            <v>0.93228713018034914</v>
          </cell>
          <cell r="Q77">
            <v>0.84472890263824696</v>
          </cell>
          <cell r="R77">
            <v>1.0865368884440672</v>
          </cell>
          <cell r="S77">
            <v>1.0193673241306787</v>
          </cell>
          <cell r="T77">
            <v>0.97834879621973836</v>
          </cell>
          <cell r="U77">
            <v>0.96822001176027828</v>
          </cell>
          <cell r="V77">
            <v>0.96541373121517771</v>
          </cell>
          <cell r="W77">
            <v>1.4086422595389136</v>
          </cell>
          <cell r="X77">
            <v>0.84623708136131603</v>
          </cell>
          <cell r="Y77">
            <v>4.9806184223042731</v>
          </cell>
          <cell r="Z77">
            <v>0.92864846235737752</v>
          </cell>
          <cell r="AA77">
            <v>1.1292048143005591</v>
          </cell>
          <cell r="AB77">
            <v>1.3153850274038836</v>
          </cell>
        </row>
        <row r="78">
          <cell r="A78" t="str">
            <v>31300000</v>
          </cell>
          <cell r="B78" t="str">
            <v>Fios e cabos isolados</v>
          </cell>
          <cell r="C78">
            <v>165355050.76499999</v>
          </cell>
          <cell r="D78">
            <v>165355050.76499996</v>
          </cell>
          <cell r="E78">
            <v>0.89436694837803066</v>
          </cell>
          <cell r="F78">
            <v>0.77123291957826723</v>
          </cell>
          <cell r="G78">
            <v>0.67875247451736964</v>
          </cell>
          <cell r="H78">
            <v>0.91503098407892247</v>
          </cell>
          <cell r="I78">
            <v>0.65356748025765377</v>
          </cell>
          <cell r="J78">
            <v>0.9606967511584048</v>
          </cell>
          <cell r="K78">
            <v>1.7210957571328709</v>
          </cell>
          <cell r="L78">
            <v>1.03496107100629</v>
          </cell>
          <cell r="M78">
            <v>1.0038111488001489</v>
          </cell>
          <cell r="N78">
            <v>1.1091950560247645</v>
          </cell>
          <cell r="O78">
            <v>1.1321244359250613</v>
          </cell>
          <cell r="P78">
            <v>1.125164973142216</v>
          </cell>
          <cell r="Q78">
            <v>1.1481910610091277</v>
          </cell>
          <cell r="R78">
            <v>1.1358272854325897</v>
          </cell>
          <cell r="S78">
            <v>0.97764737899880894</v>
          </cell>
          <cell r="T78">
            <v>0.7277850693662179</v>
          </cell>
          <cell r="U78">
            <v>0.89870965886551502</v>
          </cell>
          <cell r="V78">
            <v>0.99162955689952914</v>
          </cell>
          <cell r="W78">
            <v>0.98892890504122011</v>
          </cell>
          <cell r="X78">
            <v>0.95790926589569925</v>
          </cell>
          <cell r="Y78">
            <v>0.82331957515320719</v>
          </cell>
          <cell r="Z78">
            <v>0.92244315936123866</v>
          </cell>
          <cell r="AA78">
            <v>0.98975428621289463</v>
          </cell>
          <cell r="AB78">
            <v>0.84335997997767642</v>
          </cell>
        </row>
        <row r="79">
          <cell r="A79" t="str">
            <v>31400000</v>
          </cell>
          <cell r="B79" t="str">
            <v>Acumuladores, pilhas e baterias de pilhas, eléctricos</v>
          </cell>
          <cell r="C79">
            <v>84828951.905000001</v>
          </cell>
          <cell r="D79">
            <v>84828951.905000016</v>
          </cell>
          <cell r="E79">
            <v>1.0133936138311823</v>
          </cell>
          <cell r="F79">
            <v>1.0144047857575067</v>
          </cell>
          <cell r="G79">
            <v>1.0063842825472562</v>
          </cell>
          <cell r="H79">
            <v>1.0259223094605983</v>
          </cell>
          <cell r="I79">
            <v>1.0322334221108667</v>
          </cell>
          <cell r="J79">
            <v>1.0111017459141569</v>
          </cell>
          <cell r="K79">
            <v>1.0062205438706673</v>
          </cell>
          <cell r="L79">
            <v>0.98680490017592704</v>
          </cell>
          <cell r="M79">
            <v>0.97844342879597979</v>
          </cell>
          <cell r="N79">
            <v>0.96482607915543295</v>
          </cell>
          <cell r="O79">
            <v>0.9863445642583748</v>
          </cell>
          <cell r="P79">
            <v>0.97392032412205165</v>
          </cell>
          <cell r="Q79">
            <v>1.0239586225833248</v>
          </cell>
          <cell r="R79">
            <v>1.0221855474305104</v>
          </cell>
          <cell r="S79">
            <v>1.0234726401913423</v>
          </cell>
          <cell r="T79">
            <v>1.0229473998933658</v>
          </cell>
          <cell r="U79">
            <v>1.0291000457446777</v>
          </cell>
          <cell r="V79">
            <v>1.0250840454985304</v>
          </cell>
          <cell r="W79">
            <v>1.0266311904833483</v>
          </cell>
          <cell r="X79">
            <v>1.0539363224015228</v>
          </cell>
          <cell r="Y79">
            <v>1.0332873154148827</v>
          </cell>
          <cell r="Z79">
            <v>1.0436528710052562</v>
          </cell>
          <cell r="AA79">
            <v>1.0321745781992351</v>
          </cell>
          <cell r="AB79">
            <v>1.0358306185275115</v>
          </cell>
        </row>
        <row r="80">
          <cell r="A80" t="str">
            <v>31500000</v>
          </cell>
          <cell r="B80" t="str">
            <v>Lâmpadas eléctricas e outro material de iluminação</v>
          </cell>
          <cell r="C80">
            <v>19957060.657000002</v>
          </cell>
          <cell r="D80">
            <v>19957060.657000002</v>
          </cell>
          <cell r="E80">
            <v>0.95968644811558768</v>
          </cell>
          <cell r="F80">
            <v>0.99979133035021761</v>
          </cell>
          <cell r="G80">
            <v>0.94639820742135539</v>
          </cell>
          <cell r="H80">
            <v>1.004888777037598</v>
          </cell>
          <cell r="I80">
            <v>0.93765257614559638</v>
          </cell>
          <cell r="J80">
            <v>0.99368792762713676</v>
          </cell>
          <cell r="K80">
            <v>1.0451186746066778</v>
          </cell>
          <cell r="L80">
            <v>0.94889983857632776</v>
          </cell>
          <cell r="M80">
            <v>1.0058744642895281</v>
          </cell>
          <cell r="N80">
            <v>0.99451539468193439</v>
          </cell>
          <cell r="O80">
            <v>1.1019454708784269</v>
          </cell>
          <cell r="P80">
            <v>1.0615408902696135</v>
          </cell>
          <cell r="Q80">
            <v>1.068300603391936</v>
          </cell>
          <cell r="R80">
            <v>1.0326045200513996</v>
          </cell>
          <cell r="S80">
            <v>1.0340084397817788</v>
          </cell>
          <cell r="T80">
            <v>1.0706456602300862</v>
          </cell>
          <cell r="U80">
            <v>1.0974342144631883</v>
          </cell>
          <cell r="V80">
            <v>1.0392388755435349</v>
          </cell>
          <cell r="W80">
            <v>1.0760070097392764</v>
          </cell>
          <cell r="X80">
            <v>1.0278663533742707</v>
          </cell>
          <cell r="Y80">
            <v>1.0649848887689926</v>
          </cell>
          <cell r="Z80">
            <v>1.1500003340810396</v>
          </cell>
          <cell r="AA80">
            <v>1.1158601244764954</v>
          </cell>
          <cell r="AB80">
            <v>1.0816121369328162</v>
          </cell>
        </row>
        <row r="81">
          <cell r="A81" t="str">
            <v>31600000</v>
          </cell>
          <cell r="B81" t="str">
            <v>Equipamento eléctrico, n.e.</v>
          </cell>
          <cell r="C81">
            <v>683928526.95299995</v>
          </cell>
          <cell r="D81">
            <v>683928526.95299995</v>
          </cell>
          <cell r="E81">
            <v>0.98821775536268008</v>
          </cell>
          <cell r="F81">
            <v>0.96566280758931722</v>
          </cell>
          <cell r="G81">
            <v>1.0214516993476879</v>
          </cell>
          <cell r="H81">
            <v>0.63039319688430351</v>
          </cell>
          <cell r="I81">
            <v>1.0033663045503738</v>
          </cell>
          <cell r="J81">
            <v>1.0103123326338561</v>
          </cell>
          <cell r="K81">
            <v>0.95169308414598797</v>
          </cell>
          <cell r="L81">
            <v>1.0918218611486634</v>
          </cell>
          <cell r="M81">
            <v>0.96654058696490153</v>
          </cell>
          <cell r="N81">
            <v>1.1304720295264061</v>
          </cell>
          <cell r="O81">
            <v>1.1065337613696704</v>
          </cell>
          <cell r="P81">
            <v>1.1335345804761527</v>
          </cell>
          <cell r="Q81">
            <v>0.99633240938060763</v>
          </cell>
          <cell r="R81">
            <v>1.0237056648764857</v>
          </cell>
          <cell r="S81">
            <v>1.169117203642924</v>
          </cell>
          <cell r="T81">
            <v>1.2030423733384965</v>
          </cell>
          <cell r="U81">
            <v>1.1943881550494218</v>
          </cell>
          <cell r="V81">
            <v>1.2518864769383313</v>
          </cell>
          <cell r="W81">
            <v>1.2254434155275151</v>
          </cell>
          <cell r="X81">
            <v>1.2460613162245069</v>
          </cell>
          <cell r="Y81">
            <v>1.2313531245471507</v>
          </cell>
          <cell r="Z81">
            <v>1.2534712523470286</v>
          </cell>
          <cell r="AA81">
            <v>1.256767207934681</v>
          </cell>
          <cell r="AB81">
            <v>1.2914091150524643</v>
          </cell>
        </row>
        <row r="82">
          <cell r="A82" t="str">
            <v>320E0000</v>
          </cell>
          <cell r="B82" t="str">
            <v>Enc.Postais</v>
          </cell>
        </row>
        <row r="83">
          <cell r="A83" t="str">
            <v>32100000</v>
          </cell>
          <cell r="B83" t="str">
            <v>Válvulas, tubos e outros componentes electrónicos</v>
          </cell>
          <cell r="C83">
            <v>374666622.03200001</v>
          </cell>
          <cell r="D83">
            <v>374666622.03199995</v>
          </cell>
          <cell r="E83">
            <v>1.0160102129287476</v>
          </cell>
          <cell r="F83">
            <v>1.0180301994849905</v>
          </cell>
          <cell r="G83">
            <v>1.0411071973216564</v>
          </cell>
          <cell r="H83">
            <v>0.94164476323243018</v>
          </cell>
          <cell r="I83">
            <v>0.99195690015589133</v>
          </cell>
          <cell r="J83">
            <v>0.94708054477171855</v>
          </cell>
          <cell r="K83">
            <v>1.0110006291723412</v>
          </cell>
          <cell r="L83">
            <v>0.99189459430158644</v>
          </cell>
          <cell r="M83">
            <v>1.0350286762409044</v>
          </cell>
          <cell r="N83">
            <v>0.98790097671496313</v>
          </cell>
          <cell r="O83">
            <v>1.0292677128242944</v>
          </cell>
          <cell r="P83">
            <v>0.98907759285047603</v>
          </cell>
          <cell r="Q83">
            <v>1.0335164385443021</v>
          </cell>
          <cell r="R83">
            <v>1.0488409045351912</v>
          </cell>
          <cell r="S83">
            <v>1.0057854543621672</v>
          </cell>
          <cell r="T83">
            <v>1.2401878671642599</v>
          </cell>
          <cell r="U83">
            <v>0.92055491589649163</v>
          </cell>
          <cell r="V83">
            <v>0.88311908684990847</v>
          </cell>
          <cell r="W83">
            <v>0.98211787274504003</v>
          </cell>
          <cell r="X83">
            <v>0.97358016065061037</v>
          </cell>
          <cell r="Y83">
            <v>0.92214557157857413</v>
          </cell>
          <cell r="Z83">
            <v>0.87223536844616401</v>
          </cell>
          <cell r="AA83">
            <v>0.82881569400549748</v>
          </cell>
          <cell r="AB83">
            <v>0.83875414844658125</v>
          </cell>
        </row>
        <row r="84">
          <cell r="A84" t="str">
            <v>32200000</v>
          </cell>
          <cell r="B84" t="str">
            <v>Aparelhos emissores de rádio e televisão e aparelhos de telefonia e telegrafia por fios</v>
          </cell>
          <cell r="C84">
            <v>39853934.472000003</v>
          </cell>
          <cell r="D84">
            <v>39853934.472000003</v>
          </cell>
          <cell r="E84">
            <v>1.0421265436374418</v>
          </cell>
          <cell r="F84">
            <v>1.1860651042510786</v>
          </cell>
          <cell r="G84">
            <v>1.163800845647176</v>
          </cell>
          <cell r="H84">
            <v>1.1217641305568795</v>
          </cell>
          <cell r="I84">
            <v>0.94218975307466901</v>
          </cell>
          <cell r="J84">
            <v>0.85379118790116271</v>
          </cell>
          <cell r="K84">
            <v>1.1884344321123137</v>
          </cell>
          <cell r="L84">
            <v>1.0231953752853866</v>
          </cell>
          <cell r="M84">
            <v>0.91593769790144663</v>
          </cell>
          <cell r="N84">
            <v>1.0484130137271228</v>
          </cell>
          <cell r="O84">
            <v>0.4009737226629721</v>
          </cell>
          <cell r="P84">
            <v>1.113308193242349</v>
          </cell>
          <cell r="Q84">
            <v>1.008657156891124</v>
          </cell>
          <cell r="R84">
            <v>1.1429633322990964</v>
          </cell>
          <cell r="S84">
            <v>1.1087111284695794</v>
          </cell>
          <cell r="T84">
            <v>0.76914400599455934</v>
          </cell>
          <cell r="U84">
            <v>1.1421452100353899</v>
          </cell>
          <cell r="V84">
            <v>1.2373502561111624</v>
          </cell>
          <cell r="W84">
            <v>1.0481283278171438</v>
          </cell>
          <cell r="X84">
            <v>0.85538593880646419</v>
          </cell>
          <cell r="Y84">
            <v>1.2336619779094917</v>
          </cell>
          <cell r="Z84">
            <v>0.95003290573637345</v>
          </cell>
          <cell r="AA84">
            <v>1.0542371363621812</v>
          </cell>
          <cell r="AB84">
            <v>1.1080677109389958</v>
          </cell>
        </row>
        <row r="85">
          <cell r="A85" t="str">
            <v>32300000</v>
          </cell>
          <cell r="B85" t="str">
            <v>Aparelhos receptores e material de rádio e de televisão, aparelhos de gravação ou de reprodução de som e imagens e material associado</v>
          </cell>
          <cell r="C85">
            <v>724339983.26699996</v>
          </cell>
          <cell r="D85">
            <v>724339983.26700008</v>
          </cell>
          <cell r="E85">
            <v>0.94793690814223375</v>
          </cell>
          <cell r="F85">
            <v>1.1758535689232157</v>
          </cell>
          <cell r="G85">
            <v>1.04565981866899</v>
          </cell>
          <cell r="H85">
            <v>1.0337738720467102</v>
          </cell>
          <cell r="I85">
            <v>1.0461171501396749</v>
          </cell>
          <cell r="J85">
            <v>1.0393380939167642</v>
          </cell>
          <cell r="K85">
            <v>1.1789974726999284</v>
          </cell>
          <cell r="L85">
            <v>0.79729777153099524</v>
          </cell>
          <cell r="M85">
            <v>0.82086204899638471</v>
          </cell>
          <cell r="N85">
            <v>0.84607764682232045</v>
          </cell>
          <cell r="O85">
            <v>1.0344301106268494</v>
          </cell>
          <cell r="P85">
            <v>1.0336555374859318</v>
          </cell>
          <cell r="Q85">
            <v>0.98605553773782395</v>
          </cell>
          <cell r="R85">
            <v>1.0753680561438135</v>
          </cell>
          <cell r="S85">
            <v>1.0729912861065007</v>
          </cell>
          <cell r="T85">
            <v>1.1082581353907872</v>
          </cell>
          <cell r="U85">
            <v>1.0855159709004256</v>
          </cell>
          <cell r="V85">
            <v>0.85238070554016254</v>
          </cell>
          <cell r="W85">
            <v>0.85241533184330143</v>
          </cell>
          <cell r="X85">
            <v>0.83922216492595481</v>
          </cell>
          <cell r="Y85">
            <v>0.83058196379619575</v>
          </cell>
          <cell r="Z85">
            <v>0.75049881268242635</v>
          </cell>
          <cell r="AA85">
            <v>0.7746669362938351</v>
          </cell>
          <cell r="AB85">
            <v>0.90084003956062608</v>
          </cell>
        </row>
        <row r="86">
          <cell r="A86" t="str">
            <v>330E0000</v>
          </cell>
          <cell r="B86" t="str">
            <v>Enc.Postais</v>
          </cell>
        </row>
        <row r="87">
          <cell r="A87" t="str">
            <v>33100000</v>
          </cell>
          <cell r="B87" t="str">
            <v>Material médico-cirúrgico, ortopédico</v>
          </cell>
          <cell r="C87">
            <v>29938665.022999998</v>
          </cell>
          <cell r="D87">
            <v>29938665.022999998</v>
          </cell>
          <cell r="E87">
            <v>0.90926821562348281</v>
          </cell>
          <cell r="F87">
            <v>0.92436823921706279</v>
          </cell>
          <cell r="G87">
            <v>1.045508513668405</v>
          </cell>
          <cell r="H87">
            <v>1.0469700552117065</v>
          </cell>
          <cell r="I87">
            <v>0.96391657250046681</v>
          </cell>
          <cell r="J87">
            <v>1.0543138722104353</v>
          </cell>
          <cell r="K87">
            <v>0.96609345269697799</v>
          </cell>
          <cell r="L87">
            <v>0.91755895666063869</v>
          </cell>
          <cell r="M87">
            <v>1.1055014011489404</v>
          </cell>
          <cell r="N87">
            <v>0.93446964078674255</v>
          </cell>
          <cell r="O87">
            <v>1.145611837061602</v>
          </cell>
          <cell r="P87">
            <v>0.98641924321353924</v>
          </cell>
          <cell r="Q87">
            <v>1.0553189338433404</v>
          </cell>
          <cell r="R87">
            <v>1.0336864317963654</v>
          </cell>
          <cell r="S87">
            <v>1.1174299966984031</v>
          </cell>
          <cell r="T87">
            <v>1.0146438872563373</v>
          </cell>
          <cell r="U87">
            <v>1.0487152247268821</v>
          </cell>
          <cell r="V87">
            <v>1.0042732769854343</v>
          </cell>
          <cell r="W87">
            <v>0.99395334779688593</v>
          </cell>
          <cell r="X87">
            <v>0.98288130655813066</v>
          </cell>
          <cell r="Y87">
            <v>1.1356842202007382</v>
          </cell>
          <cell r="Z87">
            <v>1.2570454827951463</v>
          </cell>
          <cell r="AA87">
            <v>1.139313588499445</v>
          </cell>
          <cell r="AB87">
            <v>1.1432063173614238</v>
          </cell>
        </row>
        <row r="88">
          <cell r="A88" t="str">
            <v>33200000</v>
          </cell>
          <cell r="B88" t="str">
            <v>Instrumentos e aparelhos de medida, verificação, controlo, navegação e outros fins</v>
          </cell>
          <cell r="C88">
            <v>69209049.083000004</v>
          </cell>
          <cell r="D88">
            <v>69209049.083000019</v>
          </cell>
          <cell r="E88">
            <v>0.94727617382555129</v>
          </cell>
          <cell r="F88">
            <v>0.88671110172443179</v>
          </cell>
          <cell r="G88">
            <v>1.0200309672647752</v>
          </cell>
          <cell r="H88">
            <v>1.0084072321699944</v>
          </cell>
          <cell r="I88">
            <v>1.003086162518839</v>
          </cell>
          <cell r="J88">
            <v>1.0889044680154176</v>
          </cell>
          <cell r="K88">
            <v>0.91822760915854662</v>
          </cell>
          <cell r="L88">
            <v>1.1533369000207101</v>
          </cell>
          <cell r="M88">
            <v>0.99630051673736209</v>
          </cell>
          <cell r="N88">
            <v>1.0298364376033406</v>
          </cell>
          <cell r="O88">
            <v>0.96396714826661023</v>
          </cell>
          <cell r="P88">
            <v>0.98391528269442163</v>
          </cell>
          <cell r="Q88">
            <v>1.1260950147840074</v>
          </cell>
          <cell r="R88">
            <v>1.0190284458471213</v>
          </cell>
          <cell r="S88">
            <v>1.4113870748076152</v>
          </cell>
          <cell r="T88">
            <v>1.4031529933742002</v>
          </cell>
          <cell r="U88">
            <v>1.2289407878688881</v>
          </cell>
          <cell r="V88">
            <v>1.1412803667318883</v>
          </cell>
          <cell r="W88">
            <v>1.0551108804412768</v>
          </cell>
          <cell r="X88">
            <v>1.0123986952967785</v>
          </cell>
          <cell r="Y88">
            <v>0.93478407450050149</v>
          </cell>
          <cell r="Z88">
            <v>0.76914955593579737</v>
          </cell>
          <cell r="AA88">
            <v>1.2548760677377218</v>
          </cell>
          <cell r="AB88">
            <v>0.86960795420726977</v>
          </cell>
        </row>
        <row r="89">
          <cell r="A89" t="str">
            <v>33400000</v>
          </cell>
          <cell r="B89" t="str">
            <v>Material óptico, fotográfico e cinematográfico</v>
          </cell>
          <cell r="C89">
            <v>38717914.784999996</v>
          </cell>
          <cell r="D89">
            <v>38717914.784999996</v>
          </cell>
          <cell r="E89">
            <v>0.90346275834411316</v>
          </cell>
          <cell r="F89">
            <v>1.8281515096520422</v>
          </cell>
          <cell r="G89">
            <v>0.82778429127398123</v>
          </cell>
          <cell r="H89">
            <v>0.83615905923874601</v>
          </cell>
          <cell r="I89">
            <v>0.71737558779079713</v>
          </cell>
          <cell r="J89">
            <v>0.81181136378236374</v>
          </cell>
          <cell r="K89">
            <v>1.0065576046450888</v>
          </cell>
          <cell r="L89">
            <v>1.0929305738246282</v>
          </cell>
          <cell r="M89">
            <v>1.0527776352101232</v>
          </cell>
          <cell r="N89">
            <v>1.0876053528953045</v>
          </cell>
          <cell r="O89">
            <v>1.0313949615159408</v>
          </cell>
          <cell r="P89">
            <v>0.80398930182687089</v>
          </cell>
          <cell r="Q89">
            <v>1.9472508186751203</v>
          </cell>
          <cell r="R89">
            <v>2.6352119067998414</v>
          </cell>
          <cell r="S89">
            <v>7.1912872352654178</v>
          </cell>
          <cell r="T89">
            <v>3.3119501013459467</v>
          </cell>
          <cell r="U89">
            <v>5.5777435542263696</v>
          </cell>
          <cell r="V89">
            <v>7.1190085102688476</v>
          </cell>
          <cell r="W89">
            <v>7.2034120709697804</v>
          </cell>
          <cell r="X89">
            <v>4.850585791280726</v>
          </cell>
          <cell r="Y89">
            <v>6.4008690322069697</v>
          </cell>
          <cell r="Z89">
            <v>5.0685966842657662</v>
          </cell>
          <cell r="AA89">
            <v>6.1862742173186325</v>
          </cell>
          <cell r="AB89">
            <v>4.9722064468796932</v>
          </cell>
        </row>
        <row r="90">
          <cell r="A90" t="str">
            <v>33500000</v>
          </cell>
          <cell r="B90" t="str">
            <v>Relógios e de material de relojoaria</v>
          </cell>
          <cell r="C90">
            <v>5605278.8200000003</v>
          </cell>
          <cell r="D90">
            <v>5605278.8199999994</v>
          </cell>
          <cell r="E90">
            <v>0.7702375064085567</v>
          </cell>
          <cell r="F90">
            <v>0.7524751558764462</v>
          </cell>
          <cell r="G90">
            <v>0.81927703016513254</v>
          </cell>
          <cell r="H90">
            <v>0.85510758729368508</v>
          </cell>
          <cell r="I90">
            <v>1.0032168671731185</v>
          </cell>
          <cell r="J90">
            <v>1.1493893533635342</v>
          </cell>
          <cell r="K90">
            <v>1.01595222931093</v>
          </cell>
          <cell r="L90">
            <v>0.93195123206315811</v>
          </cell>
          <cell r="M90">
            <v>1.1201972915577338</v>
          </cell>
          <cell r="N90">
            <v>1.0783088488246817</v>
          </cell>
          <cell r="O90">
            <v>1.3082649649738922</v>
          </cell>
          <cell r="P90">
            <v>1.1956219329891307</v>
          </cell>
          <cell r="Q90">
            <v>0.84767272932753601</v>
          </cell>
          <cell r="R90">
            <v>0.83187370278668094</v>
          </cell>
          <cell r="S90">
            <v>0.82039985067975285</v>
          </cell>
          <cell r="T90">
            <v>1.3192699565668513</v>
          </cell>
          <cell r="U90">
            <v>0.88706133224698891</v>
          </cell>
          <cell r="V90">
            <v>1.1462685919668247</v>
          </cell>
          <cell r="W90">
            <v>0.77311052832556326</v>
          </cell>
          <cell r="X90">
            <v>1.0000258604273837</v>
          </cell>
          <cell r="Y90">
            <v>0.71645505396932452</v>
          </cell>
          <cell r="Z90">
            <v>1.1965682410008289</v>
          </cell>
          <cell r="AA90">
            <v>1.3452309098501558</v>
          </cell>
          <cell r="AB90">
            <v>1.2042954961655905</v>
          </cell>
        </row>
        <row r="91">
          <cell r="A91" t="str">
            <v>34100100</v>
          </cell>
          <cell r="B91" t="str">
            <v>Motores de explosão, dos tipos utilizados para veículos automóveis e motociclos</v>
          </cell>
          <cell r="C91">
            <v>845684.45400000003</v>
          </cell>
          <cell r="D91">
            <v>845684.45399999991</v>
          </cell>
          <cell r="G91">
            <v>1.0512769916884201</v>
          </cell>
          <cell r="H91">
            <v>1.3000018105697382</v>
          </cell>
          <cell r="M91">
            <v>0.64872119774184178</v>
          </cell>
          <cell r="Q91">
            <v>1.365252602732556</v>
          </cell>
        </row>
        <row r="92">
          <cell r="A92" t="str">
            <v>34100200</v>
          </cell>
          <cell r="B92" t="str">
            <v>Veículos automóveis de passageiros</v>
          </cell>
          <cell r="C92">
            <v>2132049888.2360001</v>
          </cell>
          <cell r="D92">
            <v>2132049888.2360001</v>
          </cell>
          <cell r="E92">
            <v>0.93543146290926127</v>
          </cell>
          <cell r="F92">
            <v>0.93272347789083609</v>
          </cell>
          <cell r="G92">
            <v>0.9743148409842034</v>
          </cell>
          <cell r="H92">
            <v>0.99009981420034976</v>
          </cell>
          <cell r="I92">
            <v>0.99430838570300306</v>
          </cell>
          <cell r="J92">
            <v>1.003611099550058</v>
          </cell>
          <cell r="K92">
            <v>1.0087868452492754</v>
          </cell>
          <cell r="L92">
            <v>1.0199695761358354</v>
          </cell>
          <cell r="M92">
            <v>1.0201538587973071</v>
          </cell>
          <cell r="N92">
            <v>1.028369913433576</v>
          </cell>
          <cell r="O92">
            <v>1.0444873758307784</v>
          </cell>
          <cell r="P92">
            <v>1.0477433493155155</v>
          </cell>
          <cell r="Q92">
            <v>0.98877821637463081</v>
          </cell>
          <cell r="R92">
            <v>0.99160304713145442</v>
          </cell>
          <cell r="S92">
            <v>1.0056432568744991</v>
          </cell>
          <cell r="T92">
            <v>0.99600773672473775</v>
          </cell>
          <cell r="U92">
            <v>0.996960281490617</v>
          </cell>
          <cell r="V92">
            <v>0.98746119581414626</v>
          </cell>
          <cell r="W92">
            <v>0.98594395578524119</v>
          </cell>
          <cell r="X92">
            <v>0.68468491774700901</v>
          </cell>
          <cell r="Y92">
            <v>0.98395527316262388</v>
          </cell>
          <cell r="Z92">
            <v>0.99791864571909661</v>
          </cell>
          <cell r="AA92">
            <v>1.0066472856239306</v>
          </cell>
          <cell r="AB92">
            <v>1.0036688167468077</v>
          </cell>
        </row>
        <row r="93">
          <cell r="A93" t="str">
            <v>34100300</v>
          </cell>
          <cell r="B93" t="str">
            <v>Veículos automóveis para o transporte de dez ou mais passageiros (incluindo o condutor)</v>
          </cell>
          <cell r="C93">
            <v>10382314.287</v>
          </cell>
          <cell r="D93">
            <v>10382314.287</v>
          </cell>
          <cell r="E93">
            <v>0.70137462254853988</v>
          </cell>
          <cell r="F93">
            <v>1.2418918111685422</v>
          </cell>
          <cell r="G93">
            <v>1.0265352770413099</v>
          </cell>
          <cell r="H93">
            <v>0.95215833618143297</v>
          </cell>
          <cell r="I93">
            <v>0.85965448049251225</v>
          </cell>
          <cell r="J93">
            <v>0.9247094911502648</v>
          </cell>
          <cell r="K93">
            <v>1.0275299327055607</v>
          </cell>
          <cell r="L93">
            <v>1.145805427420258</v>
          </cell>
          <cell r="M93">
            <v>1.1200008381845192</v>
          </cell>
          <cell r="N93">
            <v>1.0395388328960675</v>
          </cell>
          <cell r="O93">
            <v>0.93495822473371448</v>
          </cell>
          <cell r="P93">
            <v>1.0258427254772771</v>
          </cell>
          <cell r="Q93">
            <v>0.82934388750552113</v>
          </cell>
          <cell r="R93">
            <v>1.0346429695408366</v>
          </cell>
          <cell r="S93">
            <v>1.7841036997499282</v>
          </cell>
          <cell r="T93">
            <v>1.2322745792008176</v>
          </cell>
          <cell r="U93">
            <v>1.2904375201977467</v>
          </cell>
          <cell r="V93">
            <v>0.82118833283443016</v>
          </cell>
          <cell r="W93">
            <v>0.95269172810880487</v>
          </cell>
          <cell r="X93">
            <v>1.3642223284146786</v>
          </cell>
          <cell r="Y93">
            <v>1.5516048497001131</v>
          </cell>
          <cell r="Z93">
            <v>1.2542117648551592</v>
          </cell>
          <cell r="AA93">
            <v>1.0990621802127081</v>
          </cell>
          <cell r="AB93">
            <v>1.6375024834176186</v>
          </cell>
        </row>
        <row r="94">
          <cell r="A94" t="str">
            <v>34100400</v>
          </cell>
          <cell r="B94" t="str">
            <v>Veículos automóveis para o transporte de mercadorias</v>
          </cell>
          <cell r="C94">
            <v>223107625.68099999</v>
          </cell>
          <cell r="D94">
            <v>223107625.68099996</v>
          </cell>
          <cell r="E94">
            <v>1.0054914428946722</v>
          </cell>
          <cell r="F94">
            <v>1.0081489269934008</v>
          </cell>
          <cell r="G94">
            <v>1.0157822085881543</v>
          </cell>
          <cell r="H94">
            <v>1.0125258342165608</v>
          </cell>
          <cell r="I94">
            <v>1.0155259598365201</v>
          </cell>
          <cell r="J94">
            <v>1.0174932248333783</v>
          </cell>
          <cell r="K94">
            <v>1.0094889493901396</v>
          </cell>
          <cell r="L94">
            <v>0.98929292177212291</v>
          </cell>
          <cell r="M94">
            <v>0.99113384920064451</v>
          </cell>
          <cell r="N94">
            <v>0.98579219593371303</v>
          </cell>
          <cell r="O94">
            <v>0.97690396946690483</v>
          </cell>
          <cell r="P94">
            <v>0.97242051687378861</v>
          </cell>
          <cell r="Q94">
            <v>1.0045839158033001</v>
          </cell>
          <cell r="R94">
            <v>1.0122391864500959</v>
          </cell>
          <cell r="S94">
            <v>1.1230919514690114</v>
          </cell>
          <cell r="T94">
            <v>1.0258916818894757</v>
          </cell>
          <cell r="U94">
            <v>1.0334532799420386</v>
          </cell>
          <cell r="V94">
            <v>1.0116513528199664</v>
          </cell>
          <cell r="W94">
            <v>1.0812761161912554</v>
          </cell>
          <cell r="X94">
            <v>1.1317523161095251</v>
          </cell>
          <cell r="Y94">
            <v>1.1147269638057673</v>
          </cell>
          <cell r="Z94">
            <v>1.1450497290425596</v>
          </cell>
          <cell r="AA94">
            <v>1.1578052017326597</v>
          </cell>
          <cell r="AB94">
            <v>1.0596125535346019</v>
          </cell>
        </row>
        <row r="95">
          <cell r="A95" t="str">
            <v>34100500</v>
          </cell>
          <cell r="B95" t="str">
            <v>Veículos automóveis concebidos para usos especiais</v>
          </cell>
          <cell r="C95">
            <v>533860.9</v>
          </cell>
          <cell r="D95">
            <v>533860.9</v>
          </cell>
          <cell r="J95">
            <v>1</v>
          </cell>
          <cell r="W95">
            <v>1.8065333848157288</v>
          </cell>
        </row>
        <row r="96">
          <cell r="A96" t="str">
            <v>34200000</v>
          </cell>
          <cell r="B96" t="str">
            <v>Carroçarias para veículos automóveis; reboques e semi-reboques</v>
          </cell>
          <cell r="C96">
            <v>20316785.572000001</v>
          </cell>
          <cell r="D96">
            <v>20316785.572000001</v>
          </cell>
          <cell r="E96">
            <v>0.97022856882336894</v>
          </cell>
          <cell r="F96">
            <v>0.98141235317245756</v>
          </cell>
          <cell r="G96">
            <v>1.0075169406595215</v>
          </cell>
          <cell r="H96">
            <v>1.0026887919652976</v>
          </cell>
          <cell r="I96">
            <v>1.006197008677836</v>
          </cell>
          <cell r="J96">
            <v>1.0023537432944583</v>
          </cell>
          <cell r="K96">
            <v>1.0043192319106835</v>
          </cell>
          <cell r="L96">
            <v>1.0042328746090552</v>
          </cell>
          <cell r="M96">
            <v>1.0066850848324826</v>
          </cell>
          <cell r="N96">
            <v>1.0053132524727804</v>
          </cell>
          <cell r="O96">
            <v>1.0055585847129773</v>
          </cell>
          <cell r="P96">
            <v>1.0034935648690813</v>
          </cell>
          <cell r="Q96">
            <v>1.0384705132382672</v>
          </cell>
          <cell r="R96">
            <v>1.0367526846573725</v>
          </cell>
          <cell r="S96">
            <v>1.0378425775418547</v>
          </cell>
          <cell r="T96">
            <v>1.0389466867361736</v>
          </cell>
          <cell r="U96">
            <v>1.0378597165186709</v>
          </cell>
          <cell r="V96">
            <v>1.0392189835307206</v>
          </cell>
          <cell r="W96">
            <v>1.0377094653394401</v>
          </cell>
          <cell r="X96">
            <v>1.0377191296236647</v>
          </cell>
          <cell r="Y96">
            <v>1.0352877045619009</v>
          </cell>
          <cell r="Z96">
            <v>1.0371472132983002</v>
          </cell>
          <cell r="AA96">
            <v>1.040205419197056</v>
          </cell>
          <cell r="AB96">
            <v>1.0374235027843575</v>
          </cell>
        </row>
        <row r="97">
          <cell r="A97" t="str">
            <v>34300000</v>
          </cell>
          <cell r="B97" t="str">
            <v>Componentes e acessórios para veículos automóveis  e seus motores</v>
          </cell>
          <cell r="C97">
            <v>628122835.92999995</v>
          </cell>
          <cell r="D97">
            <v>628122835.92999995</v>
          </cell>
          <cell r="E97">
            <v>0.92438021083039557</v>
          </cell>
          <cell r="F97">
            <v>0.97476269997742349</v>
          </cell>
          <cell r="G97">
            <v>0.96260137802572177</v>
          </cell>
          <cell r="H97">
            <v>0.99295897159952751</v>
          </cell>
          <cell r="I97">
            <v>0.99028860621913017</v>
          </cell>
          <cell r="J97">
            <v>0.994679353804091</v>
          </cell>
          <cell r="K97">
            <v>0.9967335164780261</v>
          </cell>
          <cell r="L97">
            <v>1.0380638027383466</v>
          </cell>
          <cell r="M97">
            <v>1.0352746790454637</v>
          </cell>
          <cell r="N97">
            <v>1.0225188822344178</v>
          </cell>
          <cell r="O97">
            <v>1.0095024636501704</v>
          </cell>
          <cell r="P97">
            <v>1.0582354353972863</v>
          </cell>
          <cell r="Q97">
            <v>1.0160827440393512</v>
          </cell>
          <cell r="R97">
            <v>1.0444870780430342</v>
          </cell>
          <cell r="S97">
            <v>1.0539516898160934</v>
          </cell>
          <cell r="T97">
            <v>1.0636840763203228</v>
          </cell>
          <cell r="U97">
            <v>1.0140119582541434</v>
          </cell>
          <cell r="V97">
            <v>1.0374083146017239</v>
          </cell>
          <cell r="W97">
            <v>1.0291135986795359</v>
          </cell>
          <cell r="X97">
            <v>1.1188770460030784</v>
          </cell>
          <cell r="Y97">
            <v>1.0826636969111256</v>
          </cell>
          <cell r="Z97">
            <v>1.0315735350754871</v>
          </cell>
          <cell r="AA97">
            <v>1.0474388354125412</v>
          </cell>
          <cell r="AB97">
            <v>1.0397779203676933</v>
          </cell>
        </row>
        <row r="98">
          <cell r="A98" t="str">
            <v>35100000</v>
          </cell>
          <cell r="B98" t="str">
            <v>Embarcações e reparação naval</v>
          </cell>
          <cell r="C98">
            <v>51813272.634999998</v>
          </cell>
          <cell r="D98">
            <v>51813272.63499999</v>
          </cell>
          <cell r="E98">
            <v>1.1262955462050805</v>
          </cell>
          <cell r="F98">
            <v>0.97431251307716693</v>
          </cell>
          <cell r="G98">
            <v>1.1059922517198413</v>
          </cell>
          <cell r="H98">
            <v>0.78274858410845793</v>
          </cell>
          <cell r="I98">
            <v>0.9480153320464475</v>
          </cell>
          <cell r="J98">
            <v>1.0057340059711068</v>
          </cell>
          <cell r="K98">
            <v>0.80467428601528324</v>
          </cell>
          <cell r="L98">
            <v>1.1044014746801147</v>
          </cell>
          <cell r="M98">
            <v>1.0115840143832726</v>
          </cell>
          <cell r="N98">
            <v>0.96160767116412704</v>
          </cell>
          <cell r="O98">
            <v>1.0057322294956825</v>
          </cell>
          <cell r="P98">
            <v>1.1689020911334194</v>
          </cell>
          <cell r="Q98">
            <v>1.0128097925047688</v>
          </cell>
          <cell r="R98">
            <v>0.99201718205942835</v>
          </cell>
          <cell r="S98">
            <v>1.1538934462876769</v>
          </cell>
          <cell r="T98">
            <v>1.0057372561603364</v>
          </cell>
          <cell r="U98">
            <v>1.103677889482606</v>
          </cell>
          <cell r="V98">
            <v>1.273095407559995</v>
          </cell>
          <cell r="W98">
            <v>1.1099601552916611</v>
          </cell>
          <cell r="X98">
            <v>1.0057322294956825</v>
          </cell>
          <cell r="Y98">
            <v>1.0805669909667164</v>
          </cell>
          <cell r="Z98">
            <v>1.3265320865469479</v>
          </cell>
          <cell r="AA98">
            <v>1.4622102362587897</v>
          </cell>
          <cell r="AB98">
            <v>1.2916546365112931</v>
          </cell>
        </row>
        <row r="99">
          <cell r="A99" t="str">
            <v>35200000</v>
          </cell>
          <cell r="B99" t="str">
            <v>Material circulante para caminhos-de-ferro</v>
          </cell>
          <cell r="C99">
            <v>7378308.3710000003</v>
          </cell>
          <cell r="D99">
            <v>7378308.3710000003</v>
          </cell>
          <cell r="E99">
            <v>0.45137010579068554</v>
          </cell>
          <cell r="G99">
            <v>0.85235267805470749</v>
          </cell>
          <cell r="I99">
            <v>0.60587317723277478</v>
          </cell>
          <cell r="J99">
            <v>1.0627154678652366</v>
          </cell>
          <cell r="K99">
            <v>1.081248443018237</v>
          </cell>
          <cell r="M99">
            <v>1.3384273158863904</v>
          </cell>
          <cell r="N99">
            <v>1.1899270216264912</v>
          </cell>
          <cell r="O99">
            <v>1.3056319477244531</v>
          </cell>
          <cell r="P99">
            <v>1.1124538428010231</v>
          </cell>
          <cell r="Q99">
            <v>1.2356244414330897</v>
          </cell>
          <cell r="R99">
            <v>1.1602977444179499</v>
          </cell>
          <cell r="S99">
            <v>1.1879780392100734</v>
          </cell>
          <cell r="T99">
            <v>1.1418740902826952</v>
          </cell>
          <cell r="W99">
            <v>0.85473771904490514</v>
          </cell>
          <cell r="Z99">
            <v>1.7299490691044501</v>
          </cell>
        </row>
        <row r="100">
          <cell r="A100" t="str">
            <v>35300000</v>
          </cell>
          <cell r="B100" t="str">
            <v>Produtos da construção aeronáutica e espacial</v>
          </cell>
          <cell r="C100">
            <v>26471918.094999999</v>
          </cell>
          <cell r="D100">
            <v>26471918.094999999</v>
          </cell>
          <cell r="E100">
            <v>0.58712504873910676</v>
          </cell>
          <cell r="F100">
            <v>1.7507494667322612</v>
          </cell>
          <cell r="G100">
            <v>0.66407541994875408</v>
          </cell>
          <cell r="H100">
            <v>1.7501096491909449</v>
          </cell>
          <cell r="I100">
            <v>1.0314258011378592</v>
          </cell>
          <cell r="J100">
            <v>0.89945167860212916</v>
          </cell>
          <cell r="K100">
            <v>0.97687550374888177</v>
          </cell>
          <cell r="L100">
            <v>0.8464608515087727</v>
          </cell>
          <cell r="M100">
            <v>1.0800625041703795</v>
          </cell>
          <cell r="N100">
            <v>0.4562914561235405</v>
          </cell>
          <cell r="O100">
            <v>0.56286855487434573</v>
          </cell>
          <cell r="P100">
            <v>1.3945040652230241</v>
          </cell>
          <cell r="Q100">
            <v>1.2756220195872205</v>
          </cell>
          <cell r="R100">
            <v>1.5606707159173505</v>
          </cell>
          <cell r="S100">
            <v>1.0684078605179643</v>
          </cell>
          <cell r="U100">
            <v>0.92524837560329076</v>
          </cell>
          <cell r="V100">
            <v>0.57491272365459833</v>
          </cell>
          <cell r="W100">
            <v>0.92681725345456512</v>
          </cell>
          <cell r="X100">
            <v>0.62192365749723222</v>
          </cell>
          <cell r="Y100">
            <v>0.90002886618897116</v>
          </cell>
          <cell r="Z100">
            <v>0.63513672270761512</v>
          </cell>
          <cell r="AA100">
            <v>0.76429454795565088</v>
          </cell>
          <cell r="AB100">
            <v>1.0586767661840475</v>
          </cell>
        </row>
        <row r="101">
          <cell r="A101" t="str">
            <v>35400000</v>
          </cell>
          <cell r="B101" t="str">
            <v>Motociclos e bicicletas</v>
          </cell>
          <cell r="C101">
            <v>58141364.233000003</v>
          </cell>
          <cell r="D101">
            <v>58141364.233000003</v>
          </cell>
          <cell r="E101">
            <v>0.95276505233750108</v>
          </cell>
          <cell r="F101">
            <v>0.99888222104637936</v>
          </cell>
          <cell r="G101">
            <v>0.94024290688332335</v>
          </cell>
          <cell r="H101">
            <v>1.0667563552461776</v>
          </cell>
          <cell r="I101">
            <v>0.98744011465677861</v>
          </cell>
          <cell r="J101">
            <v>1.0471863636280543</v>
          </cell>
          <cell r="K101">
            <v>1.0573583031686227</v>
          </cell>
          <cell r="L101">
            <v>1.0308498151728425</v>
          </cell>
          <cell r="M101">
            <v>1.0118388585320934</v>
          </cell>
          <cell r="N101">
            <v>0.99982644371948171</v>
          </cell>
          <cell r="O101">
            <v>0.94134425929528354</v>
          </cell>
          <cell r="P101">
            <v>0.96550930631346144</v>
          </cell>
          <cell r="Q101">
            <v>1.0194465404239321</v>
          </cell>
          <cell r="R101">
            <v>1.0646956008955211</v>
          </cell>
          <cell r="S101">
            <v>1.0395967789550487</v>
          </cell>
          <cell r="T101">
            <v>1.0343400852239308</v>
          </cell>
          <cell r="U101">
            <v>1.0810231572910258</v>
          </cell>
          <cell r="V101">
            <v>1.0260817289656767</v>
          </cell>
          <cell r="W101">
            <v>0.99659957152142309</v>
          </cell>
          <cell r="X101">
            <v>1.0759601963905461</v>
          </cell>
          <cell r="Y101">
            <v>0.97979230129081962</v>
          </cell>
          <cell r="Z101">
            <v>1.0011263107635571</v>
          </cell>
          <cell r="AA101">
            <v>1.044154775166986</v>
          </cell>
          <cell r="AB101">
            <v>1.0344967834550798</v>
          </cell>
        </row>
        <row r="102">
          <cell r="A102" t="str">
            <v>35500000</v>
          </cell>
          <cell r="B102" t="str">
            <v>Outro material de transporte (não motorizado), n.e.</v>
          </cell>
          <cell r="C102">
            <v>237701.12</v>
          </cell>
          <cell r="D102">
            <v>237701.12</v>
          </cell>
          <cell r="E102">
            <v>1.0434257680245798</v>
          </cell>
          <cell r="F102">
            <v>1.0728532204440979</v>
          </cell>
          <cell r="G102">
            <v>0.88372101153132232</v>
          </cell>
          <cell r="H102">
            <v>1</v>
          </cell>
          <cell r="P102">
            <v>1</v>
          </cell>
          <cell r="Q102">
            <v>0.79698282119628838</v>
          </cell>
          <cell r="R102">
            <v>0.79798326905303518</v>
          </cell>
          <cell r="S102">
            <v>0.79777544822653923</v>
          </cell>
        </row>
        <row r="103">
          <cell r="A103" t="str">
            <v>360E0000</v>
          </cell>
          <cell r="B103" t="str">
            <v>Enc.Postais</v>
          </cell>
        </row>
        <row r="104">
          <cell r="A104" t="str">
            <v>36110000</v>
          </cell>
          <cell r="B104" t="str">
            <v>Cadeiras, assentos e suas partes</v>
          </cell>
          <cell r="C104">
            <v>161753738.141</v>
          </cell>
          <cell r="D104">
            <v>161753738.14099997</v>
          </cell>
          <cell r="E104">
            <v>0.97024034948156157</v>
          </cell>
          <cell r="F104">
            <v>1.0497880355154325</v>
          </cell>
          <cell r="G104">
            <v>0.97600526548096556</v>
          </cell>
          <cell r="H104">
            <v>0.99221020553732486</v>
          </cell>
          <cell r="I104">
            <v>1.0094592397594511</v>
          </cell>
          <cell r="J104">
            <v>1.0468773842927839</v>
          </cell>
          <cell r="K104">
            <v>1.0320924713241251</v>
          </cell>
          <cell r="L104">
            <v>0.95120001841137947</v>
          </cell>
          <cell r="M104">
            <v>1.0595260592647902</v>
          </cell>
          <cell r="N104">
            <v>1.0599735354914204</v>
          </cell>
          <cell r="O104">
            <v>0.97526044503801179</v>
          </cell>
          <cell r="P104">
            <v>0.87736699040275412</v>
          </cell>
          <cell r="Q104">
            <v>1.0718349606940323</v>
          </cell>
          <cell r="R104">
            <v>1.0922405865455915</v>
          </cell>
          <cell r="S104">
            <v>1.0287106908625625</v>
          </cell>
          <cell r="T104">
            <v>1.0418093245681905</v>
          </cell>
          <cell r="U104">
            <v>1.0488024676565613</v>
          </cell>
          <cell r="V104">
            <v>0.89878272371194168</v>
          </cell>
          <cell r="W104">
            <v>0.89039445078055823</v>
          </cell>
          <cell r="X104">
            <v>0.92119651306102512</v>
          </cell>
          <cell r="Y104">
            <v>0.89145981465800972</v>
          </cell>
          <cell r="Z104">
            <v>0.8557725838086625</v>
          </cell>
          <cell r="AA104">
            <v>1.0557739699508617</v>
          </cell>
          <cell r="AB104">
            <v>0.86210064340618553</v>
          </cell>
        </row>
        <row r="105">
          <cell r="A105" t="str">
            <v>36120000</v>
          </cell>
          <cell r="B105" t="str">
            <v>Mobiliário para escritório e comércio</v>
          </cell>
          <cell r="C105">
            <v>21207290.743999999</v>
          </cell>
          <cell r="D105">
            <v>21207290.744000003</v>
          </cell>
          <cell r="E105">
            <v>1.0125482186120653</v>
          </cell>
          <cell r="F105">
            <v>0.91498399098230077</v>
          </cell>
          <cell r="G105">
            <v>0.96068408003677197</v>
          </cell>
          <cell r="H105">
            <v>0.93058219023690814</v>
          </cell>
          <cell r="I105">
            <v>0.85847883864981678</v>
          </cell>
          <cell r="J105">
            <v>0.94757106874807917</v>
          </cell>
          <cell r="K105">
            <v>0.90685567258202593</v>
          </cell>
          <cell r="L105">
            <v>1.226272398079914</v>
          </cell>
          <cell r="M105">
            <v>0.98603934178474428</v>
          </cell>
          <cell r="N105">
            <v>0.96873845206094589</v>
          </cell>
          <cell r="O105">
            <v>1.1254592157460903</v>
          </cell>
          <cell r="P105">
            <v>1.1617865324803371</v>
          </cell>
          <cell r="Q105">
            <v>0.95198820362514847</v>
          </cell>
          <cell r="R105">
            <v>0.90087052285266267</v>
          </cell>
          <cell r="S105">
            <v>1.0374410281359872</v>
          </cell>
          <cell r="T105">
            <v>1.0101690879627696</v>
          </cell>
          <cell r="U105">
            <v>1.0284928667462312</v>
          </cell>
          <cell r="V105">
            <v>1.0359599891526221</v>
          </cell>
          <cell r="W105">
            <v>0.99706650150379961</v>
          </cell>
          <cell r="X105">
            <v>1.0314229514833688</v>
          </cell>
          <cell r="Y105">
            <v>0.81986168935182335</v>
          </cell>
          <cell r="Z105">
            <v>1.0561850325936608</v>
          </cell>
          <cell r="AA105">
            <v>0.69887631593228072</v>
          </cell>
          <cell r="AB105">
            <v>0.80247153939098481</v>
          </cell>
        </row>
        <row r="106">
          <cell r="A106" t="str">
            <v>36130000</v>
          </cell>
          <cell r="B106" t="str">
            <v>Mobiliário de cozinha</v>
          </cell>
          <cell r="C106">
            <v>3113806.531</v>
          </cell>
          <cell r="D106">
            <v>3113806.531</v>
          </cell>
          <cell r="E106">
            <v>0.84253219048789374</v>
          </cell>
          <cell r="F106">
            <v>0.88583191110195658</v>
          </cell>
          <cell r="G106">
            <v>0.84679380002045301</v>
          </cell>
          <cell r="H106">
            <v>0.81953659792730127</v>
          </cell>
          <cell r="I106">
            <v>0.90878845036028411</v>
          </cell>
          <cell r="J106">
            <v>1.1036893721430345</v>
          </cell>
          <cell r="K106">
            <v>0.99364726494969047</v>
          </cell>
          <cell r="L106">
            <v>1.0205888373790695</v>
          </cell>
          <cell r="M106">
            <v>0.86400294438967795</v>
          </cell>
          <cell r="N106">
            <v>1.7668069676319293</v>
          </cell>
          <cell r="O106">
            <v>0.93962161265120647</v>
          </cell>
          <cell r="P106">
            <v>1.0081600509575024</v>
          </cell>
          <cell r="Q106">
            <v>0.88289432305888149</v>
          </cell>
          <cell r="R106">
            <v>0.87667596456648134</v>
          </cell>
          <cell r="S106">
            <v>1.1722993560729715</v>
          </cell>
          <cell r="T106">
            <v>1.0925526156376408</v>
          </cell>
          <cell r="U106">
            <v>0.84122959204269232</v>
          </cell>
          <cell r="V106">
            <v>0.81503433319571772</v>
          </cell>
          <cell r="W106">
            <v>0.9471091944336737</v>
          </cell>
          <cell r="X106">
            <v>1.0527070908504947</v>
          </cell>
          <cell r="Y106">
            <v>0.89871276228177499</v>
          </cell>
          <cell r="Z106">
            <v>0.95490945814180195</v>
          </cell>
          <cell r="AA106">
            <v>2.5498956689050845</v>
          </cell>
          <cell r="AB106">
            <v>3.8887341642608466</v>
          </cell>
        </row>
        <row r="107">
          <cell r="A107" t="str">
            <v>36140000</v>
          </cell>
          <cell r="B107" t="str">
            <v>Mobiliário para outros fins</v>
          </cell>
          <cell r="C107">
            <v>96229787.914000005</v>
          </cell>
          <cell r="D107">
            <v>96229787.91399999</v>
          </cell>
          <cell r="E107">
            <v>1.0045642733375693</v>
          </cell>
          <cell r="F107">
            <v>0.98781741059972605</v>
          </cell>
          <cell r="G107">
            <v>1.0020747683321183</v>
          </cell>
          <cell r="H107">
            <v>0.98095436631915089</v>
          </cell>
          <cell r="I107">
            <v>1.0012525956907776</v>
          </cell>
          <cell r="J107">
            <v>0.99949495588385184</v>
          </cell>
          <cell r="K107">
            <v>1.0037423537885632</v>
          </cell>
          <cell r="L107">
            <v>0.99221944792696093</v>
          </cell>
          <cell r="M107">
            <v>1.0001912526366032</v>
          </cell>
          <cell r="N107">
            <v>0.99361308398966042</v>
          </cell>
          <cell r="O107">
            <v>1.0293984416753823</v>
          </cell>
          <cell r="P107">
            <v>1.0046770498196358</v>
          </cell>
          <cell r="Q107">
            <v>0.98503629692395023</v>
          </cell>
          <cell r="R107">
            <v>1.0285702246725812</v>
          </cell>
          <cell r="S107">
            <v>1.0949545372786016</v>
          </cell>
          <cell r="T107">
            <v>1.0405916048896382</v>
          </cell>
          <cell r="U107">
            <v>1.0245741937377648</v>
          </cell>
          <cell r="V107">
            <v>1.10846552281891</v>
          </cell>
          <cell r="W107">
            <v>1.0452487695887633</v>
          </cell>
          <cell r="X107">
            <v>1.0853871348375752</v>
          </cell>
          <cell r="Y107">
            <v>1.003691002156057</v>
          </cell>
          <cell r="Z107">
            <v>1.0406551765147272</v>
          </cell>
          <cell r="AA107">
            <v>1.0572385437215441</v>
          </cell>
          <cell r="AB107">
            <v>1.1327042591961074</v>
          </cell>
        </row>
        <row r="108">
          <cell r="A108" t="str">
            <v>36150000</v>
          </cell>
          <cell r="B108" t="str">
            <v>Suportes para colchões e colchões</v>
          </cell>
          <cell r="C108">
            <v>6955786.6440000003</v>
          </cell>
          <cell r="D108">
            <v>6955786.6440000003</v>
          </cell>
          <cell r="E108">
            <v>1.0716097365992336</v>
          </cell>
          <cell r="F108">
            <v>1.0099788725638501</v>
          </cell>
          <cell r="G108">
            <v>0.97220543540705051</v>
          </cell>
          <cell r="H108">
            <v>0.99012267966132628</v>
          </cell>
          <cell r="I108">
            <v>0.97855165027637725</v>
          </cell>
          <cell r="J108">
            <v>0.96984881243626719</v>
          </cell>
          <cell r="K108">
            <v>0.98280065896235436</v>
          </cell>
          <cell r="L108">
            <v>1.0144297887671445</v>
          </cell>
          <cell r="M108">
            <v>0.98867109455804658</v>
          </cell>
          <cell r="N108">
            <v>1.0035828789527521</v>
          </cell>
          <cell r="O108">
            <v>1.0122400817236337</v>
          </cell>
          <cell r="P108">
            <v>1.0059583100919638</v>
          </cell>
          <cell r="Q108">
            <v>0.94856869864467497</v>
          </cell>
          <cell r="R108">
            <v>1.0231722114421797</v>
          </cell>
          <cell r="S108">
            <v>0.87478185620199722</v>
          </cell>
          <cell r="T108">
            <v>0.95300794147886603</v>
          </cell>
          <cell r="U108">
            <v>0.99857949103113119</v>
          </cell>
          <cell r="V108">
            <v>0.99565127806577003</v>
          </cell>
          <cell r="W108">
            <v>1.0148274605535257</v>
          </cell>
          <cell r="X108">
            <v>0.95616181184816473</v>
          </cell>
          <cell r="Y108">
            <v>0.99616186500109005</v>
          </cell>
          <cell r="Z108">
            <v>1.0016567760333452</v>
          </cell>
          <cell r="AA108">
            <v>0.94583431570215615</v>
          </cell>
          <cell r="AB108">
            <v>1.0263036917182828</v>
          </cell>
        </row>
        <row r="109">
          <cell r="A109" t="str">
            <v>36200000</v>
          </cell>
          <cell r="B109" t="str">
            <v>Joalharia, ourivesaria e artigos similares</v>
          </cell>
          <cell r="C109">
            <v>59918169.427000001</v>
          </cell>
          <cell r="D109">
            <v>59918169.426999986</v>
          </cell>
          <cell r="E109">
            <v>1.4930637582680595</v>
          </cell>
          <cell r="F109">
            <v>0.75061683029489989</v>
          </cell>
          <cell r="G109">
            <v>4.8937339692143457E-2</v>
          </cell>
          <cell r="H109">
            <v>0.77770615652143926</v>
          </cell>
          <cell r="I109">
            <v>1.7241030497033965</v>
          </cell>
          <cell r="J109">
            <v>9.9050824465580653E-2</v>
          </cell>
          <cell r="K109">
            <v>1.2977486303160994</v>
          </cell>
          <cell r="L109">
            <v>0.96273254740518011</v>
          </cell>
          <cell r="M109">
            <v>2.2756592081292832</v>
          </cell>
          <cell r="N109">
            <v>7.0456010873307398E-2</v>
          </cell>
          <cell r="O109">
            <v>2.3970104695043002</v>
          </cell>
          <cell r="P109">
            <v>0.10291517482631005</v>
          </cell>
          <cell r="Q109">
            <v>1.1109604109044884</v>
          </cell>
          <cell r="R109">
            <v>4.7133161981259067E-2</v>
          </cell>
          <cell r="S109">
            <v>1.6265216063767061</v>
          </cell>
          <cell r="T109">
            <v>2.0496508617903904</v>
          </cell>
          <cell r="U109">
            <v>2.046135940702476E-2</v>
          </cell>
          <cell r="V109">
            <v>4.4133001083150408E-2</v>
          </cell>
          <cell r="W109">
            <v>4.8182198518780937E-2</v>
          </cell>
          <cell r="X109">
            <v>4.7559447818481128E-2</v>
          </cell>
          <cell r="Y109">
            <v>8.4117001803769922E-2</v>
          </cell>
          <cell r="Z109">
            <v>1.4770963327754314</v>
          </cell>
          <cell r="AA109">
            <v>4.9058262348012645E-2</v>
          </cell>
          <cell r="AB109">
            <v>6.1538912885647591E-2</v>
          </cell>
        </row>
        <row r="110">
          <cell r="A110" t="str">
            <v>36300000</v>
          </cell>
          <cell r="B110" t="str">
            <v>Instrumentos musicais</v>
          </cell>
          <cell r="C110">
            <v>754902.21100000001</v>
          </cell>
          <cell r="D110">
            <v>754902.21100000001</v>
          </cell>
          <cell r="E110">
            <v>0.93142285191085805</v>
          </cell>
          <cell r="F110">
            <v>0.87812533947139826</v>
          </cell>
          <cell r="G110">
            <v>0.83174160179916323</v>
          </cell>
          <cell r="H110">
            <v>0.76347329992168422</v>
          </cell>
          <cell r="I110">
            <v>0.63764341204756669</v>
          </cell>
          <cell r="J110">
            <v>0.65303369530078381</v>
          </cell>
          <cell r="K110">
            <v>0.73030429022180554</v>
          </cell>
          <cell r="L110">
            <v>0.97256846634146388</v>
          </cell>
          <cell r="M110">
            <v>1.5537529631583875</v>
          </cell>
          <cell r="N110">
            <v>1.7555302580455063</v>
          </cell>
          <cell r="O110">
            <v>1.5113210376965556</v>
          </cell>
          <cell r="P110">
            <v>0.78108278408482645</v>
          </cell>
          <cell r="Q110">
            <v>0.44872757051029527</v>
          </cell>
          <cell r="R110">
            <v>0.33630104420703932</v>
          </cell>
          <cell r="S110">
            <v>0.46842196090939553</v>
          </cell>
          <cell r="T110">
            <v>0.39144023940295652</v>
          </cell>
          <cell r="U110">
            <v>0.40775606893822502</v>
          </cell>
          <cell r="V110">
            <v>1.2009907426551933</v>
          </cell>
          <cell r="W110">
            <v>0.32458885950119848</v>
          </cell>
          <cell r="X110">
            <v>0.46105223582067889</v>
          </cell>
          <cell r="Y110">
            <v>0.35380662533977947</v>
          </cell>
          <cell r="Z110">
            <v>0.25133736031399129</v>
          </cell>
          <cell r="AA110">
            <v>0.27921584809443833</v>
          </cell>
          <cell r="AB110">
            <v>0.21507099909818253</v>
          </cell>
        </row>
        <row r="111">
          <cell r="A111" t="str">
            <v>36400000</v>
          </cell>
          <cell r="B111" t="str">
            <v>Artigos de desporto</v>
          </cell>
          <cell r="C111">
            <v>10710161.902000001</v>
          </cell>
          <cell r="D111">
            <v>10710161.902000001</v>
          </cell>
          <cell r="E111">
            <v>0.94712613372046861</v>
          </cell>
          <cell r="F111">
            <v>0.87107266100696401</v>
          </cell>
          <cell r="G111">
            <v>0.89244708644276449</v>
          </cell>
          <cell r="H111">
            <v>1.0986142679165907</v>
          </cell>
          <cell r="I111">
            <v>1.0701683275706428</v>
          </cell>
          <cell r="J111">
            <v>0.84332811633104399</v>
          </cell>
          <cell r="K111">
            <v>1.162267741751144</v>
          </cell>
          <cell r="L111">
            <v>1.0238330533576769</v>
          </cell>
          <cell r="M111">
            <v>0.97094913969819019</v>
          </cell>
          <cell r="N111">
            <v>0.88320049106840737</v>
          </cell>
          <cell r="O111">
            <v>1.0383655178026809</v>
          </cell>
          <cell r="P111">
            <v>1.1986274633334255</v>
          </cell>
          <cell r="Q111">
            <v>0.87898389624095985</v>
          </cell>
          <cell r="R111">
            <v>0.99691407249151276</v>
          </cell>
          <cell r="S111">
            <v>0.79217824012966342</v>
          </cell>
          <cell r="T111">
            <v>0.82253986375596777</v>
          </cell>
          <cell r="U111">
            <v>0.81191065723657474</v>
          </cell>
          <cell r="V111">
            <v>0.83590576650977477</v>
          </cell>
          <cell r="W111">
            <v>0.84957547944280531</v>
          </cell>
          <cell r="X111">
            <v>0.81092975158114311</v>
          </cell>
          <cell r="Y111">
            <v>0.7832551743499867</v>
          </cell>
          <cell r="Z111">
            <v>0.90639924485844392</v>
          </cell>
          <cell r="AA111">
            <v>0.79527103593387927</v>
          </cell>
          <cell r="AB111">
            <v>0.92420472272447163</v>
          </cell>
        </row>
        <row r="112">
          <cell r="A112" t="str">
            <v>36500000</v>
          </cell>
          <cell r="B112" t="str">
            <v>Jogos e brinquedos</v>
          </cell>
          <cell r="C112">
            <v>11916584.557</v>
          </cell>
          <cell r="D112">
            <v>11916584.557</v>
          </cell>
          <cell r="E112">
            <v>1.0496877392615118</v>
          </cell>
          <cell r="F112">
            <v>1.1658366230945401</v>
          </cell>
          <cell r="G112">
            <v>1.0342419403266867</v>
          </cell>
          <cell r="H112">
            <v>1.0630760769375034</v>
          </cell>
          <cell r="I112">
            <v>0.92277902354125785</v>
          </cell>
          <cell r="J112">
            <v>0.98479341321263136</v>
          </cell>
          <cell r="K112">
            <v>0.89761187368985429</v>
          </cell>
          <cell r="L112">
            <v>0.86050100129868701</v>
          </cell>
          <cell r="M112">
            <v>0.96579357457585424</v>
          </cell>
          <cell r="N112">
            <v>1.0407760677053017</v>
          </cell>
          <cell r="O112">
            <v>1.0127071687072347</v>
          </cell>
          <cell r="P112">
            <v>1.0021954976489376</v>
          </cell>
          <cell r="Q112">
            <v>0.85519489553074779</v>
          </cell>
          <cell r="R112">
            <v>0.87396200155974968</v>
          </cell>
          <cell r="S112">
            <v>0.83617994989285438</v>
          </cell>
          <cell r="T112">
            <v>0.81037607845067861</v>
          </cell>
          <cell r="U112">
            <v>0.97190197535437295</v>
          </cell>
          <cell r="V112">
            <v>0.96054732489443373</v>
          </cell>
          <cell r="W112">
            <v>0.95512985227050917</v>
          </cell>
          <cell r="X112">
            <v>0.94932274252721593</v>
          </cell>
          <cell r="Y112">
            <v>0.86167253114247333</v>
          </cell>
          <cell r="Z112">
            <v>0.81689039363321636</v>
          </cell>
          <cell r="AA112">
            <v>0.90236100357969351</v>
          </cell>
          <cell r="AB112">
            <v>0.87047657578087079</v>
          </cell>
        </row>
        <row r="113">
          <cell r="A113" t="str">
            <v>36600000</v>
          </cell>
          <cell r="B113" t="str">
            <v>Produtos das indústrias transformadoras, n.e.</v>
          </cell>
          <cell r="C113">
            <v>67362349.155000001</v>
          </cell>
          <cell r="D113">
            <v>67362349.155000016</v>
          </cell>
          <cell r="E113">
            <v>1.0346003812633338</v>
          </cell>
          <cell r="F113">
            <v>1.0125345282660596</v>
          </cell>
          <cell r="G113">
            <v>0.95321767937519331</v>
          </cell>
          <cell r="H113">
            <v>0.96632718659562544</v>
          </cell>
          <cell r="I113">
            <v>1.00683328314997</v>
          </cell>
          <cell r="J113">
            <v>0.97423835061033026</v>
          </cell>
          <cell r="K113">
            <v>0.9726879181510949</v>
          </cell>
          <cell r="L113">
            <v>0.99763367321630092</v>
          </cell>
          <cell r="M113">
            <v>0.99702582636776949</v>
          </cell>
          <cell r="N113">
            <v>0.99353449182550646</v>
          </cell>
          <cell r="O113">
            <v>1.0201846569434838</v>
          </cell>
          <cell r="P113">
            <v>1.0711820242353314</v>
          </cell>
          <cell r="Q113">
            <v>0.8548315828750952</v>
          </cell>
          <cell r="R113">
            <v>1.0188810812280475</v>
          </cell>
          <cell r="S113">
            <v>0.96780690267844649</v>
          </cell>
          <cell r="T113">
            <v>0.96993390595112561</v>
          </cell>
          <cell r="U113">
            <v>0.97104379905356397</v>
          </cell>
          <cell r="V113">
            <v>0.95341098475542807</v>
          </cell>
          <cell r="W113">
            <v>0.98473690972598305</v>
          </cell>
          <cell r="X113">
            <v>0.98593077719445055</v>
          </cell>
          <cell r="Y113">
            <v>0.97166995144687596</v>
          </cell>
          <cell r="Z113">
            <v>0.96284978334908577</v>
          </cell>
          <cell r="AA113">
            <v>0.9804827242408829</v>
          </cell>
          <cell r="AB113">
            <v>0.95114517993881609</v>
          </cell>
        </row>
        <row r="114">
          <cell r="A114" t="str">
            <v>40000000</v>
          </cell>
          <cell r="B114" t="str">
            <v>Electricidade, gás, vapor e água</v>
          </cell>
          <cell r="C114">
            <v>27902391.699000001</v>
          </cell>
          <cell r="D114">
            <v>27902391.699000001</v>
          </cell>
          <cell r="E114">
            <v>0.7252859450667517</v>
          </cell>
          <cell r="F114">
            <v>0.9253300044667675</v>
          </cell>
          <cell r="G114">
            <v>1.052394056716019</v>
          </cell>
          <cell r="H114">
            <v>1.149121022123452</v>
          </cell>
          <cell r="I114">
            <v>0.77915184268779591</v>
          </cell>
          <cell r="J114">
            <v>0.62538578850061455</v>
          </cell>
          <cell r="K114">
            <v>0.71261386592557951</v>
          </cell>
          <cell r="L114">
            <v>1.0738375784673246</v>
          </cell>
          <cell r="M114">
            <v>1.0825796563777919</v>
          </cell>
          <cell r="N114">
            <v>1.2460230694575765</v>
          </cell>
          <cell r="O114">
            <v>1.3170359215378469</v>
          </cell>
          <cell r="P114">
            <v>1.3112412486724807</v>
          </cell>
          <cell r="Q114">
            <v>0.4587815013982578</v>
          </cell>
          <cell r="R114">
            <v>0.47057448979866129</v>
          </cell>
          <cell r="S114">
            <v>0.51317156024115529</v>
          </cell>
          <cell r="T114">
            <v>0.44613213352346515</v>
          </cell>
          <cell r="U114">
            <v>0.49552570593341583</v>
          </cell>
          <cell r="V114">
            <v>0.5857408250672016</v>
          </cell>
          <cell r="W114">
            <v>1.1105666022960721</v>
          </cell>
          <cell r="X114">
            <v>1.0508282125892474</v>
          </cell>
          <cell r="Y114">
            <v>1.1110707744288866</v>
          </cell>
          <cell r="Z114">
            <v>0.94924051894952133</v>
          </cell>
          <cell r="AA114">
            <v>1.1335442892149472</v>
          </cell>
          <cell r="AB114">
            <v>0.99933349582840425</v>
          </cell>
        </row>
        <row r="115">
          <cell r="A115" t="str">
            <v>72000000</v>
          </cell>
          <cell r="B115" t="str">
            <v>Serviços informáticos e conexos</v>
          </cell>
          <cell r="C115">
            <v>865792.174</v>
          </cell>
          <cell r="D115">
            <v>865792.17399999988</v>
          </cell>
          <cell r="E115">
            <v>2.0332663494117118</v>
          </cell>
          <cell r="F115">
            <v>0.66734568966276109</v>
          </cell>
          <cell r="H115">
            <v>1.4131172568574106</v>
          </cell>
          <cell r="I115">
            <v>1.19824177326245</v>
          </cell>
          <cell r="J115">
            <v>0.95397293637940517</v>
          </cell>
          <cell r="K115">
            <v>2.0707756672837294</v>
          </cell>
          <cell r="L115">
            <v>2.3910641278058034</v>
          </cell>
          <cell r="M115">
            <v>0.12534590213774199</v>
          </cell>
          <cell r="N115">
            <v>2.466245273313732E-2</v>
          </cell>
          <cell r="O115">
            <v>8.7541044367083987E-2</v>
          </cell>
          <cell r="P115">
            <v>3.4666800098764473E-2</v>
          </cell>
          <cell r="Q115">
            <v>8.7395980274606657</v>
          </cell>
          <cell r="R115">
            <v>2.9107487714217714E-2</v>
          </cell>
          <cell r="S115">
            <v>1.8563883265192996E-2</v>
          </cell>
          <cell r="T115">
            <v>0.74291338181502475</v>
          </cell>
          <cell r="U115">
            <v>1.8516755650907185E-2</v>
          </cell>
          <cell r="V115">
            <v>0.80910525055721905</v>
          </cell>
          <cell r="W115">
            <v>0.85855297564670852</v>
          </cell>
          <cell r="X115">
            <v>1.3086847265214159</v>
          </cell>
          <cell r="Y115">
            <v>0.38158507195303548</v>
          </cell>
          <cell r="Z115">
            <v>0.98752461941334557</v>
          </cell>
          <cell r="AA115">
            <v>19.949515942675792</v>
          </cell>
          <cell r="AB115">
            <v>0.42924051170019023</v>
          </cell>
        </row>
        <row r="116">
          <cell r="A116" t="str">
            <v>74000000</v>
          </cell>
          <cell r="B116" t="str">
            <v>Outros serviços prest. principalmente às empresas</v>
          </cell>
          <cell r="C116">
            <v>80186.107000000004</v>
          </cell>
          <cell r="D116">
            <v>80186.107000000018</v>
          </cell>
          <cell r="F116">
            <v>0.88510428091026183</v>
          </cell>
          <cell r="G116">
            <v>0.9907356381876713</v>
          </cell>
          <cell r="I116">
            <v>1.0663202692211038</v>
          </cell>
          <cell r="L116">
            <v>1.2566483425577601</v>
          </cell>
          <cell r="N116">
            <v>1.0303288046110382</v>
          </cell>
          <cell r="O116">
            <v>0.74053385990112663</v>
          </cell>
          <cell r="P116">
            <v>1.0303288046110382</v>
          </cell>
          <cell r="Q116">
            <v>1.0300544404699203</v>
          </cell>
          <cell r="R116">
            <v>0.46590151798982954</v>
          </cell>
          <cell r="S116">
            <v>0.47007728245897229</v>
          </cell>
          <cell r="T116">
            <v>0.69249462894172198</v>
          </cell>
          <cell r="U116">
            <v>0.60830494963164172</v>
          </cell>
          <cell r="V116">
            <v>1.0300544404699203</v>
          </cell>
          <cell r="W116">
            <v>1.0300544404699203</v>
          </cell>
          <cell r="Y116">
            <v>0.59003234800208215</v>
          </cell>
          <cell r="Z116">
            <v>0.90323662149210193</v>
          </cell>
          <cell r="AA116">
            <v>0.26066234671643695</v>
          </cell>
          <cell r="AB116">
            <v>0.51242827611077901</v>
          </cell>
        </row>
        <row r="117">
          <cell r="A117" t="str">
            <v>90000000</v>
          </cell>
          <cell r="B117" t="str">
            <v>Serviços de saneamento, de tratamento de resíduos, de higiene pública e serviços similares</v>
          </cell>
        </row>
        <row r="118">
          <cell r="A118" t="str">
            <v>92000000</v>
          </cell>
          <cell r="B118" t="str">
            <v>Serviços recreativos, culturais e desportivos</v>
          </cell>
          <cell r="C118">
            <v>7613638.4989999998</v>
          </cell>
          <cell r="D118">
            <v>7613638.4989999998</v>
          </cell>
          <cell r="E118">
            <v>2.8075640177772403</v>
          </cell>
          <cell r="F118">
            <v>0.83276584158510636</v>
          </cell>
          <cell r="G118">
            <v>0.95212854999343288</v>
          </cell>
          <cell r="H118">
            <v>0.62516403191540759</v>
          </cell>
          <cell r="I118">
            <v>1.0385279703333088</v>
          </cell>
          <cell r="J118">
            <v>0.73178880170010319</v>
          </cell>
          <cell r="K118">
            <v>1.013559927993732</v>
          </cell>
          <cell r="L118">
            <v>0.50119942504219428</v>
          </cell>
          <cell r="M118">
            <v>0.77539974769282571</v>
          </cell>
          <cell r="N118">
            <v>0.85758876387082927</v>
          </cell>
          <cell r="O118">
            <v>1.1384934289372375</v>
          </cell>
          <cell r="P118">
            <v>0.72581949315858196</v>
          </cell>
          <cell r="Q118">
            <v>0.86423640209522723</v>
          </cell>
          <cell r="R118">
            <v>0.83987461543717412</v>
          </cell>
          <cell r="S118">
            <v>1.140103524609192</v>
          </cell>
          <cell r="T118">
            <v>1.0248133051883732</v>
          </cell>
          <cell r="U118">
            <v>3.3942566667717045</v>
          </cell>
          <cell r="V118">
            <v>1.3115828067239936</v>
          </cell>
          <cell r="W118">
            <v>0.9380419206941113</v>
          </cell>
          <cell r="X118">
            <v>0.87242211450365981</v>
          </cell>
          <cell r="Y118">
            <v>0.90480594259491087</v>
          </cell>
          <cell r="Z118">
            <v>0.81946527587334228</v>
          </cell>
          <cell r="AA118">
            <v>1.1011033256926346</v>
          </cell>
          <cell r="AB118">
            <v>0.9483625948122294</v>
          </cell>
        </row>
        <row r="119">
          <cell r="A119" t="str">
            <v>93000000</v>
          </cell>
          <cell r="B119" t="str">
            <v>Outros serviços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IDAS_Grupos"/>
      <sheetName val="61b_Ind_4_0201_ZEu_E"/>
      <sheetName val="q-61_Ind_4_0201_ZEu_E"/>
    </sheetNames>
    <sheetDataSet>
      <sheetData sheetId="0" refreshError="1"/>
      <sheetData sheetId="1" refreshError="1"/>
      <sheetData sheetId="2">
        <row r="2">
          <cell r="A2" t="str">
            <v>CECIT-B02</v>
          </cell>
          <cell r="B2" t="str">
            <v>Descrição</v>
          </cell>
          <cell r="C2" t="str">
            <v>UnOr2000-ZEu-E</v>
          </cell>
          <cell r="D2" t="str">
            <v>UnAm0100-ZEu-E</v>
          </cell>
          <cell r="E2" t="str">
            <v>ipd4UE_1</v>
          </cell>
          <cell r="F2" t="str">
            <v>ipd4UE_2</v>
          </cell>
          <cell r="G2" t="str">
            <v>ipd4UE_3</v>
          </cell>
          <cell r="H2" t="str">
            <v>ipd4UE_4</v>
          </cell>
          <cell r="I2" t="str">
            <v>ipd4UE_5</v>
          </cell>
          <cell r="J2" t="str">
            <v>ipd4UE_6</v>
          </cell>
          <cell r="K2" t="str">
            <v>ipd4UE_7</v>
          </cell>
          <cell r="L2" t="str">
            <v>ipd4UE_8</v>
          </cell>
          <cell r="M2" t="str">
            <v>ipd4UE_9</v>
          </cell>
          <cell r="N2" t="str">
            <v>ipd4UE_10</v>
          </cell>
          <cell r="O2" t="str">
            <v>ipd4UE_11</v>
          </cell>
          <cell r="P2" t="str">
            <v>ipd4UE_12</v>
          </cell>
          <cell r="Q2" t="str">
            <v>ipd4UE_13</v>
          </cell>
          <cell r="R2" t="str">
            <v>ipd4UE_14</v>
          </cell>
          <cell r="S2" t="str">
            <v>ipd4UE_15</v>
          </cell>
          <cell r="T2" t="str">
            <v>ipd4UE_16</v>
          </cell>
          <cell r="U2" t="str">
            <v>ipd4UE_17</v>
          </cell>
          <cell r="V2" t="str">
            <v>ipd4UE_18</v>
          </cell>
          <cell r="W2" t="str">
            <v>ipd4UE_19</v>
          </cell>
          <cell r="X2" t="str">
            <v>ipd4UE_20</v>
          </cell>
          <cell r="Y2" t="str">
            <v>ipd4UE_21</v>
          </cell>
          <cell r="Z2" t="str">
            <v>ipd4UE_22</v>
          </cell>
          <cell r="AA2" t="str">
            <v>ipd4UE_23</v>
          </cell>
          <cell r="AB2" t="str">
            <v>ipd4UE_24</v>
          </cell>
        </row>
        <row r="3">
          <cell r="A3" t="str">
            <v>010E0000</v>
          </cell>
          <cell r="B3" t="str">
            <v>Enc.Postais</v>
          </cell>
        </row>
        <row r="4">
          <cell r="A4" t="str">
            <v>01100000</v>
          </cell>
          <cell r="B4" t="str">
            <v>Produtos agrícolas</v>
          </cell>
          <cell r="C4">
            <v>99591181.091999993</v>
          </cell>
          <cell r="D4">
            <v>99591181.092000008</v>
          </cell>
          <cell r="E4">
            <v>0.92906974330321601</v>
          </cell>
          <cell r="F4">
            <v>0.95491664948084298</v>
          </cell>
          <cell r="G4">
            <v>0.9765600277013966</v>
          </cell>
          <cell r="H4">
            <v>1.0542088714122977</v>
          </cell>
          <cell r="I4">
            <v>1.1266488519605431</v>
          </cell>
          <cell r="J4">
            <v>0.97655356330487131</v>
          </cell>
          <cell r="K4">
            <v>0.89971841750770354</v>
          </cell>
          <cell r="L4">
            <v>0.9393106508831538</v>
          </cell>
          <cell r="M4">
            <v>1.0083341304970947</v>
          </cell>
          <cell r="N4">
            <v>0.97316688981663502</v>
          </cell>
          <cell r="O4">
            <v>1.1039276978653954</v>
          </cell>
          <cell r="P4">
            <v>1.0575845062668494</v>
          </cell>
          <cell r="Q4">
            <v>0.9888749724214968</v>
          </cell>
          <cell r="R4">
            <v>1.0801919645644777</v>
          </cell>
          <cell r="S4">
            <v>1.0456519856724444</v>
          </cell>
          <cell r="T4">
            <v>1.0977522868294205</v>
          </cell>
          <cell r="U4">
            <v>1.0578946735562074</v>
          </cell>
          <cell r="V4">
            <v>1.038491958582404</v>
          </cell>
          <cell r="W4">
            <v>0.9923738010860611</v>
          </cell>
          <cell r="X4">
            <v>0.97231624867176281</v>
          </cell>
          <cell r="Y4">
            <v>1.0922508510302467</v>
          </cell>
          <cell r="Z4">
            <v>1.0446449969256093</v>
          </cell>
          <cell r="AA4">
            <v>1.0387346079138358</v>
          </cell>
          <cell r="AB4">
            <v>1.1163465276795796</v>
          </cell>
        </row>
        <row r="5">
          <cell r="A5" t="str">
            <v>01200000</v>
          </cell>
          <cell r="B5" t="str">
            <v>Animais vivos e produtos de origem animal</v>
          </cell>
          <cell r="C5">
            <v>14017859.314999999</v>
          </cell>
          <cell r="D5">
            <v>14017859.314999999</v>
          </cell>
          <cell r="E5">
            <v>0.74479234153333373</v>
          </cell>
          <cell r="F5">
            <v>0.80477251527683125</v>
          </cell>
          <cell r="G5">
            <v>0.94548544755464548</v>
          </cell>
          <cell r="H5">
            <v>0.99893666892487065</v>
          </cell>
          <cell r="I5">
            <v>0.90355747065889991</v>
          </cell>
          <cell r="J5">
            <v>0.94535030775333873</v>
          </cell>
          <cell r="K5">
            <v>0.99406254417397932</v>
          </cell>
          <cell r="L5">
            <v>1.0257966621551211</v>
          </cell>
          <cell r="M5">
            <v>0.99719331931087773</v>
          </cell>
          <cell r="N5">
            <v>1.1069664526690077</v>
          </cell>
          <cell r="O5">
            <v>1.2864378088170858</v>
          </cell>
          <cell r="P5">
            <v>1.2466484611720081</v>
          </cell>
          <cell r="Q5">
            <v>1.0698624886646808</v>
          </cell>
          <cell r="R5">
            <v>1.1453551543463683</v>
          </cell>
          <cell r="S5">
            <v>1.2117689743888427</v>
          </cell>
          <cell r="T5">
            <v>1.0811486736771554</v>
          </cell>
          <cell r="U5">
            <v>1.1366957195766185</v>
          </cell>
          <cell r="V5">
            <v>1.0967228981069439</v>
          </cell>
          <cell r="W5">
            <v>1.0314347764424632</v>
          </cell>
          <cell r="X5">
            <v>1.0830554695251837</v>
          </cell>
          <cell r="Y5">
            <v>1.0305576740929379</v>
          </cell>
          <cell r="Z5">
            <v>1.0470925056844398</v>
          </cell>
          <cell r="AA5">
            <v>1.0295406695458176</v>
          </cell>
          <cell r="AB5">
            <v>1.062128465280596</v>
          </cell>
        </row>
        <row r="6">
          <cell r="A6" t="str">
            <v>02000000</v>
          </cell>
          <cell r="B6" t="str">
            <v>Produtos da silvicultura, da exploração florestal e serviços relacionados</v>
          </cell>
          <cell r="C6">
            <v>49560233.289999999</v>
          </cell>
          <cell r="D6">
            <v>49560233.289999992</v>
          </cell>
          <cell r="E6">
            <v>0.9556411985669554</v>
          </cell>
          <cell r="F6">
            <v>1.0015708901633449</v>
          </cell>
          <cell r="G6">
            <v>0.99852958883190113</v>
          </cell>
          <cell r="H6">
            <v>0.96854863269788249</v>
          </cell>
          <cell r="I6">
            <v>0.97332685680111586</v>
          </cell>
          <cell r="J6">
            <v>0.98947149426104797</v>
          </cell>
          <cell r="K6">
            <v>1.0510002805041889</v>
          </cell>
          <cell r="L6">
            <v>1.0195787415260054</v>
          </cell>
          <cell r="M6">
            <v>0.9767426564094025</v>
          </cell>
          <cell r="N6">
            <v>1.0173157098203811</v>
          </cell>
          <cell r="O6">
            <v>1.0142729834072961</v>
          </cell>
          <cell r="P6">
            <v>1.0340009670104791</v>
          </cell>
          <cell r="Q6">
            <v>0.99527894854176213</v>
          </cell>
          <cell r="R6">
            <v>1.0639312334699305</v>
          </cell>
          <cell r="S6">
            <v>1.0147485505753435</v>
          </cell>
          <cell r="T6">
            <v>1.026587819747838</v>
          </cell>
          <cell r="U6">
            <v>1.0548817956661409</v>
          </cell>
          <cell r="V6">
            <v>1.0296252567499962</v>
          </cell>
          <cell r="W6">
            <v>1.0678655707904841</v>
          </cell>
          <cell r="X6">
            <v>1.1082041757664858</v>
          </cell>
          <cell r="Y6">
            <v>1.0647190437276619</v>
          </cell>
          <cell r="Z6">
            <v>1.0687450474390781</v>
          </cell>
          <cell r="AA6">
            <v>1.0014418312262128</v>
          </cell>
          <cell r="AB6">
            <v>1.0450466410306769</v>
          </cell>
        </row>
        <row r="7">
          <cell r="A7" t="str">
            <v>05000000</v>
          </cell>
          <cell r="B7" t="str">
            <v>Produtos da pesca e de aquacultura e serviços relacionados</v>
          </cell>
          <cell r="C7">
            <v>67540021.540000007</v>
          </cell>
          <cell r="D7">
            <v>67540021.540000007</v>
          </cell>
          <cell r="E7">
            <v>0.8694487988865085</v>
          </cell>
          <cell r="F7">
            <v>0.82078355372925471</v>
          </cell>
          <cell r="G7">
            <v>0.85981965206646382</v>
          </cell>
          <cell r="H7">
            <v>0.95920230532287087</v>
          </cell>
          <cell r="I7">
            <v>0.88878092395337394</v>
          </cell>
          <cell r="J7">
            <v>0.95857397737921157</v>
          </cell>
          <cell r="K7">
            <v>0.97639306870006071</v>
          </cell>
          <cell r="L7">
            <v>1.053237902412536</v>
          </cell>
          <cell r="M7">
            <v>1.0924530028901578</v>
          </cell>
          <cell r="N7">
            <v>1.0793014162178207</v>
          </cell>
          <cell r="O7">
            <v>1.1456196577062778</v>
          </cell>
          <cell r="P7">
            <v>1.2963857407354638</v>
          </cell>
          <cell r="Q7">
            <v>1.0241258706906233</v>
          </cell>
          <cell r="R7">
            <v>0.99591273575639427</v>
          </cell>
          <cell r="S7">
            <v>1.0766095995669172</v>
          </cell>
          <cell r="T7">
            <v>1.0307014781038266</v>
          </cell>
          <cell r="U7">
            <v>0.99098275145895409</v>
          </cell>
          <cell r="V7">
            <v>1.0964581566078258</v>
          </cell>
          <cell r="W7">
            <v>1.2169354625127751</v>
          </cell>
          <cell r="X7">
            <v>1.1724502566838721</v>
          </cell>
          <cell r="Y7">
            <v>1.0787569284159275</v>
          </cell>
          <cell r="Z7">
            <v>1.1247475222841661</v>
          </cell>
          <cell r="AA7">
            <v>1.0469617163884757</v>
          </cell>
          <cell r="AB7">
            <v>1.1325229566174284</v>
          </cell>
        </row>
        <row r="8">
          <cell r="A8" t="str">
            <v>10000000</v>
          </cell>
          <cell r="B8" t="str">
            <v>Hulha (inclui antracite) e linhite; turfa</v>
          </cell>
          <cell r="C8">
            <v>2894.3609999999999</v>
          </cell>
          <cell r="D8">
            <v>2894.3610000000003</v>
          </cell>
        </row>
        <row r="9">
          <cell r="A9" t="str">
            <v>11000000</v>
          </cell>
          <cell r="B9" t="str">
            <v>Petróleo bruto e gás natural; serviços relacionados com a extracção de petróleo e gás, excepto a prospecção</v>
          </cell>
        </row>
        <row r="10">
          <cell r="A10" t="str">
            <v>12000000</v>
          </cell>
          <cell r="B10" t="str">
            <v>Minérios e concentrados de urânio e de tório</v>
          </cell>
          <cell r="C10">
            <v>2389161.929</v>
          </cell>
          <cell r="D10">
            <v>2389161.929</v>
          </cell>
          <cell r="G10">
            <v>1</v>
          </cell>
          <cell r="T10">
            <v>0.59197651275058227</v>
          </cell>
          <cell r="V10">
            <v>0.31158982721933232</v>
          </cell>
        </row>
        <row r="11">
          <cell r="A11" t="str">
            <v>13000000</v>
          </cell>
          <cell r="B11" t="str">
            <v>Minérios metálicos</v>
          </cell>
          <cell r="C11">
            <v>94427410.131999999</v>
          </cell>
          <cell r="D11">
            <v>94427410.131999999</v>
          </cell>
          <cell r="E11">
            <v>0.90389783189209161</v>
          </cell>
          <cell r="F11">
            <v>0.95826295960192243</v>
          </cell>
          <cell r="G11">
            <v>0.86437959667656761</v>
          </cell>
          <cell r="H11">
            <v>0.96043504252431078</v>
          </cell>
          <cell r="I11">
            <v>0.96053491172566474</v>
          </cell>
          <cell r="J11">
            <v>0.98191063202602658</v>
          </cell>
          <cell r="K11">
            <v>0.9824721055539728</v>
          </cell>
          <cell r="L11">
            <v>1.0806009120723385</v>
          </cell>
          <cell r="M11">
            <v>1.1063025788893155</v>
          </cell>
          <cell r="N11">
            <v>1.1298350940031761</v>
          </cell>
          <cell r="O11">
            <v>1.0469100290730078</v>
          </cell>
          <cell r="P11">
            <v>1.0244583059616059</v>
          </cell>
          <cell r="R11">
            <v>0.92456608621898451</v>
          </cell>
          <cell r="S11">
            <v>0.86504006753815021</v>
          </cell>
          <cell r="T11">
            <v>0.89171021716893728</v>
          </cell>
          <cell r="U11">
            <v>0.86181233723612383</v>
          </cell>
          <cell r="V11">
            <v>0.80553836628176034</v>
          </cell>
          <cell r="W11">
            <v>0.77921063909499411</v>
          </cell>
          <cell r="X11">
            <v>0.67375274221733661</v>
          </cell>
          <cell r="Y11">
            <v>0.6905821565069874</v>
          </cell>
          <cell r="Z11">
            <v>0.71677766534369813</v>
          </cell>
          <cell r="AA11">
            <v>0.62841266314072675</v>
          </cell>
          <cell r="AB11">
            <v>0.7981085348219531</v>
          </cell>
        </row>
        <row r="12">
          <cell r="A12" t="str">
            <v>14000000</v>
          </cell>
          <cell r="B12" t="str">
            <v>Outros produtos das indústrias extractivas</v>
          </cell>
          <cell r="C12">
            <v>35368762.366999999</v>
          </cell>
          <cell r="D12">
            <v>35368762.366999999</v>
          </cell>
          <cell r="E12">
            <v>0.90455099808180983</v>
          </cell>
          <cell r="F12">
            <v>1.0812435451867299</v>
          </cell>
          <cell r="G12">
            <v>0.93906039600110325</v>
          </cell>
          <cell r="H12">
            <v>1.084617260848826</v>
          </cell>
          <cell r="I12">
            <v>0.99073903594215718</v>
          </cell>
          <cell r="J12">
            <v>1.0008594627607363</v>
          </cell>
          <cell r="K12">
            <v>1.1212992571262428</v>
          </cell>
          <cell r="L12">
            <v>0.96924887070182619</v>
          </cell>
          <cell r="M12">
            <v>1.0253973733082447</v>
          </cell>
          <cell r="N12">
            <v>1.0170677051696797</v>
          </cell>
          <cell r="O12">
            <v>0.96993864487676806</v>
          </cell>
          <cell r="P12">
            <v>0.89597744999587592</v>
          </cell>
          <cell r="Q12">
            <v>1.2569429241874559</v>
          </cell>
          <cell r="R12">
            <v>1.0087319250685909</v>
          </cell>
          <cell r="S12">
            <v>0.95492013359602967</v>
          </cell>
          <cell r="T12">
            <v>1.0390827263154403</v>
          </cell>
          <cell r="U12">
            <v>0.90998702773939344</v>
          </cell>
          <cell r="V12">
            <v>0.91077569830855631</v>
          </cell>
          <cell r="W12">
            <v>1.3046195099776998</v>
          </cell>
          <cell r="X12">
            <v>1.0766623706987934</v>
          </cell>
          <cell r="Y12">
            <v>0.9335364290653243</v>
          </cell>
          <cell r="Z12">
            <v>1.1134548955747143</v>
          </cell>
          <cell r="AA12">
            <v>1.0892492770999325</v>
          </cell>
          <cell r="AB12">
            <v>0.9888753538973194</v>
          </cell>
        </row>
        <row r="13">
          <cell r="A13" t="str">
            <v>15100000</v>
          </cell>
          <cell r="B13" t="str">
            <v>Carne e produtos à base de carne</v>
          </cell>
          <cell r="C13">
            <v>26760622.956</v>
          </cell>
          <cell r="D13">
            <v>26760622.956000004</v>
          </cell>
          <cell r="E13">
            <v>0.99625690504586684</v>
          </cell>
          <cell r="F13">
            <v>0.93263407783048613</v>
          </cell>
          <cell r="G13">
            <v>1.0572606968958687</v>
          </cell>
          <cell r="H13">
            <v>1.0425913644611078</v>
          </cell>
          <cell r="I13">
            <v>0.96747959587321586</v>
          </cell>
          <cell r="J13">
            <v>1.006401557983108</v>
          </cell>
          <cell r="K13">
            <v>0.94611605970319834</v>
          </cell>
          <cell r="L13">
            <v>1.0135874111212853</v>
          </cell>
          <cell r="M13">
            <v>1.0495748525065707</v>
          </cell>
          <cell r="N13">
            <v>1.0610102161309831</v>
          </cell>
          <cell r="O13">
            <v>0.88580336367688528</v>
          </cell>
          <cell r="P13">
            <v>1.0412838987714241</v>
          </cell>
          <cell r="Q13">
            <v>1.0013621464683633</v>
          </cell>
          <cell r="R13">
            <v>1.1023994299693085</v>
          </cell>
          <cell r="S13">
            <v>1.1469218685739668</v>
          </cell>
          <cell r="T13">
            <v>1.2068654413868696</v>
          </cell>
          <cell r="U13">
            <v>1.1374743628850221</v>
          </cell>
          <cell r="V13">
            <v>1.2714591263294326</v>
          </cell>
          <cell r="W13">
            <v>1.1653034482969185</v>
          </cell>
          <cell r="X13">
            <v>1.1389117290237818</v>
          </cell>
          <cell r="Y13">
            <v>1.1043156204970348</v>
          </cell>
          <cell r="Z13">
            <v>1.161391134222248</v>
          </cell>
          <cell r="AA13">
            <v>1.0650524752850776</v>
          </cell>
          <cell r="AB13">
            <v>1.153719661381057</v>
          </cell>
        </row>
        <row r="14">
          <cell r="A14" t="str">
            <v>15200000</v>
          </cell>
          <cell r="B14" t="str">
            <v>Produtos da indústria transformadora da pesca e de aquacultura</v>
          </cell>
          <cell r="C14">
            <v>169624947.46799999</v>
          </cell>
          <cell r="D14">
            <v>169624947.46799999</v>
          </cell>
          <cell r="E14">
            <v>1.0045435268357994</v>
          </cell>
          <cell r="F14">
            <v>0.96783671072215993</v>
          </cell>
          <cell r="G14">
            <v>1.0361231790055272</v>
          </cell>
          <cell r="H14">
            <v>1.0149029495711823</v>
          </cell>
          <cell r="I14">
            <v>0.9852892676970374</v>
          </cell>
          <cell r="J14">
            <v>1.0020799148773301</v>
          </cell>
          <cell r="K14">
            <v>0.97334331032813803</v>
          </cell>
          <cell r="L14">
            <v>0.98496302416147319</v>
          </cell>
          <cell r="M14">
            <v>0.98885228381241064</v>
          </cell>
          <cell r="N14">
            <v>1.0033701261433097</v>
          </cell>
          <cell r="O14">
            <v>0.99962176603519415</v>
          </cell>
          <cell r="P14">
            <v>1.0390739408104384</v>
          </cell>
          <cell r="Q14">
            <v>0.98789365654528638</v>
          </cell>
          <cell r="R14">
            <v>1.0195669198853643</v>
          </cell>
          <cell r="S14">
            <v>1.0111428008554582</v>
          </cell>
          <cell r="T14">
            <v>1.0496843345721496</v>
          </cell>
          <cell r="U14">
            <v>1.0777562495815367</v>
          </cell>
          <cell r="V14">
            <v>1.0838988827670324</v>
          </cell>
          <cell r="W14">
            <v>1.0469079988040564</v>
          </cell>
          <cell r="X14">
            <v>1.0796207740210542</v>
          </cell>
          <cell r="Y14">
            <v>1.0644772213339104</v>
          </cell>
          <cell r="Z14">
            <v>1.0400154291916117</v>
          </cell>
          <cell r="AA14">
            <v>1.0370696897052007</v>
          </cell>
          <cell r="AB14">
            <v>0.99791027745826999</v>
          </cell>
        </row>
        <row r="15">
          <cell r="A15" t="str">
            <v>15300000</v>
          </cell>
          <cell r="B15" t="str">
            <v>Produtos hortícolas e frutos preparados e conservados</v>
          </cell>
          <cell r="C15">
            <v>79771984.039000005</v>
          </cell>
          <cell r="D15">
            <v>79771984.039000005</v>
          </cell>
          <cell r="E15">
            <v>1.0050218861618014</v>
          </cell>
          <cell r="F15">
            <v>0.99266418499951403</v>
          </cell>
          <cell r="G15">
            <v>1.0224348475675222</v>
          </cell>
          <cell r="H15">
            <v>1.0334945094279229</v>
          </cell>
          <cell r="I15">
            <v>0.99894602412768263</v>
          </cell>
          <cell r="J15">
            <v>0.99392106909826439</v>
          </cell>
          <cell r="K15">
            <v>1.0237989440795507</v>
          </cell>
          <cell r="L15">
            <v>0.99916958155701929</v>
          </cell>
          <cell r="M15">
            <v>0.97008422556893925</v>
          </cell>
          <cell r="N15">
            <v>0.99061721476458309</v>
          </cell>
          <cell r="O15">
            <v>0.99879706884218467</v>
          </cell>
          <cell r="P15">
            <v>0.97105044380501571</v>
          </cell>
          <cell r="Q15">
            <v>0.98530219812762299</v>
          </cell>
          <cell r="R15">
            <v>0.99801726317442441</v>
          </cell>
          <cell r="S15">
            <v>0.98149205295443587</v>
          </cell>
          <cell r="T15">
            <v>0.99224246349535905</v>
          </cell>
          <cell r="U15">
            <v>0.95005565873162157</v>
          </cell>
          <cell r="V15">
            <v>0.97805495271537735</v>
          </cell>
          <cell r="W15">
            <v>0.96170499063212378</v>
          </cell>
          <cell r="X15">
            <v>0.99995146843700189</v>
          </cell>
          <cell r="Y15">
            <v>1.0079319507423548</v>
          </cell>
          <cell r="Z15">
            <v>1.0015305693627792</v>
          </cell>
          <cell r="AA15">
            <v>1.0508254047175938</v>
          </cell>
          <cell r="AB15">
            <v>1.0551548140225893</v>
          </cell>
        </row>
        <row r="16">
          <cell r="A16" t="str">
            <v>15400000</v>
          </cell>
          <cell r="B16" t="str">
            <v>Óleos e gorduras animais e vegetais</v>
          </cell>
          <cell r="C16">
            <v>44538024.593000002</v>
          </cell>
          <cell r="D16">
            <v>44538024.593000002</v>
          </cell>
          <cell r="E16">
            <v>1.0201132666821415</v>
          </cell>
          <cell r="F16">
            <v>0.99303230217284488</v>
          </cell>
          <cell r="G16">
            <v>0.99258123835586087</v>
          </cell>
          <cell r="H16">
            <v>0.99840837158440199</v>
          </cell>
          <cell r="I16">
            <v>1.024823914036521</v>
          </cell>
          <cell r="J16">
            <v>1.0060033153026569</v>
          </cell>
          <cell r="K16">
            <v>0.96139618630279322</v>
          </cell>
          <cell r="L16">
            <v>0.95102344217253365</v>
          </cell>
          <cell r="M16">
            <v>0.98498094630498489</v>
          </cell>
          <cell r="N16">
            <v>1.0492508265821352</v>
          </cell>
          <cell r="O16">
            <v>1.0535424058434699</v>
          </cell>
          <cell r="P16">
            <v>0.9648437846596547</v>
          </cell>
          <cell r="Q16">
            <v>1.0516754689816707</v>
          </cell>
          <cell r="R16">
            <v>1.0335336437065337</v>
          </cell>
          <cell r="S16">
            <v>0.97235770157866086</v>
          </cell>
          <cell r="T16">
            <v>0.98892504086152044</v>
          </cell>
          <cell r="U16">
            <v>1.0232077541836382</v>
          </cell>
          <cell r="V16">
            <v>1.0908834921320736</v>
          </cell>
          <cell r="W16">
            <v>1.0991551995803541</v>
          </cell>
          <cell r="X16">
            <v>1.1242113961751163</v>
          </cell>
          <cell r="Y16">
            <v>1.1045599287307135</v>
          </cell>
          <cell r="Z16">
            <v>1.1527035717799321</v>
          </cell>
          <cell r="AA16">
            <v>1.1371502224825176</v>
          </cell>
          <cell r="AB16">
            <v>1.1776054476733553</v>
          </cell>
        </row>
        <row r="17">
          <cell r="A17" t="str">
            <v>15500000</v>
          </cell>
          <cell r="B17" t="str">
            <v>Lacticínios e gelados</v>
          </cell>
          <cell r="C17">
            <v>147813447.345</v>
          </cell>
          <cell r="D17">
            <v>147813447.34500003</v>
          </cell>
          <cell r="E17">
            <v>1.0038901672734715</v>
          </cell>
          <cell r="F17">
            <v>0.99295690456002927</v>
          </cell>
          <cell r="G17">
            <v>0.97885698595209747</v>
          </cell>
          <cell r="H17">
            <v>0.98558714974926132</v>
          </cell>
          <cell r="I17">
            <v>0.98282719316767764</v>
          </cell>
          <cell r="J17">
            <v>0.98719906912137179</v>
          </cell>
          <cell r="K17">
            <v>0.9940425029629002</v>
          </cell>
          <cell r="L17">
            <v>1.0060580190219111</v>
          </cell>
          <cell r="M17">
            <v>1.0084802136140563</v>
          </cell>
          <cell r="N17">
            <v>1.0151963817118415</v>
          </cell>
          <cell r="O17">
            <v>1.0226802256625982</v>
          </cell>
          <cell r="P17">
            <v>1.0222251872027839</v>
          </cell>
          <cell r="Q17">
            <v>1.0265847779837114</v>
          </cell>
          <cell r="R17">
            <v>1.0219382695656272</v>
          </cell>
          <cell r="S17">
            <v>1.0064830964332494</v>
          </cell>
          <cell r="T17">
            <v>1.004449116582526</v>
          </cell>
          <cell r="U17">
            <v>1.0165639800237558</v>
          </cell>
          <cell r="V17">
            <v>1.0195699354322465</v>
          </cell>
          <cell r="W17">
            <v>1.0300129450678566</v>
          </cell>
          <cell r="X17">
            <v>1.0859887782979805</v>
          </cell>
          <cell r="Y17">
            <v>1.1821275979308248</v>
          </cell>
          <cell r="Z17">
            <v>1.0944845611632923</v>
          </cell>
          <cell r="AA17">
            <v>1.0845004282321771</v>
          </cell>
          <cell r="AB17">
            <v>1.078726051821179</v>
          </cell>
        </row>
        <row r="18">
          <cell r="A18" t="str">
            <v>15600000</v>
          </cell>
          <cell r="B18" t="str">
            <v>Produtos da transformação de cereais e leguminosas; amidos, féculas e produtos afins</v>
          </cell>
          <cell r="C18">
            <v>9961815.0859999992</v>
          </cell>
          <cell r="D18">
            <v>9961815.0859999992</v>
          </cell>
          <cell r="E18">
            <v>1.032999866741144</v>
          </cell>
          <cell r="F18">
            <v>0.9754488255669076</v>
          </cell>
          <cell r="G18">
            <v>0.97061627444725662</v>
          </cell>
          <cell r="H18">
            <v>1.003908841846197</v>
          </cell>
          <cell r="I18">
            <v>1.0223075248695168</v>
          </cell>
          <cell r="J18">
            <v>0.99596781947535606</v>
          </cell>
          <cell r="K18">
            <v>1.0188917275679583</v>
          </cell>
          <cell r="L18">
            <v>0.97105218314078068</v>
          </cell>
          <cell r="M18">
            <v>0.97518696167365859</v>
          </cell>
          <cell r="N18">
            <v>0.99027291421477459</v>
          </cell>
          <cell r="O18">
            <v>1.027932336215287</v>
          </cell>
          <cell r="P18">
            <v>1.0154147242411622</v>
          </cell>
          <cell r="Q18">
            <v>1.0194547736728057</v>
          </cell>
          <cell r="R18">
            <v>1.0387597213334943</v>
          </cell>
          <cell r="S18">
            <v>1.0214451492558692</v>
          </cell>
          <cell r="T18">
            <v>1.1386195033048514</v>
          </cell>
          <cell r="U18">
            <v>1.0789258769367434</v>
          </cell>
          <cell r="V18">
            <v>1.0316062827976358</v>
          </cell>
          <cell r="W18">
            <v>1.0336765102291308</v>
          </cell>
          <cell r="X18">
            <v>1.0155264298092732</v>
          </cell>
          <cell r="Y18">
            <v>1.0213404922797389</v>
          </cell>
          <cell r="Z18">
            <v>1.0417823696985531</v>
          </cell>
          <cell r="AA18">
            <v>1.0348442847328689</v>
          </cell>
          <cell r="AB18">
            <v>1.4777207765604279</v>
          </cell>
        </row>
        <row r="19">
          <cell r="A19" t="str">
            <v>15700000</v>
          </cell>
          <cell r="B19" t="str">
            <v>Alimentos compostos para animais</v>
          </cell>
          <cell r="C19">
            <v>5485856.0499999998</v>
          </cell>
          <cell r="D19">
            <v>5485856.0500000007</v>
          </cell>
          <cell r="E19">
            <v>0.95313862468320532</v>
          </cell>
          <cell r="F19">
            <v>0.98969517642698901</v>
          </cell>
          <cell r="G19">
            <v>0.98950525993902327</v>
          </cell>
          <cell r="H19">
            <v>0.99956493247006162</v>
          </cell>
          <cell r="I19">
            <v>0.99208676321248135</v>
          </cell>
          <cell r="J19">
            <v>0.9528587143804057</v>
          </cell>
          <cell r="K19">
            <v>0.99817534419837728</v>
          </cell>
          <cell r="L19">
            <v>0.97269205415698978</v>
          </cell>
          <cell r="M19">
            <v>0.96989257143492535</v>
          </cell>
          <cell r="N19">
            <v>1.0479101482043571</v>
          </cell>
          <cell r="O19">
            <v>1.0394731005336408</v>
          </cell>
          <cell r="P19">
            <v>1.0950073103595432</v>
          </cell>
          <cell r="Q19">
            <v>1.1206395061405503</v>
          </cell>
          <cell r="R19">
            <v>0.99692525460711201</v>
          </cell>
          <cell r="S19">
            <v>1.1460618737887345</v>
          </cell>
          <cell r="T19">
            <v>1.1349349870201841</v>
          </cell>
          <cell r="U19">
            <v>1.1235814433533473</v>
          </cell>
          <cell r="V19">
            <v>1.1027653404923696</v>
          </cell>
          <cell r="W19">
            <v>1.2292243166608952</v>
          </cell>
          <cell r="X19">
            <v>1.1145007076675826</v>
          </cell>
          <cell r="Y19">
            <v>1.1189859037161651</v>
          </cell>
          <cell r="Z19">
            <v>1.1037497911788303</v>
          </cell>
          <cell r="AA19">
            <v>1.1660801081821788</v>
          </cell>
          <cell r="AB19">
            <v>1.1149020273489574</v>
          </cell>
        </row>
        <row r="20">
          <cell r="A20" t="str">
            <v>15800000</v>
          </cell>
          <cell r="B20" t="str">
            <v>Outros produtos alimentares</v>
          </cell>
          <cell r="C20">
            <v>137262044.68000001</v>
          </cell>
          <cell r="D20">
            <v>137262044.68000001</v>
          </cell>
          <cell r="E20">
            <v>0.98624980720171695</v>
          </cell>
          <cell r="F20">
            <v>0.9809746279105902</v>
          </cell>
          <cell r="G20">
            <v>1.0054813435229828</v>
          </cell>
          <cell r="H20">
            <v>1.0037680468257411</v>
          </cell>
          <cell r="I20">
            <v>1.0026623937089254</v>
          </cell>
          <cell r="J20">
            <v>0.99957045275897982</v>
          </cell>
          <cell r="K20">
            <v>1.0016619893812662</v>
          </cell>
          <cell r="L20">
            <v>0.99012111372606626</v>
          </cell>
          <cell r="M20">
            <v>1.0030408519075429</v>
          </cell>
          <cell r="N20">
            <v>1.0031275045015264</v>
          </cell>
          <cell r="O20">
            <v>1.0162949195169986</v>
          </cell>
          <cell r="P20">
            <v>1.0070469490376628</v>
          </cell>
          <cell r="Q20">
            <v>1.0186973176369014</v>
          </cell>
          <cell r="R20">
            <v>1.027247722249202</v>
          </cell>
          <cell r="S20">
            <v>1.0008128383820447</v>
          </cell>
          <cell r="T20">
            <v>1.0045563558520989</v>
          </cell>
          <cell r="U20">
            <v>1.0291335206997116</v>
          </cell>
          <cell r="V20">
            <v>1.00874198523013</v>
          </cell>
          <cell r="W20">
            <v>0.99475127947892972</v>
          </cell>
          <cell r="X20">
            <v>1.0411164611219557</v>
          </cell>
          <cell r="Y20">
            <v>0.99394911802356356</v>
          </cell>
          <cell r="Z20">
            <v>1.0416694731835825</v>
          </cell>
          <cell r="AA20">
            <v>1.013020676295658</v>
          </cell>
          <cell r="AB20">
            <v>1.0224523001281547</v>
          </cell>
        </row>
        <row r="21">
          <cell r="A21" t="str">
            <v>15900000</v>
          </cell>
          <cell r="B21" t="str">
            <v>Bebidas</v>
          </cell>
          <cell r="C21">
            <v>297836991.44</v>
          </cell>
          <cell r="D21">
            <v>297836991.44</v>
          </cell>
          <cell r="E21">
            <v>0.98242010245030398</v>
          </cell>
          <cell r="F21">
            <v>0.98698468937157735</v>
          </cell>
          <cell r="G21">
            <v>1.0097272395487762</v>
          </cell>
          <cell r="H21">
            <v>0.9873162281636978</v>
          </cell>
          <cell r="I21">
            <v>1.0127903658289219</v>
          </cell>
          <cell r="J21">
            <v>0.99054548985048629</v>
          </cell>
          <cell r="K21">
            <v>0.9887403028875914</v>
          </cell>
          <cell r="L21">
            <v>0.9781593389633163</v>
          </cell>
          <cell r="M21">
            <v>1.0121433961206971</v>
          </cell>
          <cell r="N21">
            <v>1.0080998122986642</v>
          </cell>
          <cell r="O21">
            <v>1.0423202793845641</v>
          </cell>
          <cell r="P21">
            <v>1.0007527551314028</v>
          </cell>
          <cell r="Q21">
            <v>0.98702735587039636</v>
          </cell>
          <cell r="R21">
            <v>1.0007932422910997</v>
          </cell>
          <cell r="S21">
            <v>1.0152683730942613</v>
          </cell>
          <cell r="T21">
            <v>1.0191907519116454</v>
          </cell>
          <cell r="U21">
            <v>1.0383198889145204</v>
          </cell>
          <cell r="V21">
            <v>1.0195080681025672</v>
          </cell>
          <cell r="W21">
            <v>1.0325050792098887</v>
          </cell>
          <cell r="X21">
            <v>1.0032889867274419</v>
          </cell>
          <cell r="Y21">
            <v>1.054682405514519</v>
          </cell>
          <cell r="Z21">
            <v>1.032115880974978</v>
          </cell>
          <cell r="AA21">
            <v>1.0484595618874484</v>
          </cell>
          <cell r="AB21">
            <v>1.021989885771835</v>
          </cell>
        </row>
        <row r="22">
          <cell r="A22" t="str">
            <v>16000000</v>
          </cell>
          <cell r="B22" t="str">
            <v>Produtos da indústria do tabaco</v>
          </cell>
          <cell r="C22">
            <v>44898195.762999997</v>
          </cell>
          <cell r="D22">
            <v>44898195.762999997</v>
          </cell>
          <cell r="E22">
            <v>0.9848851868591445</v>
          </cell>
          <cell r="F22">
            <v>1.0371074033656442</v>
          </cell>
          <cell r="G22">
            <v>1.0313437218601358</v>
          </cell>
          <cell r="H22">
            <v>1.0388209648481017</v>
          </cell>
          <cell r="I22">
            <v>1.0205861710024438</v>
          </cell>
          <cell r="J22">
            <v>1.0072464805023145</v>
          </cell>
          <cell r="K22">
            <v>0.97565863186224444</v>
          </cell>
          <cell r="L22">
            <v>1.0242970194218692</v>
          </cell>
          <cell r="M22">
            <v>1.0902281531152174</v>
          </cell>
          <cell r="N22">
            <v>0.75912256853185667</v>
          </cell>
          <cell r="O22">
            <v>1.0109514275885711</v>
          </cell>
          <cell r="P22">
            <v>1.0197522710424571</v>
          </cell>
          <cell r="Q22">
            <v>0.99645143073744713</v>
          </cell>
          <cell r="R22">
            <v>1.0016873520803891</v>
          </cell>
          <cell r="S22">
            <v>1.0585392433919858</v>
          </cell>
          <cell r="T22">
            <v>1.0183819234932923</v>
          </cell>
          <cell r="U22">
            <v>1.0446079645634954</v>
          </cell>
          <cell r="V22">
            <v>1.0779580369371891</v>
          </cell>
          <cell r="W22">
            <v>1.5567060938186379</v>
          </cell>
          <cell r="X22">
            <v>1.5804690263360581</v>
          </cell>
          <cell r="Y22">
            <v>1.6656921157802613</v>
          </cell>
          <cell r="Z22">
            <v>1.5645201899550476</v>
          </cell>
          <cell r="AA22">
            <v>1.5402910547659905</v>
          </cell>
          <cell r="AB22">
            <v>1.5557867244383303</v>
          </cell>
        </row>
        <row r="23">
          <cell r="A23" t="str">
            <v>170E0000</v>
          </cell>
          <cell r="B23" t="str">
            <v>Enc. Postais</v>
          </cell>
        </row>
        <row r="24">
          <cell r="A24" t="str">
            <v>17100000</v>
          </cell>
          <cell r="B24" t="str">
            <v>Fios e fibras têxteis</v>
          </cell>
          <cell r="C24">
            <v>98438852.362000003</v>
          </cell>
          <cell r="D24">
            <v>98438852.362000018</v>
          </cell>
          <cell r="E24">
            <v>0.9375593442244855</v>
          </cell>
          <cell r="F24">
            <v>0.94352822144809823</v>
          </cell>
          <cell r="G24">
            <v>1.0028263412532203</v>
          </cell>
          <cell r="H24">
            <v>0.9900599783126377</v>
          </cell>
          <cell r="I24">
            <v>1.0038791076558558</v>
          </cell>
          <cell r="J24">
            <v>0.98709016911578518</v>
          </cell>
          <cell r="K24">
            <v>1.0275346421429892</v>
          </cell>
          <cell r="L24">
            <v>1.0161348511213235</v>
          </cell>
          <cell r="M24">
            <v>1.0163428778677954</v>
          </cell>
          <cell r="N24">
            <v>1.031426510787822</v>
          </cell>
          <cell r="O24">
            <v>1.022492764983979</v>
          </cell>
          <cell r="P24">
            <v>1.0211251910860075</v>
          </cell>
          <cell r="Q24">
            <v>1.0066003713246536</v>
          </cell>
          <cell r="R24">
            <v>1.0185680995724751</v>
          </cell>
          <cell r="S24">
            <v>1.0077324733554998</v>
          </cell>
          <cell r="T24">
            <v>1.0395519959556077</v>
          </cell>
          <cell r="U24">
            <v>1.0595340500091122</v>
          </cell>
          <cell r="V24">
            <v>1.0554497854312546</v>
          </cell>
          <cell r="W24">
            <v>1.0238403182511229</v>
          </cell>
          <cell r="X24">
            <v>1.0990710764174236</v>
          </cell>
          <cell r="Y24">
            <v>1.1545313492164462</v>
          </cell>
          <cell r="Z24">
            <v>1.0394270079198529</v>
          </cell>
          <cell r="AA24">
            <v>0.98309645850159633</v>
          </cell>
          <cell r="AB24">
            <v>1.0282677091338628</v>
          </cell>
        </row>
        <row r="25">
          <cell r="A25" t="str">
            <v>17200000</v>
          </cell>
          <cell r="B25" t="str">
            <v>Tecidos têxteis</v>
          </cell>
          <cell r="C25">
            <v>259691651.92899999</v>
          </cell>
          <cell r="D25">
            <v>259691651.92899996</v>
          </cell>
          <cell r="E25">
            <v>0.99336825345762858</v>
          </cell>
          <cell r="F25">
            <v>1.0162945719481253</v>
          </cell>
          <cell r="G25">
            <v>1.0407044466910746</v>
          </cell>
          <cell r="H25">
            <v>1.0163643492144936</v>
          </cell>
          <cell r="I25">
            <v>0.96632466279459261</v>
          </cell>
          <cell r="J25">
            <v>0.99221624955303189</v>
          </cell>
          <cell r="K25">
            <v>0.98181251804535796</v>
          </cell>
          <cell r="L25">
            <v>0.99613062015350273</v>
          </cell>
          <cell r="M25">
            <v>0.97340768998944383</v>
          </cell>
          <cell r="N25">
            <v>0.99672906149785123</v>
          </cell>
          <cell r="O25">
            <v>1.0032612309046574</v>
          </cell>
          <cell r="P25">
            <v>1.023386345750241</v>
          </cell>
          <cell r="Q25">
            <v>1.0277390430989037</v>
          </cell>
          <cell r="R25">
            <v>0.98676586785423737</v>
          </cell>
          <cell r="S25">
            <v>1.0221726817948866</v>
          </cell>
          <cell r="T25">
            <v>1.0184961889416475</v>
          </cell>
          <cell r="U25">
            <v>1.0035607062574659</v>
          </cell>
          <cell r="V25">
            <v>0.99909236566207082</v>
          </cell>
          <cell r="W25">
            <v>0.99746383707188702</v>
          </cell>
          <cell r="X25">
            <v>1.029123954295643</v>
          </cell>
          <cell r="Y25">
            <v>1.0066460860993911</v>
          </cell>
          <cell r="Z25">
            <v>1.0014386872213028</v>
          </cell>
          <cell r="AA25">
            <v>0.98965534126396548</v>
          </cell>
          <cell r="AB25">
            <v>1.0311797450354254</v>
          </cell>
        </row>
        <row r="26">
          <cell r="A26" t="str">
            <v>17400000</v>
          </cell>
          <cell r="B26" t="str">
            <v>Artigos têxteis confeccionados, excepto vestuário</v>
          </cell>
          <cell r="C26">
            <v>334498609.20700002</v>
          </cell>
          <cell r="D26">
            <v>334498609.20700008</v>
          </cell>
          <cell r="E26">
            <v>1.0025045258530905</v>
          </cell>
          <cell r="F26">
            <v>1.0102612300372702</v>
          </cell>
          <cell r="G26">
            <v>1.0242328609967297</v>
          </cell>
          <cell r="H26">
            <v>0.98978486413724187</v>
          </cell>
          <cell r="I26">
            <v>0.98589467541883957</v>
          </cell>
          <cell r="J26">
            <v>0.99469602842239457</v>
          </cell>
          <cell r="K26">
            <v>0.97816718667097835</v>
          </cell>
          <cell r="L26">
            <v>1.0152692827896219</v>
          </cell>
          <cell r="M26">
            <v>0.98817347818936552</v>
          </cell>
          <cell r="N26">
            <v>0.99467610315107569</v>
          </cell>
          <cell r="O26">
            <v>1.002686840048552</v>
          </cell>
          <cell r="P26">
            <v>1.0136529242848396</v>
          </cell>
          <cell r="Q26">
            <v>1.0169613969683253</v>
          </cell>
          <cell r="R26">
            <v>1.0490096993990485</v>
          </cell>
          <cell r="S26">
            <v>1.0405692186525333</v>
          </cell>
          <cell r="T26">
            <v>1.0062425035327922</v>
          </cell>
          <cell r="U26">
            <v>0.98928977754663328</v>
          </cell>
          <cell r="V26">
            <v>1.0034354813965978</v>
          </cell>
          <cell r="W26">
            <v>0.98156897766460049</v>
          </cell>
          <cell r="X26">
            <v>1.0210360097802109</v>
          </cell>
          <cell r="Y26">
            <v>0.97548283317742901</v>
          </cell>
          <cell r="Z26">
            <v>1.0092534549552661</v>
          </cell>
          <cell r="AA26">
            <v>1.0090475467287012</v>
          </cell>
          <cell r="AB26">
            <v>1.0063003493051994</v>
          </cell>
        </row>
        <row r="27">
          <cell r="A27" t="str">
            <v>17500000</v>
          </cell>
          <cell r="B27" t="str">
            <v>Outros artigos têxteis</v>
          </cell>
          <cell r="C27">
            <v>168348041.09799999</v>
          </cell>
          <cell r="D27">
            <v>168348041.09799999</v>
          </cell>
          <cell r="E27">
            <v>1.0436027687268097</v>
          </cell>
          <cell r="F27">
            <v>0.97619165925636531</v>
          </cell>
          <cell r="G27">
            <v>0.99261114885846091</v>
          </cell>
          <cell r="H27">
            <v>0.96048523780355144</v>
          </cell>
          <cell r="I27">
            <v>0.95072908029848979</v>
          </cell>
          <cell r="J27">
            <v>0.98885532782264896</v>
          </cell>
          <cell r="K27">
            <v>1.0098850523468721</v>
          </cell>
          <cell r="L27">
            <v>1.0239945093675751</v>
          </cell>
          <cell r="M27">
            <v>1.0041136320083961</v>
          </cell>
          <cell r="N27">
            <v>1.047539845897242</v>
          </cell>
          <cell r="O27">
            <v>1.0008811579991321</v>
          </cell>
          <cell r="P27">
            <v>1.0011105796144568</v>
          </cell>
          <cell r="Q27">
            <v>1.0071618740411354</v>
          </cell>
          <cell r="R27">
            <v>0.98694237983882838</v>
          </cell>
          <cell r="S27">
            <v>1.0327622064303668</v>
          </cell>
          <cell r="T27">
            <v>1.051982474854892</v>
          </cell>
          <cell r="U27">
            <v>1.0315382184809518</v>
          </cell>
          <cell r="V27">
            <v>1.026086687009323</v>
          </cell>
          <cell r="W27">
            <v>1.0319273657657797</v>
          </cell>
          <cell r="X27">
            <v>1.0447561365439419</v>
          </cell>
          <cell r="Y27">
            <v>1.1440487008843854</v>
          </cell>
          <cell r="Z27">
            <v>1.290650322975853</v>
          </cell>
          <cell r="AA27">
            <v>1.1293562455500186</v>
          </cell>
          <cell r="AB27">
            <v>1.3702361001972601</v>
          </cell>
        </row>
        <row r="28">
          <cell r="A28" t="str">
            <v>17600000</v>
          </cell>
          <cell r="B28" t="str">
            <v>Tecidos de malha</v>
          </cell>
          <cell r="C28">
            <v>16098207.790999999</v>
          </cell>
          <cell r="D28">
            <v>16098207.790999999</v>
          </cell>
          <cell r="E28">
            <v>0.96088799382784207</v>
          </cell>
          <cell r="F28">
            <v>0.98800606241026645</v>
          </cell>
          <cell r="G28">
            <v>0.99185267215828277</v>
          </cell>
          <cell r="H28">
            <v>0.99173201483225293</v>
          </cell>
          <cell r="I28">
            <v>0.9949483845271061</v>
          </cell>
          <cell r="J28">
            <v>0.9953818841427019</v>
          </cell>
          <cell r="K28">
            <v>1.003954448593761</v>
          </cell>
          <cell r="L28">
            <v>0.95256574840400554</v>
          </cell>
          <cell r="M28">
            <v>0.95949602397415967</v>
          </cell>
          <cell r="N28">
            <v>1.0305007233884453</v>
          </cell>
          <cell r="O28">
            <v>1.048810582484488</v>
          </cell>
          <cell r="P28">
            <v>1.0818634612566886</v>
          </cell>
          <cell r="Q28">
            <v>1.1400314790153716</v>
          </cell>
          <cell r="R28">
            <v>1.0398959039772533</v>
          </cell>
          <cell r="S28">
            <v>0.97092089271106641</v>
          </cell>
          <cell r="T28">
            <v>1.0375546590517764</v>
          </cell>
          <cell r="U28">
            <v>1.0156851968309257</v>
          </cell>
          <cell r="V28">
            <v>0.95529105218543076</v>
          </cell>
          <cell r="W28">
            <v>1.0512144004698163</v>
          </cell>
          <cell r="X28">
            <v>0.96615464276327023</v>
          </cell>
          <cell r="Y28">
            <v>0.93824707759291637</v>
          </cell>
          <cell r="Z28">
            <v>1.0162662189289544</v>
          </cell>
          <cell r="AA28">
            <v>0.92112517914013969</v>
          </cell>
          <cell r="AB28">
            <v>0.98649975233973386</v>
          </cell>
        </row>
        <row r="29">
          <cell r="A29" t="str">
            <v>17700000</v>
          </cell>
          <cell r="B29" t="str">
            <v>Artigos de malha</v>
          </cell>
          <cell r="C29">
            <v>466197433.83999997</v>
          </cell>
          <cell r="D29">
            <v>466197433.84000015</v>
          </cell>
          <cell r="E29">
            <v>1.0016628150030378</v>
          </cell>
          <cell r="F29">
            <v>1.0007709588796656</v>
          </cell>
          <cell r="G29">
            <v>0.99707421165789845</v>
          </cell>
          <cell r="H29">
            <v>0.98025713211209786</v>
          </cell>
          <cell r="I29">
            <v>0.96484793989914364</v>
          </cell>
          <cell r="J29">
            <v>0.99796168839371069</v>
          </cell>
          <cell r="K29">
            <v>1.0384179736405723</v>
          </cell>
          <cell r="L29">
            <v>1.0171595635769637</v>
          </cell>
          <cell r="M29">
            <v>1.0093247711533164</v>
          </cell>
          <cell r="N29">
            <v>0.99905629996824108</v>
          </cell>
          <cell r="O29">
            <v>0.98650181320413277</v>
          </cell>
          <cell r="P29">
            <v>1.0069648325112195</v>
          </cell>
          <cell r="Q29">
            <v>1.0243525710328649</v>
          </cell>
          <cell r="R29">
            <v>1.0006752660147071</v>
          </cell>
          <cell r="S29">
            <v>1.0076505850307584</v>
          </cell>
          <cell r="T29">
            <v>0.99354362654519002</v>
          </cell>
          <cell r="U29">
            <v>1.0227918046077313</v>
          </cell>
          <cell r="V29">
            <v>1.0306215870659392</v>
          </cell>
          <cell r="W29">
            <v>1.0454431095187751</v>
          </cell>
          <cell r="X29">
            <v>1.0591770948000072</v>
          </cell>
          <cell r="Y29">
            <v>1.0185770594940975</v>
          </cell>
          <cell r="Z29">
            <v>1.0147038185241883</v>
          </cell>
          <cell r="AA29">
            <v>1.0262269045628241</v>
          </cell>
          <cell r="AB29">
            <v>1.0486239756132283</v>
          </cell>
        </row>
        <row r="30">
          <cell r="A30" t="str">
            <v>18000000</v>
          </cell>
          <cell r="B30" t="str">
            <v>Artigos de vestuário e de peles com pêlo</v>
          </cell>
          <cell r="C30">
            <v>1570038987.1110001</v>
          </cell>
          <cell r="D30">
            <v>1570038987.1110005</v>
          </cell>
          <cell r="E30">
            <v>0.99355568990973442</v>
          </cell>
          <cell r="F30">
            <v>1.0001197675829201</v>
          </cell>
          <cell r="G30">
            <v>0.98628001190640702</v>
          </cell>
          <cell r="H30">
            <v>0.9676698416379651</v>
          </cell>
          <cell r="I30">
            <v>0.96957621838145458</v>
          </cell>
          <cell r="J30">
            <v>0.9940329468837612</v>
          </cell>
          <cell r="K30">
            <v>1.0176432765803496</v>
          </cell>
          <cell r="L30">
            <v>1.0373732327129288</v>
          </cell>
          <cell r="M30">
            <v>1.0211648786327401</v>
          </cell>
          <cell r="N30">
            <v>1.0111976269020371</v>
          </cell>
          <cell r="O30">
            <v>0.99739379446221654</v>
          </cell>
          <cell r="P30">
            <v>1.0039927144074854</v>
          </cell>
          <cell r="Q30">
            <v>1.0123575565722558</v>
          </cell>
          <cell r="R30">
            <v>1.0063758760298658</v>
          </cell>
          <cell r="S30">
            <v>1.0025740817858557</v>
          </cell>
          <cell r="T30">
            <v>0.99506441356333764</v>
          </cell>
          <cell r="U30">
            <v>1.0013179359932756</v>
          </cell>
          <cell r="V30">
            <v>1.0302329691958447</v>
          </cell>
          <cell r="W30">
            <v>1.0494835685507524</v>
          </cell>
          <cell r="X30">
            <v>1.0788002884869916</v>
          </cell>
          <cell r="Y30">
            <v>1.0545875952586397</v>
          </cell>
          <cell r="Z30">
            <v>1.0286024618811118</v>
          </cell>
          <cell r="AA30">
            <v>1.0288638281649114</v>
          </cell>
          <cell r="AB30">
            <v>1.0522723110321013</v>
          </cell>
        </row>
        <row r="31">
          <cell r="A31" t="str">
            <v>190E0000</v>
          </cell>
          <cell r="B31" t="str">
            <v>Enc. Postais</v>
          </cell>
        </row>
        <row r="32">
          <cell r="A32" t="str">
            <v>19100000</v>
          </cell>
          <cell r="B32" t="str">
            <v>Couros e peles sem pêlo</v>
          </cell>
          <cell r="C32">
            <v>30831515.107000001</v>
          </cell>
          <cell r="D32">
            <v>30831515.106999993</v>
          </cell>
          <cell r="E32">
            <v>0.99493584463311335</v>
          </cell>
          <cell r="F32">
            <v>1.0654580715056796</v>
          </cell>
          <cell r="G32">
            <v>0.92543372065267571</v>
          </cell>
          <cell r="H32">
            <v>0.90724376401402895</v>
          </cell>
          <cell r="I32">
            <v>0.88388239443858962</v>
          </cell>
          <cell r="J32">
            <v>0.96118353376266419</v>
          </cell>
          <cell r="K32">
            <v>1.0110129126821608</v>
          </cell>
          <cell r="L32">
            <v>1.4145617285348235</v>
          </cell>
          <cell r="M32">
            <v>0.91550224973765104</v>
          </cell>
          <cell r="N32">
            <v>0.84344561157316111</v>
          </cell>
          <cell r="O32">
            <v>0.9261161977230703</v>
          </cell>
          <cell r="P32">
            <v>1.151223970742381</v>
          </cell>
          <cell r="Q32">
            <v>1.2144955577065797</v>
          </cell>
          <cell r="R32">
            <v>1.1973558803785167</v>
          </cell>
          <cell r="S32">
            <v>1.1218323048305616</v>
          </cell>
          <cell r="T32">
            <v>1.221154032834521</v>
          </cell>
          <cell r="U32">
            <v>1.1089390192528077</v>
          </cell>
          <cell r="V32">
            <v>1.3133882063648454</v>
          </cell>
          <cell r="W32">
            <v>1.0735897651241428</v>
          </cell>
          <cell r="X32">
            <v>1.2409919261310924</v>
          </cell>
          <cell r="Y32">
            <v>1.1404795407009272</v>
          </cell>
          <cell r="Z32">
            <v>1.0534224358052164</v>
          </cell>
          <cell r="AA32">
            <v>0.96977356953453653</v>
          </cell>
          <cell r="AB32">
            <v>1.1170642004127929</v>
          </cell>
        </row>
        <row r="33">
          <cell r="A33" t="str">
            <v>19200000</v>
          </cell>
          <cell r="B33" t="str">
            <v>Artigos de viagem e de uso pessoal, de marroquinaria, de correeiro, de seleiro e de outrosartigos de couro</v>
          </cell>
          <cell r="C33">
            <v>9324232.6659999993</v>
          </cell>
          <cell r="D33">
            <v>9324232.6659999993</v>
          </cell>
          <cell r="E33">
            <v>0.50291981915084871</v>
          </cell>
          <cell r="F33">
            <v>0.67773524234812565</v>
          </cell>
          <cell r="G33">
            <v>0.53576390351053138</v>
          </cell>
          <cell r="H33">
            <v>0.55827439426197578</v>
          </cell>
          <cell r="I33">
            <v>0.55658125223693578</v>
          </cell>
          <cell r="J33">
            <v>1.3682799067910201</v>
          </cell>
          <cell r="K33">
            <v>1.1750940887199348</v>
          </cell>
          <cell r="L33">
            <v>1.1687105225761567</v>
          </cell>
          <cell r="M33">
            <v>1.5564168404546497</v>
          </cell>
          <cell r="N33">
            <v>1.3954427625477666</v>
          </cell>
          <cell r="O33">
            <v>1.3874300915609581</v>
          </cell>
          <cell r="P33">
            <v>1.117351175841097</v>
          </cell>
          <cell r="Q33">
            <v>1.7465517480062251</v>
          </cell>
          <cell r="R33">
            <v>1.4238963664577482</v>
          </cell>
          <cell r="S33">
            <v>1.640349146268179</v>
          </cell>
          <cell r="T33">
            <v>1.2107621515350691</v>
          </cell>
          <cell r="U33">
            <v>1.3700530260501822</v>
          </cell>
          <cell r="V33">
            <v>1.4107979598647111</v>
          </cell>
          <cell r="W33">
            <v>1.1477079020895224</v>
          </cell>
          <cell r="X33">
            <v>1.0974377520655845</v>
          </cell>
          <cell r="Y33">
            <v>1.163674259822542</v>
          </cell>
          <cell r="Z33">
            <v>1.2685698098041669</v>
          </cell>
          <cell r="AA33">
            <v>1.2973608508169585</v>
          </cell>
          <cell r="AB33">
            <v>2.0388331555892707</v>
          </cell>
        </row>
        <row r="34">
          <cell r="A34" t="str">
            <v>19300000</v>
          </cell>
          <cell r="B34" t="str">
            <v>Calçado e suas partes</v>
          </cell>
          <cell r="C34">
            <v>1003435482.416</v>
          </cell>
          <cell r="D34">
            <v>1003435482.4160001</v>
          </cell>
          <cell r="E34">
            <v>0.94549503998664297</v>
          </cell>
          <cell r="F34">
            <v>0.95123973542655338</v>
          </cell>
          <cell r="G34">
            <v>0.95540882471143562</v>
          </cell>
          <cell r="H34">
            <v>0.96758909484099065</v>
          </cell>
          <cell r="I34">
            <v>0.98919826006662193</v>
          </cell>
          <cell r="J34">
            <v>1.0150485519813099</v>
          </cell>
          <cell r="K34">
            <v>1.0336124228673063</v>
          </cell>
          <cell r="L34">
            <v>1.0346069811234788</v>
          </cell>
          <cell r="M34">
            <v>1.024906180579634</v>
          </cell>
          <cell r="N34">
            <v>1.0358487943206653</v>
          </cell>
          <cell r="O34">
            <v>1.025709686559058</v>
          </cell>
          <cell r="P34">
            <v>1.0213364275363033</v>
          </cell>
          <cell r="Q34">
            <v>1.0172659724517925</v>
          </cell>
          <cell r="R34">
            <v>1.0157212949058374</v>
          </cell>
          <cell r="S34">
            <v>1.027725230066131</v>
          </cell>
          <cell r="T34">
            <v>1.0366064848132095</v>
          </cell>
          <cell r="U34">
            <v>1.0495174395160403</v>
          </cell>
          <cell r="V34">
            <v>1.0773928456092023</v>
          </cell>
          <cell r="W34">
            <v>1.1000787747999863</v>
          </cell>
          <cell r="X34">
            <v>1.1086276485414632</v>
          </cell>
          <cell r="Y34">
            <v>1.0810133419584829</v>
          </cell>
          <cell r="Z34">
            <v>1.0895242562965204</v>
          </cell>
          <cell r="AA34">
            <v>1.0652072185859491</v>
          </cell>
          <cell r="AB34">
            <v>1.0407050806696863</v>
          </cell>
        </row>
        <row r="35">
          <cell r="A35" t="str">
            <v>20000000</v>
          </cell>
          <cell r="B35" t="str">
            <v>Madeira e suas obras (excepto mobiliário), obras de cestaria e de espartaria</v>
          </cell>
          <cell r="C35">
            <v>731772922.33599997</v>
          </cell>
          <cell r="D35">
            <v>731772922.33600008</v>
          </cell>
          <cell r="E35">
            <v>0.96352602762228978</v>
          </cell>
          <cell r="F35">
            <v>0.97626240889593607</v>
          </cell>
          <cell r="G35">
            <v>1.0139677238771234</v>
          </cell>
          <cell r="H35">
            <v>1.0095913584562914</v>
          </cell>
          <cell r="I35">
            <v>1.0259348292238275</v>
          </cell>
          <cell r="J35">
            <v>1.0106882408797657</v>
          </cell>
          <cell r="K35">
            <v>0.99952203935568174</v>
          </cell>
          <cell r="L35">
            <v>0.97987203860364136</v>
          </cell>
          <cell r="M35">
            <v>1.0003316869962222</v>
          </cell>
          <cell r="N35">
            <v>1.0014480715160383</v>
          </cell>
          <cell r="O35">
            <v>1.0022819935894185</v>
          </cell>
          <cell r="P35">
            <v>1.0165735809837642</v>
          </cell>
          <cell r="Q35">
            <v>0.99898664366028089</v>
          </cell>
          <cell r="R35">
            <v>1.0231024127710382</v>
          </cell>
          <cell r="S35">
            <v>1.0320211186770121</v>
          </cell>
          <cell r="T35">
            <v>1.0384000756416454</v>
          </cell>
          <cell r="U35">
            <v>1.04446071683161</v>
          </cell>
          <cell r="V35">
            <v>1.0421004364174586</v>
          </cell>
          <cell r="W35">
            <v>1.0262090333344551</v>
          </cell>
          <cell r="X35">
            <v>0.98985896298443166</v>
          </cell>
          <cell r="Y35">
            <v>0.99617499318595226</v>
          </cell>
          <cell r="Z35">
            <v>0.99403756340494187</v>
          </cell>
          <cell r="AA35">
            <v>1.0332749590444223</v>
          </cell>
          <cell r="AB35">
            <v>1.0313412390789221</v>
          </cell>
        </row>
        <row r="36">
          <cell r="A36" t="str">
            <v>21100000</v>
          </cell>
          <cell r="B36" t="str">
            <v>Pasta,papel e cartão</v>
          </cell>
          <cell r="C36">
            <v>902951524.574</v>
          </cell>
          <cell r="D36">
            <v>902951524.57400012</v>
          </cell>
          <cell r="E36">
            <v>0.87922273814685215</v>
          </cell>
          <cell r="F36">
            <v>0.89856207329607374</v>
          </cell>
          <cell r="G36">
            <v>0.91206839139146145</v>
          </cell>
          <cell r="H36">
            <v>0.97591282630054554</v>
          </cell>
          <cell r="I36">
            <v>0.96594369847866057</v>
          </cell>
          <cell r="J36">
            <v>0.97334668815566783</v>
          </cell>
          <cell r="K36">
            <v>1.0207099038250949</v>
          </cell>
          <cell r="L36">
            <v>1.0326254268155339</v>
          </cell>
          <cell r="M36">
            <v>1.0815975194649743</v>
          </cell>
          <cell r="N36">
            <v>1.0859858264852089</v>
          </cell>
          <cell r="O36">
            <v>1.111292056977095</v>
          </cell>
          <cell r="P36">
            <v>1.0627328506628317</v>
          </cell>
          <cell r="Q36">
            <v>1.069900697340489</v>
          </cell>
          <cell r="R36">
            <v>1.0331413354730288</v>
          </cell>
          <cell r="S36">
            <v>0.9808423968665857</v>
          </cell>
          <cell r="T36">
            <v>0.93842020982370367</v>
          </cell>
          <cell r="U36">
            <v>0.89233506748963487</v>
          </cell>
          <cell r="V36">
            <v>0.85080362382656749</v>
          </cell>
          <cell r="W36">
            <v>0.83521857538117206</v>
          </cell>
          <cell r="X36">
            <v>0.79061359473485415</v>
          </cell>
          <cell r="Y36">
            <v>0.79172617455671301</v>
          </cell>
          <cell r="Z36">
            <v>0.8100559504064232</v>
          </cell>
          <cell r="AA36">
            <v>0.82756186615607685</v>
          </cell>
          <cell r="AB36">
            <v>0.82051650864025727</v>
          </cell>
        </row>
        <row r="37">
          <cell r="A37" t="str">
            <v>21200000</v>
          </cell>
          <cell r="B37" t="str">
            <v>Artigos de papel e cartão</v>
          </cell>
          <cell r="C37">
            <v>110845576.293</v>
          </cell>
          <cell r="D37">
            <v>110845576.29300001</v>
          </cell>
          <cell r="E37">
            <v>0.94381079206810414</v>
          </cell>
          <cell r="F37">
            <v>0.87491731579403231</v>
          </cell>
          <cell r="G37">
            <v>0.94576065598729941</v>
          </cell>
          <cell r="H37">
            <v>0.97355303337459054</v>
          </cell>
          <cell r="I37">
            <v>0.95887633059684785</v>
          </cell>
          <cell r="J37">
            <v>0.98370148052452977</v>
          </cell>
          <cell r="K37">
            <v>0.99186999056977243</v>
          </cell>
          <cell r="L37">
            <v>1.0575175176823499</v>
          </cell>
          <cell r="M37">
            <v>1.0574549272964424</v>
          </cell>
          <cell r="N37">
            <v>1.0568767283817753</v>
          </cell>
          <cell r="O37">
            <v>1.0794340996300502</v>
          </cell>
          <cell r="P37">
            <v>1.076227128094206</v>
          </cell>
          <cell r="Q37">
            <v>1.0646859150639625</v>
          </cell>
          <cell r="R37">
            <v>1.0784339950052466</v>
          </cell>
          <cell r="S37">
            <v>1.0966358491238513</v>
          </cell>
          <cell r="T37">
            <v>1.0888535620229112</v>
          </cell>
          <cell r="U37">
            <v>1.0845370887821537</v>
          </cell>
          <cell r="V37">
            <v>1.0588483088854546</v>
          </cell>
          <cell r="W37">
            <v>1.0231781686080315</v>
          </cell>
          <cell r="X37">
            <v>1.0789432937068628</v>
          </cell>
          <cell r="Y37">
            <v>1.0529875095363195</v>
          </cell>
          <cell r="Z37">
            <v>1.0786096266522587</v>
          </cell>
          <cell r="AA37">
            <v>1.0455776707901334</v>
          </cell>
          <cell r="AB37">
            <v>1.0889278377102019</v>
          </cell>
        </row>
        <row r="38">
          <cell r="A38" t="str">
            <v>22000000</v>
          </cell>
          <cell r="B38" t="str">
            <v>Material impresso, suportes gravados e trabalhos de impressão</v>
          </cell>
          <cell r="C38">
            <v>22628125.546</v>
          </cell>
          <cell r="D38">
            <v>22628125.546</v>
          </cell>
          <cell r="E38">
            <v>1.1184418259710391</v>
          </cell>
          <cell r="F38">
            <v>0.92121129926082823</v>
          </cell>
          <cell r="G38">
            <v>0.82844297231316999</v>
          </cell>
          <cell r="H38">
            <v>1.0275364040430726</v>
          </cell>
          <cell r="I38">
            <v>1.0124957966360488</v>
          </cell>
          <cell r="J38">
            <v>1.09301975062964</v>
          </cell>
          <cell r="K38">
            <v>0.89555466478183887</v>
          </cell>
          <cell r="L38">
            <v>1.056487056270939</v>
          </cell>
          <cell r="M38">
            <v>0.97507885692178997</v>
          </cell>
          <cell r="N38">
            <v>1.0295108735697207</v>
          </cell>
          <cell r="O38">
            <v>0.8681653893004545</v>
          </cell>
          <cell r="P38">
            <v>1.1740551103014576</v>
          </cell>
          <cell r="Q38">
            <v>1.1867687647278062</v>
          </cell>
          <cell r="R38">
            <v>1.3232049684982425</v>
          </cell>
          <cell r="S38">
            <v>1.2741811138539114</v>
          </cell>
          <cell r="T38">
            <v>1.363553125202714</v>
          </cell>
          <cell r="U38">
            <v>1.3562350435598109</v>
          </cell>
          <cell r="V38">
            <v>1.3781956270356845</v>
          </cell>
          <cell r="W38">
            <v>1.307139803098053</v>
          </cell>
          <cell r="X38">
            <v>1.3389676979034124</v>
          </cell>
          <cell r="Y38">
            <v>1.2168508719769029</v>
          </cell>
          <cell r="Z38">
            <v>1.4264100255828507</v>
          </cell>
          <cell r="AA38">
            <v>1.5850531837353268</v>
          </cell>
          <cell r="AB38">
            <v>1.5180977548338379</v>
          </cell>
        </row>
        <row r="39">
          <cell r="A39" t="str">
            <v>23100000</v>
          </cell>
          <cell r="B39" t="str">
            <v>Produtos de coqueria</v>
          </cell>
          <cell r="C39">
            <v>8232347.9759999998</v>
          </cell>
          <cell r="D39">
            <v>8232347.9759999998</v>
          </cell>
          <cell r="E39">
            <v>0.94548061102009939</v>
          </cell>
          <cell r="F39">
            <v>0.88080415165688908</v>
          </cell>
          <cell r="G39">
            <v>1.0639234361939005</v>
          </cell>
          <cell r="H39">
            <v>0.94810492249351475</v>
          </cell>
          <cell r="I39">
            <v>1.0312088859198927</v>
          </cell>
          <cell r="J39">
            <v>1.0597981926129458</v>
          </cell>
          <cell r="K39">
            <v>1.149784456432559</v>
          </cell>
          <cell r="L39">
            <v>0.91506629794766747</v>
          </cell>
          <cell r="M39">
            <v>1.0073222656820666</v>
          </cell>
          <cell r="N39">
            <v>1.0332364184818303</v>
          </cell>
          <cell r="O39">
            <v>1.0034031195783781</v>
          </cell>
          <cell r="P39">
            <v>0.96186724198025619</v>
          </cell>
          <cell r="Q39">
            <v>0.80503553503863534</v>
          </cell>
          <cell r="R39">
            <v>1.0638579716446361</v>
          </cell>
          <cell r="S39">
            <v>0.8972163345325429</v>
          </cell>
          <cell r="T39">
            <v>1.2130038601661228</v>
          </cell>
          <cell r="U39">
            <v>1.3774169546778698</v>
          </cell>
          <cell r="V39">
            <v>1.3774169541096206</v>
          </cell>
          <cell r="W39">
            <v>1.3774165543257033</v>
          </cell>
          <cell r="X39">
            <v>1.153974614801129</v>
          </cell>
          <cell r="Z39">
            <v>1.1023623504250144</v>
          </cell>
          <cell r="AA39">
            <v>0.42758111927730358</v>
          </cell>
        </row>
        <row r="40">
          <cell r="A40" t="str">
            <v>2320000A</v>
          </cell>
          <cell r="B40" t="str">
            <v>abastecimentos à navegação e provisões de bordo</v>
          </cell>
        </row>
        <row r="41">
          <cell r="A41" t="str">
            <v>2320000B</v>
          </cell>
          <cell r="B41" t="str">
            <v xml:space="preserve"> Restantes produtos CNBS da Classe 2320</v>
          </cell>
          <cell r="C41">
            <v>66016734.123000003</v>
          </cell>
          <cell r="D41">
            <v>66016734.122999996</v>
          </cell>
          <cell r="E41">
            <v>0.79360141617093127</v>
          </cell>
          <cell r="F41">
            <v>0.84595174833717734</v>
          </cell>
          <cell r="G41">
            <v>0.92950935308661797</v>
          </cell>
          <cell r="H41">
            <v>0.92570842279522003</v>
          </cell>
          <cell r="I41">
            <v>0.98892156956146338</v>
          </cell>
          <cell r="J41">
            <v>0.98700162790693335</v>
          </cell>
          <cell r="K41">
            <v>1.005069049119738</v>
          </cell>
          <cell r="L41">
            <v>1.0356412260747818</v>
          </cell>
          <cell r="M41">
            <v>1.0879012533007264</v>
          </cell>
          <cell r="N41">
            <v>1.1234051973909753</v>
          </cell>
          <cell r="O41">
            <v>1.1497498124629955</v>
          </cell>
          <cell r="P41">
            <v>1.1275393237924394</v>
          </cell>
          <cell r="Q41">
            <v>1.1596295249557502</v>
          </cell>
          <cell r="R41">
            <v>1.0303718180452506</v>
          </cell>
          <cell r="S41">
            <v>1.0195356108035267</v>
          </cell>
          <cell r="T41">
            <v>0.99410965973245957</v>
          </cell>
          <cell r="U41">
            <v>0.98497070354427019</v>
          </cell>
          <cell r="V41">
            <v>0.9925976824388818</v>
          </cell>
          <cell r="W41">
            <v>1.502600830637522</v>
          </cell>
          <cell r="X41">
            <v>0.95723990677744586</v>
          </cell>
          <cell r="Y41">
            <v>0.87025040210866422</v>
          </cell>
          <cell r="Z41">
            <v>0.86468442360020259</v>
          </cell>
          <cell r="AA41">
            <v>0.85532672175852209</v>
          </cell>
          <cell r="AB41">
            <v>0.6953803019401672</v>
          </cell>
        </row>
        <row r="42">
          <cell r="A42" t="str">
            <v>23200110</v>
          </cell>
          <cell r="B42" t="str">
            <v>gasolina para motores, incluído de aviação</v>
          </cell>
          <cell r="C42">
            <v>93.947000000000003</v>
          </cell>
          <cell r="D42">
            <v>93.946999999999989</v>
          </cell>
        </row>
        <row r="43">
          <cell r="A43" t="str">
            <v>23200150</v>
          </cell>
          <cell r="B43" t="str">
            <v>gasóleos e marine diesel</v>
          </cell>
          <cell r="C43">
            <v>16816363.136999998</v>
          </cell>
          <cell r="D43">
            <v>16816363.136999998</v>
          </cell>
          <cell r="E43">
            <v>0.86645227012866421</v>
          </cell>
          <cell r="F43">
            <v>0.840947877618484</v>
          </cell>
          <cell r="G43">
            <v>0.86973154038298517</v>
          </cell>
          <cell r="H43">
            <v>0.83391043498283812</v>
          </cell>
          <cell r="I43">
            <v>0.80580133614982308</v>
          </cell>
          <cell r="J43">
            <v>0.91376111801197246</v>
          </cell>
          <cell r="K43">
            <v>0.96430951844497148</v>
          </cell>
          <cell r="L43">
            <v>1.028184469610113</v>
          </cell>
          <cell r="M43">
            <v>1.3254694184291895</v>
          </cell>
          <cell r="N43">
            <v>1.2708874003531734</v>
          </cell>
          <cell r="O43">
            <v>1.2586074813674273</v>
          </cell>
          <cell r="P43">
            <v>1.0219371345203585</v>
          </cell>
          <cell r="Q43">
            <v>0.98232726818591831</v>
          </cell>
          <cell r="R43">
            <v>0.92945781901026259</v>
          </cell>
          <cell r="S43">
            <v>0.92202255706563141</v>
          </cell>
          <cell r="T43">
            <v>0.92946537796501849</v>
          </cell>
          <cell r="U43">
            <v>0.96227787603341652</v>
          </cell>
          <cell r="V43">
            <v>1.0131286091996816</v>
          </cell>
          <cell r="W43">
            <v>1.3961639898828071</v>
          </cell>
          <cell r="X43">
            <v>0.93975040712047375</v>
          </cell>
          <cell r="Y43">
            <v>0.97287983899755193</v>
          </cell>
          <cell r="Z43">
            <v>0.90529608065348677</v>
          </cell>
          <cell r="AA43">
            <v>0.77171952331287952</v>
          </cell>
          <cell r="AB43">
            <v>0.72296532536191149</v>
          </cell>
        </row>
        <row r="44">
          <cell r="A44" t="str">
            <v>23200170</v>
          </cell>
          <cell r="B44" t="str">
            <v>fuel-óleos</v>
          </cell>
          <cell r="C44">
            <v>18682817.414000001</v>
          </cell>
          <cell r="D44">
            <v>18682817.414000001</v>
          </cell>
          <cell r="E44">
            <v>0.81126548334324622</v>
          </cell>
          <cell r="F44">
            <v>0.89491280218432268</v>
          </cell>
          <cell r="G44">
            <v>1.0325995852281502</v>
          </cell>
          <cell r="H44">
            <v>0.88153840446663123</v>
          </cell>
          <cell r="I44">
            <v>0.87512939532466028</v>
          </cell>
          <cell r="J44">
            <v>1.1765379949605346</v>
          </cell>
          <cell r="K44">
            <v>0.97987195151225503</v>
          </cell>
          <cell r="L44">
            <v>0.91196834366780799</v>
          </cell>
          <cell r="M44">
            <v>1.0790407454653639</v>
          </cell>
          <cell r="N44">
            <v>1.1343644760365998</v>
          </cell>
          <cell r="O44">
            <v>1.1763228995991595</v>
          </cell>
          <cell r="P44">
            <v>1.0464479182112687</v>
          </cell>
          <cell r="Q44">
            <v>1.0194385674141067</v>
          </cell>
          <cell r="R44">
            <v>0.81939087194360138</v>
          </cell>
          <cell r="S44">
            <v>0.86098567059592901</v>
          </cell>
          <cell r="T44">
            <v>0.83389425405591344</v>
          </cell>
          <cell r="U44">
            <v>0.91301933602192775</v>
          </cell>
          <cell r="V44">
            <v>0.96344207309995922</v>
          </cell>
          <cell r="W44">
            <v>0.912015547666847</v>
          </cell>
          <cell r="X44">
            <v>0.91433591101346501</v>
          </cell>
          <cell r="Y44">
            <v>0.96854422826866149</v>
          </cell>
          <cell r="Z44">
            <v>0.84402991074681277</v>
          </cell>
          <cell r="AA44">
            <v>0.73438946234957347</v>
          </cell>
          <cell r="AB44">
            <v>0.87446882176090079</v>
          </cell>
        </row>
        <row r="45">
          <cell r="A45" t="str">
            <v>23200210</v>
          </cell>
          <cell r="B45" t="str">
            <v>propano e butano liquefeitos</v>
          </cell>
          <cell r="C45">
            <v>6905153.3480000002</v>
          </cell>
          <cell r="D45">
            <v>6905153.3479999993</v>
          </cell>
          <cell r="E45">
            <v>0.72298585208280164</v>
          </cell>
          <cell r="F45">
            <v>0.91680192620475409</v>
          </cell>
          <cell r="G45">
            <v>0.99605755634375603</v>
          </cell>
          <cell r="H45">
            <v>1.076385990762269</v>
          </cell>
          <cell r="I45">
            <v>0.94478540285887647</v>
          </cell>
          <cell r="J45">
            <v>0.88389670252857244</v>
          </cell>
          <cell r="K45">
            <v>0.9900525817244421</v>
          </cell>
          <cell r="L45">
            <v>0.90705455955373715</v>
          </cell>
          <cell r="M45">
            <v>0.93189659273321435</v>
          </cell>
          <cell r="N45">
            <v>1.160876680283329</v>
          </cell>
          <cell r="O45">
            <v>1.2212772515583175</v>
          </cell>
          <cell r="P45">
            <v>1.2479289033659293</v>
          </cell>
          <cell r="Q45">
            <v>1.1540859364351947</v>
          </cell>
          <cell r="R45">
            <v>1.1108486037183956</v>
          </cell>
          <cell r="S45">
            <v>1.111262020636703</v>
          </cell>
          <cell r="T45">
            <v>0.99516598584259619</v>
          </cell>
          <cell r="U45">
            <v>0.99181752391452427</v>
          </cell>
          <cell r="V45">
            <v>0.99056874130283235</v>
          </cell>
          <cell r="W45">
            <v>1.0065769278844261</v>
          </cell>
          <cell r="X45">
            <v>0.89599649304287843</v>
          </cell>
          <cell r="Y45">
            <v>0.82399019041482291</v>
          </cell>
          <cell r="Z45">
            <v>0.92047180810255314</v>
          </cell>
          <cell r="AA45">
            <v>0.95603615477316983</v>
          </cell>
          <cell r="AB45">
            <v>0.89713268602851426</v>
          </cell>
        </row>
        <row r="46">
          <cell r="A46" t="str">
            <v>23200320</v>
          </cell>
          <cell r="B46" t="str">
            <v>coque e betume de petróleo, e outros resíduos de óleos de petróleo</v>
          </cell>
          <cell r="C46">
            <v>8677236.375</v>
          </cell>
          <cell r="D46">
            <v>8677236.375</v>
          </cell>
          <cell r="E46">
            <v>0.83595678249973038</v>
          </cell>
          <cell r="F46">
            <v>0.8432048279367943</v>
          </cell>
          <cell r="G46">
            <v>0.91759872183340585</v>
          </cell>
          <cell r="H46">
            <v>0.94176055945177073</v>
          </cell>
          <cell r="I46">
            <v>0.93320164948919448</v>
          </cell>
          <cell r="J46">
            <v>1.1009494363651082</v>
          </cell>
          <cell r="K46">
            <v>0.99999941750990773</v>
          </cell>
          <cell r="L46">
            <v>0.92692572864070466</v>
          </cell>
          <cell r="M46">
            <v>0.95774140406331298</v>
          </cell>
          <cell r="N46">
            <v>1.1381987622511915</v>
          </cell>
          <cell r="O46">
            <v>1.1940451374178582</v>
          </cell>
          <cell r="P46">
            <v>1.2104175725410204</v>
          </cell>
          <cell r="Q46">
            <v>1.0440299307361913</v>
          </cell>
          <cell r="R46">
            <v>0.93085815750072143</v>
          </cell>
          <cell r="S46">
            <v>0.80467153615242981</v>
          </cell>
          <cell r="T46">
            <v>0.94705544976390965</v>
          </cell>
          <cell r="U46">
            <v>0.90956794075211678</v>
          </cell>
          <cell r="V46">
            <v>0.91433464409594811</v>
          </cell>
          <cell r="W46">
            <v>0.91146145203022455</v>
          </cell>
          <cell r="X46">
            <v>0.94776709903652634</v>
          </cell>
          <cell r="Y46">
            <v>0.94777417797498698</v>
          </cell>
          <cell r="Z46">
            <v>0.95370045344591237</v>
          </cell>
          <cell r="AA46">
            <v>0.79972651367614767</v>
          </cell>
          <cell r="AB46">
            <v>0.80113722050106762</v>
          </cell>
        </row>
        <row r="47">
          <cell r="A47" t="str">
            <v>23300000</v>
          </cell>
          <cell r="B47" t="str">
            <v>Combustível nuclear</v>
          </cell>
        </row>
        <row r="48">
          <cell r="A48" t="str">
            <v>240E0000</v>
          </cell>
          <cell r="B48" t="str">
            <v>Enc.Postais</v>
          </cell>
        </row>
        <row r="49">
          <cell r="A49" t="str">
            <v>24100000</v>
          </cell>
          <cell r="B49" t="str">
            <v>Produtos químicos de base</v>
          </cell>
          <cell r="C49">
            <v>594083923.48099995</v>
          </cell>
          <cell r="D49">
            <v>594083923.48100019</v>
          </cell>
          <cell r="E49">
            <v>0.8717398976957248</v>
          </cell>
          <cell r="F49">
            <v>0.89907405496556736</v>
          </cell>
          <cell r="G49">
            <v>0.92897342133370808</v>
          </cell>
          <cell r="H49">
            <v>0.97756759075132538</v>
          </cell>
          <cell r="I49">
            <v>1.0052860771961261</v>
          </cell>
          <cell r="J49">
            <v>1.0390364587293468</v>
          </cell>
          <cell r="K49">
            <v>1.0431443981936726</v>
          </cell>
          <cell r="L49">
            <v>1.0330762621426992</v>
          </cell>
          <cell r="M49">
            <v>1.0307832055152495</v>
          </cell>
          <cell r="N49">
            <v>1.0677496941998101</v>
          </cell>
          <cell r="O49">
            <v>1.051583783183268</v>
          </cell>
          <cell r="P49">
            <v>1.0519851560935034</v>
          </cell>
          <cell r="Q49">
            <v>0.97429230253874999</v>
          </cell>
          <cell r="R49">
            <v>0.97192740479501583</v>
          </cell>
          <cell r="S49">
            <v>0.96922255836245075</v>
          </cell>
          <cell r="T49">
            <v>0.97499573053171362</v>
          </cell>
          <cell r="U49">
            <v>0.97923608721382116</v>
          </cell>
          <cell r="V49">
            <v>0.97496622616389206</v>
          </cell>
          <cell r="W49">
            <v>0.93568605648456438</v>
          </cell>
          <cell r="X49">
            <v>0.9003678482533124</v>
          </cell>
          <cell r="Y49">
            <v>0.86561557064945871</v>
          </cell>
          <cell r="Z49">
            <v>0.8298812291778459</v>
          </cell>
          <cell r="AA49">
            <v>0.7848423106691288</v>
          </cell>
          <cell r="AB49">
            <v>0.75476806274197494</v>
          </cell>
        </row>
        <row r="50">
          <cell r="A50" t="str">
            <v>24200000</v>
          </cell>
          <cell r="B50" t="str">
            <v>Pesticidas e outros produtos agroquímicos</v>
          </cell>
          <cell r="C50">
            <v>12359630.737</v>
          </cell>
          <cell r="D50">
            <v>12359630.737000002</v>
          </cell>
          <cell r="E50">
            <v>0.92664398128997261</v>
          </cell>
          <cell r="F50">
            <v>1.0758799046418588</v>
          </cell>
          <cell r="G50">
            <v>0.95408671402576228</v>
          </cell>
          <cell r="H50">
            <v>1.0322968458339676</v>
          </cell>
          <cell r="I50">
            <v>1.0272097956355293</v>
          </cell>
          <cell r="J50">
            <v>1.013198462540057</v>
          </cell>
          <cell r="K50">
            <v>1.0183094777103754</v>
          </cell>
          <cell r="L50">
            <v>0.9553264897598247</v>
          </cell>
          <cell r="M50">
            <v>0.98071016260642985</v>
          </cell>
          <cell r="N50">
            <v>1.0579706325843468</v>
          </cell>
          <cell r="O50">
            <v>0.94239975110885721</v>
          </cell>
          <cell r="P50">
            <v>1.0159677822630186</v>
          </cell>
          <cell r="Q50">
            <v>1.0426385834185845</v>
          </cell>
          <cell r="R50">
            <v>1.0479968650139424</v>
          </cell>
          <cell r="S50">
            <v>0.99431652347220145</v>
          </cell>
          <cell r="T50">
            <v>1.0081073601560497</v>
          </cell>
          <cell r="U50">
            <v>1.0906038105610067</v>
          </cell>
          <cell r="V50">
            <v>1.0075387102580347</v>
          </cell>
          <cell r="W50">
            <v>1.0966159025319375</v>
          </cell>
          <cell r="X50">
            <v>1.0426146587794258</v>
          </cell>
          <cell r="Y50">
            <v>1.0041697874779321</v>
          </cell>
          <cell r="Z50">
            <v>1.0377081420293974</v>
          </cell>
          <cell r="AA50">
            <v>1.0502152212954714</v>
          </cell>
          <cell r="AB50">
            <v>1.0079199216993213</v>
          </cell>
        </row>
        <row r="51">
          <cell r="A51" t="str">
            <v>24300000</v>
          </cell>
          <cell r="B51" t="str">
            <v>Tintas, vernizes e produtos similares, mastiques e tintas de impressão</v>
          </cell>
          <cell r="C51">
            <v>24399818.125999998</v>
          </cell>
          <cell r="D51">
            <v>24399818.126000006</v>
          </cell>
          <cell r="E51">
            <v>0.96708710408220711</v>
          </cell>
          <cell r="F51">
            <v>0.96033726927471819</v>
          </cell>
          <cell r="G51">
            <v>0.9611128170794041</v>
          </cell>
          <cell r="H51">
            <v>1.0558111550132303</v>
          </cell>
          <cell r="I51">
            <v>1.04717242349522</v>
          </cell>
          <cell r="J51">
            <v>0.97721043832196908</v>
          </cell>
          <cell r="K51">
            <v>0.99359419385352654</v>
          </cell>
          <cell r="L51">
            <v>0.9522842243931352</v>
          </cell>
          <cell r="M51">
            <v>0.93366159788127145</v>
          </cell>
          <cell r="N51">
            <v>1.0372779418868001</v>
          </cell>
          <cell r="O51">
            <v>1.1122699342142286</v>
          </cell>
          <cell r="P51">
            <v>1.0021809005042897</v>
          </cell>
          <cell r="Q51">
            <v>1.0411382085978973</v>
          </cell>
          <cell r="R51">
            <v>1.0923414166549594</v>
          </cell>
          <cell r="S51">
            <v>1.1322267450114476</v>
          </cell>
          <cell r="T51">
            <v>1.0887396449851394</v>
          </cell>
          <cell r="U51">
            <v>1.0856497134348035</v>
          </cell>
          <cell r="V51">
            <v>1.02273786654974</v>
          </cell>
          <cell r="W51">
            <v>1.0872176269057505</v>
          </cell>
          <cell r="X51">
            <v>1.0901974034686197</v>
          </cell>
          <cell r="Y51">
            <v>1.0624952375755967</v>
          </cell>
          <cell r="Z51">
            <v>1.0050522834919773</v>
          </cell>
          <cell r="AA51">
            <v>1.0495501626964485</v>
          </cell>
          <cell r="AB51">
            <v>1.0733670663284292</v>
          </cell>
        </row>
        <row r="52">
          <cell r="A52" t="str">
            <v>24410000</v>
          </cell>
          <cell r="B52" t="str">
            <v>Produtos farmacêuticos de base</v>
          </cell>
          <cell r="C52">
            <v>41954982.994999997</v>
          </cell>
          <cell r="D52">
            <v>41954982.994999997</v>
          </cell>
          <cell r="E52">
            <v>0.95017385299720314</v>
          </cell>
          <cell r="F52">
            <v>1.0546143250466693</v>
          </cell>
          <cell r="G52">
            <v>0.95902419487899015</v>
          </cell>
          <cell r="H52">
            <v>0.99676383624172349</v>
          </cell>
          <cell r="I52">
            <v>1.0268091500641834</v>
          </cell>
          <cell r="J52">
            <v>1.0428115719609756</v>
          </cell>
          <cell r="K52">
            <v>1.0394499276692777</v>
          </cell>
          <cell r="L52">
            <v>1.0866072363471801</v>
          </cell>
          <cell r="M52">
            <v>0.95862186146764683</v>
          </cell>
          <cell r="N52">
            <v>0.96349342967799234</v>
          </cell>
          <cell r="O52">
            <v>0.96467267124444678</v>
          </cell>
          <cell r="P52">
            <v>0.9569579424037109</v>
          </cell>
          <cell r="Q52">
            <v>0.95640415509549215</v>
          </cell>
          <cell r="R52">
            <v>0.95038022530593891</v>
          </cell>
          <cell r="S52">
            <v>0.93537050704964309</v>
          </cell>
          <cell r="T52">
            <v>0.94481233563343492</v>
          </cell>
          <cell r="U52">
            <v>0.95046124667376231</v>
          </cell>
          <cell r="V52">
            <v>0.95573773608774071</v>
          </cell>
          <cell r="W52">
            <v>0.95853105136418359</v>
          </cell>
          <cell r="X52">
            <v>0.95144380267698514</v>
          </cell>
          <cell r="Y52">
            <v>1.0069185804804166</v>
          </cell>
          <cell r="Z52">
            <v>0.91830106785398691</v>
          </cell>
          <cell r="AA52">
            <v>1.0367691626442184</v>
          </cell>
          <cell r="AB52">
            <v>1.0196553377737481</v>
          </cell>
        </row>
        <row r="53">
          <cell r="A53" t="str">
            <v>24420000</v>
          </cell>
          <cell r="B53" t="str">
            <v>Preparações farmacêuticas</v>
          </cell>
          <cell r="C53">
            <v>109094514.391</v>
          </cell>
          <cell r="D53">
            <v>109094514.39099999</v>
          </cell>
          <cell r="E53">
            <v>1.1453488734903445</v>
          </cell>
          <cell r="F53">
            <v>0.96325912718221474</v>
          </cell>
          <cell r="G53">
            <v>1.1553466281812734</v>
          </cell>
          <cell r="H53">
            <v>0.69807910736545919</v>
          </cell>
          <cell r="I53">
            <v>0.87847731215468916</v>
          </cell>
          <cell r="J53">
            <v>1.1040487433100603</v>
          </cell>
          <cell r="K53">
            <v>0.96611016676516503</v>
          </cell>
          <cell r="L53">
            <v>1.1760028778845226</v>
          </cell>
          <cell r="M53">
            <v>1.2867897596918405</v>
          </cell>
          <cell r="N53">
            <v>1.0907582086738981</v>
          </cell>
          <cell r="O53">
            <v>0.65876226889855838</v>
          </cell>
          <cell r="P53">
            <v>0.87701692640197437</v>
          </cell>
          <cell r="Q53">
            <v>0.86292720950261415</v>
          </cell>
          <cell r="R53">
            <v>1.4960070841044693</v>
          </cell>
          <cell r="S53">
            <v>0.68178550656797365</v>
          </cell>
          <cell r="T53">
            <v>0.99114883384012642</v>
          </cell>
          <cell r="U53">
            <v>0.87491911866225025</v>
          </cell>
          <cell r="V53">
            <v>0.91967398742509165</v>
          </cell>
          <cell r="W53">
            <v>1.0909926603282591</v>
          </cell>
          <cell r="X53">
            <v>1.0647526907232785</v>
          </cell>
          <cell r="Y53">
            <v>1.1749528378761869</v>
          </cell>
          <cell r="Z53">
            <v>1.3523058387379567</v>
          </cell>
          <cell r="AA53">
            <v>0.86273649132806296</v>
          </cell>
          <cell r="AB53">
            <v>1.1164521668245448</v>
          </cell>
        </row>
        <row r="54">
          <cell r="A54" t="str">
            <v>24500000</v>
          </cell>
          <cell r="B54" t="str">
            <v>Glicerina, sabões e detergentes, produtos de limpeza e de polimento; perfumes, cosméticos e produtos de higiene</v>
          </cell>
          <cell r="C54">
            <v>62311156.920999996</v>
          </cell>
          <cell r="D54">
            <v>62311156.921000004</v>
          </cell>
          <cell r="E54">
            <v>0.97883172798210372</v>
          </cell>
          <cell r="F54">
            <v>0.90162383644909661</v>
          </cell>
          <cell r="G54">
            <v>0.95302555843781411</v>
          </cell>
          <cell r="H54">
            <v>0.98884670098597038</v>
          </cell>
          <cell r="I54">
            <v>0.99446187382236673</v>
          </cell>
          <cell r="J54">
            <v>1.0780561773208346</v>
          </cell>
          <cell r="K54">
            <v>1.1063578156422649</v>
          </cell>
          <cell r="L54">
            <v>0.93501152573509705</v>
          </cell>
          <cell r="M54">
            <v>1.0308273604955356</v>
          </cell>
          <cell r="N54">
            <v>1.0291681394927108</v>
          </cell>
          <cell r="O54">
            <v>1.0027882153791186</v>
          </cell>
          <cell r="P54">
            <v>1.0010010682570869</v>
          </cell>
          <cell r="Q54">
            <v>1.0696958088632902</v>
          </cell>
          <cell r="R54">
            <v>1.0057318705243912</v>
          </cell>
          <cell r="S54">
            <v>1.0432701220041878</v>
          </cell>
          <cell r="T54">
            <v>1.0396114816599447</v>
          </cell>
          <cell r="U54">
            <v>1.0976260702838532</v>
          </cell>
          <cell r="V54">
            <v>1.0744419632230631</v>
          </cell>
          <cell r="W54">
            <v>0.99826192123393265</v>
          </cell>
          <cell r="X54">
            <v>0.98021133179220477</v>
          </cell>
          <cell r="Y54">
            <v>1.0192614669496658</v>
          </cell>
          <cell r="Z54">
            <v>0.9934674433063837</v>
          </cell>
          <cell r="AA54">
            <v>1.0049343474435486</v>
          </cell>
          <cell r="AB54">
            <v>1.0114197609766751</v>
          </cell>
        </row>
        <row r="55">
          <cell r="A55" t="str">
            <v>24600000</v>
          </cell>
          <cell r="B55" t="str">
            <v>Outros produtos químicos</v>
          </cell>
          <cell r="C55">
            <v>129507498.01899999</v>
          </cell>
          <cell r="D55">
            <v>129507498.01900001</v>
          </cell>
          <cell r="E55">
            <v>1.0258323533038047</v>
          </cell>
          <cell r="F55">
            <v>1.0019261837298754</v>
          </cell>
          <cell r="G55">
            <v>1.01691343273447</v>
          </cell>
          <cell r="H55">
            <v>0.94501451704248807</v>
          </cell>
          <cell r="I55">
            <v>0.99569074727706552</v>
          </cell>
          <cell r="J55">
            <v>0.97017047393759448</v>
          </cell>
          <cell r="K55">
            <v>0.95443948518740485</v>
          </cell>
          <cell r="L55">
            <v>0.96940190289469363</v>
          </cell>
          <cell r="M55">
            <v>0.98013450443698191</v>
          </cell>
          <cell r="N55">
            <v>1.0172702986241349</v>
          </cell>
          <cell r="O55">
            <v>1.0636700536497461</v>
          </cell>
          <cell r="P55">
            <v>1.0595360471817403</v>
          </cell>
          <cell r="Q55">
            <v>1.0185133685955501</v>
          </cell>
          <cell r="R55">
            <v>1.0359163548837167</v>
          </cell>
          <cell r="S55">
            <v>1.0112691584141846</v>
          </cell>
          <cell r="T55">
            <v>1.0157310366705565</v>
          </cell>
          <cell r="U55">
            <v>1.0461714481455584</v>
          </cell>
          <cell r="V55">
            <v>1.0453879204630072</v>
          </cell>
          <cell r="W55">
            <v>1.0578521207114442</v>
          </cell>
          <cell r="X55">
            <v>1.0224291970789332</v>
          </cell>
          <cell r="Y55">
            <v>1.030543456416682</v>
          </cell>
          <cell r="Z55">
            <v>1.0366759224700797</v>
          </cell>
          <cell r="AA55">
            <v>0.97699853117137037</v>
          </cell>
          <cell r="AB55">
            <v>0.97373276599404124</v>
          </cell>
        </row>
        <row r="56">
          <cell r="A56" t="str">
            <v>24700000</v>
          </cell>
          <cell r="B56" t="str">
            <v>Fibras sintéticas ou artificiais</v>
          </cell>
          <cell r="C56">
            <v>22053373.627999999</v>
          </cell>
          <cell r="D56">
            <v>22053373.628000002</v>
          </cell>
          <cell r="E56">
            <v>0.92510152277702484</v>
          </cell>
          <cell r="F56">
            <v>0.89973456327295476</v>
          </cell>
          <cell r="G56">
            <v>0.98269614993223009</v>
          </cell>
          <cell r="H56">
            <v>0.96611889139720764</v>
          </cell>
          <cell r="I56">
            <v>0.99825487552786174</v>
          </cell>
          <cell r="J56">
            <v>0.93670267822075237</v>
          </cell>
          <cell r="K56">
            <v>1.0619102198618589</v>
          </cell>
          <cell r="L56">
            <v>1.0161777768765434</v>
          </cell>
          <cell r="M56">
            <v>1.0082852553528316</v>
          </cell>
          <cell r="N56">
            <v>1.0230176539402909</v>
          </cell>
          <cell r="O56">
            <v>1.0697537868517029</v>
          </cell>
          <cell r="P56">
            <v>1.1122466259887409</v>
          </cell>
          <cell r="Q56">
            <v>1.0648969722909654</v>
          </cell>
          <cell r="R56">
            <v>1.0700793727769715</v>
          </cell>
          <cell r="S56">
            <v>1.1029681312522677</v>
          </cell>
          <cell r="T56">
            <v>1.0954915778633285</v>
          </cell>
          <cell r="U56">
            <v>1.0731533467723664</v>
          </cell>
          <cell r="V56">
            <v>1.0878125144834283</v>
          </cell>
          <cell r="W56">
            <v>1.0749404527579975</v>
          </cell>
          <cell r="X56">
            <v>1.0399034203539912</v>
          </cell>
          <cell r="Y56">
            <v>1.0060291389755676</v>
          </cell>
          <cell r="Z56">
            <v>1.0327811729885179</v>
          </cell>
          <cell r="AA56">
            <v>0.87476845477658094</v>
          </cell>
          <cell r="AB56">
            <v>1.0872430858472242</v>
          </cell>
        </row>
        <row r="57">
          <cell r="A57" t="str">
            <v>2500000A</v>
          </cell>
          <cell r="B57" t="str">
            <v>Artigos de borracha e matérias plásticas (consumo intermédio)</v>
          </cell>
          <cell r="C57">
            <v>409573655.29900002</v>
          </cell>
          <cell r="D57">
            <v>409573655.29900008</v>
          </cell>
          <cell r="E57">
            <v>0.92382815837381538</v>
          </cell>
          <cell r="F57">
            <v>0.93852415555078028</v>
          </cell>
          <cell r="G57">
            <v>0.93379594240453212</v>
          </cell>
          <cell r="H57">
            <v>0.94943342321156321</v>
          </cell>
          <cell r="I57">
            <v>0.96608908120481773</v>
          </cell>
          <cell r="J57">
            <v>1.0201946854028103</v>
          </cell>
          <cell r="K57">
            <v>1.1001799699929835</v>
          </cell>
          <cell r="L57">
            <v>1.0996834682584296</v>
          </cell>
          <cell r="M57">
            <v>1.0232982392034065</v>
          </cell>
          <cell r="N57">
            <v>1.0434784779874584</v>
          </cell>
          <cell r="O57">
            <v>1.0215968424687352</v>
          </cell>
          <cell r="P57">
            <v>0.97989755594066807</v>
          </cell>
          <cell r="Q57">
            <v>0.9127267744801395</v>
          </cell>
          <cell r="R57">
            <v>0.92422800592357757</v>
          </cell>
          <cell r="S57">
            <v>0.94926081002190865</v>
          </cell>
          <cell r="T57">
            <v>0.95203001874148674</v>
          </cell>
          <cell r="U57">
            <v>0.9898587656301634</v>
          </cell>
          <cell r="V57">
            <v>1.0244138435713399</v>
          </cell>
          <cell r="W57">
            <v>1.0256215187517279</v>
          </cell>
          <cell r="X57">
            <v>1.0138723747610701</v>
          </cell>
          <cell r="Y57">
            <v>1.0224746064444801</v>
          </cell>
          <cell r="Z57">
            <v>1.0665622738117209</v>
          </cell>
          <cell r="AA57">
            <v>1.0141086665685548</v>
          </cell>
          <cell r="AB57">
            <v>0.94235368717523138</v>
          </cell>
        </row>
        <row r="58">
          <cell r="A58" t="str">
            <v>25240000</v>
          </cell>
          <cell r="B58" t="str">
            <v>Outros artigos de plástico (consumo final)</v>
          </cell>
          <cell r="C58">
            <v>111872571.022</v>
          </cell>
          <cell r="D58">
            <v>111872571.02200001</v>
          </cell>
          <cell r="E58">
            <v>0.95681725272747542</v>
          </cell>
          <cell r="F58">
            <v>0.93697911428658676</v>
          </cell>
          <cell r="G58">
            <v>0.88992820702689945</v>
          </cell>
          <cell r="H58">
            <v>0.99549797595330103</v>
          </cell>
          <cell r="I58">
            <v>1.0112806020165102</v>
          </cell>
          <cell r="J58">
            <v>1.1658574288556718</v>
          </cell>
          <cell r="K58">
            <v>1.0211607088472991</v>
          </cell>
          <cell r="L58">
            <v>1.0698805301840411</v>
          </cell>
          <cell r="M58">
            <v>0.95872867844836518</v>
          </cell>
          <cell r="N58">
            <v>1.0382403655087891</v>
          </cell>
          <cell r="O58">
            <v>0.87897015716416982</v>
          </cell>
          <cell r="P58">
            <v>1.0766589789808909</v>
          </cell>
          <cell r="Q58">
            <v>0.90635879198046509</v>
          </cell>
          <cell r="R58">
            <v>0.93336594987756094</v>
          </cell>
          <cell r="S58">
            <v>0.91456377658102506</v>
          </cell>
          <cell r="T58">
            <v>1.0295996703674601</v>
          </cell>
          <cell r="U58">
            <v>0.93267527303685427</v>
          </cell>
          <cell r="V58">
            <v>1.1183146866797995</v>
          </cell>
          <cell r="W58">
            <v>1.0454412748641464</v>
          </cell>
          <cell r="X58">
            <v>1.0528828008257241</v>
          </cell>
          <cell r="Y58">
            <v>0.948306163601078</v>
          </cell>
          <cell r="Z58">
            <v>0.94117601951247254</v>
          </cell>
          <cell r="AA58">
            <v>0.94236621572772505</v>
          </cell>
          <cell r="AB58">
            <v>1.1637397593003664</v>
          </cell>
        </row>
        <row r="59">
          <cell r="A59" t="str">
            <v>26000000</v>
          </cell>
          <cell r="B59" t="str">
            <v>Outros produtos minerais não metálicos</v>
          </cell>
          <cell r="C59">
            <v>552390992.56200004</v>
          </cell>
          <cell r="D59">
            <v>552390992.56199992</v>
          </cell>
          <cell r="E59">
            <v>1.0010738043274874</v>
          </cell>
          <cell r="F59">
            <v>1.0021079014004548</v>
          </cell>
          <cell r="G59">
            <v>0.99255749893284073</v>
          </cell>
          <cell r="H59">
            <v>0.99062928591125021</v>
          </cell>
          <cell r="I59">
            <v>1.0110114589260137</v>
          </cell>
          <cell r="J59">
            <v>1.0054957548032502</v>
          </cell>
          <cell r="K59">
            <v>1.0111325545532059</v>
          </cell>
          <cell r="L59">
            <v>1.001645717270667</v>
          </cell>
          <cell r="M59">
            <v>0.99474529960857416</v>
          </cell>
          <cell r="N59">
            <v>1.0023230277341326</v>
          </cell>
          <cell r="O59">
            <v>1.0001937711501174</v>
          </cell>
          <cell r="P59">
            <v>0.98708392538200573</v>
          </cell>
          <cell r="Q59">
            <v>1.0135259668839498</v>
          </cell>
          <cell r="R59">
            <v>1.0119126986099407</v>
          </cell>
          <cell r="S59">
            <v>1.0097183474184273</v>
          </cell>
          <cell r="T59">
            <v>1.0008150929187485</v>
          </cell>
          <cell r="U59">
            <v>1.0180547481975692</v>
          </cell>
          <cell r="V59">
            <v>1.0295108767247574</v>
          </cell>
          <cell r="W59">
            <v>1.0294057304269835</v>
          </cell>
          <cell r="X59">
            <v>1.030017920691741</v>
          </cell>
          <cell r="Y59">
            <v>1.0070828125441802</v>
          </cell>
          <cell r="Z59">
            <v>1.0199793671992063</v>
          </cell>
          <cell r="AA59">
            <v>1.0288787264785593</v>
          </cell>
          <cell r="AB59">
            <v>1.0174054793100407</v>
          </cell>
        </row>
        <row r="60">
          <cell r="A60" t="str">
            <v>27000000</v>
          </cell>
          <cell r="B60" t="str">
            <v>Metais de base</v>
          </cell>
          <cell r="C60">
            <v>611353640.88499999</v>
          </cell>
          <cell r="D60">
            <v>611353640.88499999</v>
          </cell>
          <cell r="E60">
            <v>0.94473712991752579</v>
          </cell>
          <cell r="F60">
            <v>0.9654007388625182</v>
          </cell>
          <cell r="G60">
            <v>0.98424289630383921</v>
          </cell>
          <cell r="H60">
            <v>0.98221788253742048</v>
          </cell>
          <cell r="I60">
            <v>0.99331647979632798</v>
          </cell>
          <cell r="J60">
            <v>0.9927999153899012</v>
          </cell>
          <cell r="K60">
            <v>1.0151483950996003</v>
          </cell>
          <cell r="L60">
            <v>1.0138121670701705</v>
          </cell>
          <cell r="M60">
            <v>1.0347625350477647</v>
          </cell>
          <cell r="N60">
            <v>1.0333200566421583</v>
          </cell>
          <cell r="O60">
            <v>1.026290769220775</v>
          </cell>
          <cell r="P60">
            <v>1.013951034111999</v>
          </cell>
          <cell r="Q60">
            <v>1.0307518983648276</v>
          </cell>
          <cell r="R60">
            <v>1.0399686700207882</v>
          </cell>
          <cell r="S60">
            <v>1.0344381808063223</v>
          </cell>
          <cell r="T60">
            <v>3.7247133732983246</v>
          </cell>
          <cell r="U60">
            <v>1.0364459685356813</v>
          </cell>
          <cell r="V60">
            <v>1.0463183951383366</v>
          </cell>
          <cell r="W60">
            <v>1.0325878208866166</v>
          </cell>
          <cell r="X60">
            <v>1.0257532179737014</v>
          </cell>
          <cell r="Y60">
            <v>1.008450699918078</v>
          </cell>
          <cell r="Z60">
            <v>0.98711021594664627</v>
          </cell>
          <cell r="AA60">
            <v>0.94651539012613939</v>
          </cell>
          <cell r="AB60">
            <v>0.92659668474544998</v>
          </cell>
        </row>
        <row r="61">
          <cell r="A61" t="str">
            <v>280E0000</v>
          </cell>
          <cell r="B61" t="str">
            <v>Enc.Postais</v>
          </cell>
        </row>
        <row r="62">
          <cell r="A62" t="str">
            <v>28100000</v>
          </cell>
          <cell r="B62" t="str">
            <v>Elementos de construção em metal</v>
          </cell>
          <cell r="C62">
            <v>26773558.879000001</v>
          </cell>
          <cell r="D62">
            <v>26773558.879000001</v>
          </cell>
          <cell r="E62">
            <v>0.95347251389625365</v>
          </cell>
          <cell r="F62">
            <v>0.93707247628251122</v>
          </cell>
          <cell r="G62">
            <v>0.97569551979337599</v>
          </cell>
          <cell r="H62">
            <v>0.97358069939384229</v>
          </cell>
          <cell r="I62">
            <v>1.0675248241488162</v>
          </cell>
          <cell r="J62">
            <v>0.98347518761555996</v>
          </cell>
          <cell r="K62">
            <v>0.99614169138407094</v>
          </cell>
          <cell r="L62">
            <v>1.0858644815212475</v>
          </cell>
          <cell r="M62">
            <v>0.91059442194099871</v>
          </cell>
          <cell r="N62">
            <v>1.0348654328911833</v>
          </cell>
          <cell r="O62">
            <v>0.94690286186979888</v>
          </cell>
          <cell r="P62">
            <v>1.1348098892623411</v>
          </cell>
          <cell r="Q62">
            <v>0.9995327593939759</v>
          </cell>
          <cell r="R62">
            <v>1.0260486155456907</v>
          </cell>
          <cell r="S62">
            <v>0.96982188141559611</v>
          </cell>
          <cell r="T62">
            <v>1.034469236458978</v>
          </cell>
          <cell r="U62">
            <v>0.95577467396413518</v>
          </cell>
          <cell r="V62">
            <v>0.93675425040081417</v>
          </cell>
          <cell r="W62">
            <v>1.0162313736656012</v>
          </cell>
          <cell r="X62">
            <v>1.0200087096283299</v>
          </cell>
          <cell r="Y62">
            <v>1.0217563683264699</v>
          </cell>
          <cell r="Z62">
            <v>1.0773812941026797</v>
          </cell>
          <cell r="AA62">
            <v>1.0708816382214377</v>
          </cell>
          <cell r="AB62">
            <v>0.99880366117251151</v>
          </cell>
        </row>
        <row r="63">
          <cell r="A63" t="str">
            <v>28200000</v>
          </cell>
          <cell r="B63" t="str">
            <v>Reservatórios, recipientes, caldeiras e radiadores metálicos para aquecimento central</v>
          </cell>
          <cell r="C63">
            <v>59380859.223999999</v>
          </cell>
          <cell r="D63">
            <v>59380859.223999992</v>
          </cell>
          <cell r="E63">
            <v>1.0205589661527008</v>
          </cell>
          <cell r="F63">
            <v>1.0691688509281845</v>
          </cell>
          <cell r="G63">
            <v>1.0366134316296653</v>
          </cell>
          <cell r="H63">
            <v>1.0162398078018824</v>
          </cell>
          <cell r="I63">
            <v>1.0289814193452484</v>
          </cell>
          <cell r="J63">
            <v>0.99750928956947982</v>
          </cell>
          <cell r="K63">
            <v>0.99301638605089149</v>
          </cell>
          <cell r="L63">
            <v>0.93243472264074045</v>
          </cell>
          <cell r="M63">
            <v>0.96668986286888092</v>
          </cell>
          <cell r="N63">
            <v>0.96756829792078392</v>
          </cell>
          <cell r="O63">
            <v>0.98008426521990444</v>
          </cell>
          <cell r="P63">
            <v>0.99113469987163816</v>
          </cell>
          <cell r="Q63">
            <v>0.96329338609613957</v>
          </cell>
          <cell r="R63">
            <v>0.98150826797605506</v>
          </cell>
          <cell r="S63">
            <v>1.0072042970601127</v>
          </cell>
          <cell r="T63">
            <v>0.97155816694724173</v>
          </cell>
          <cell r="U63">
            <v>0.95119834746144238</v>
          </cell>
          <cell r="V63">
            <v>0.96229456697969085</v>
          </cell>
          <cell r="W63">
            <v>0.96354884283332731</v>
          </cell>
          <cell r="X63">
            <v>0.99101674758587732</v>
          </cell>
          <cell r="Y63">
            <v>0.94757980450634161</v>
          </cell>
          <cell r="Z63">
            <v>0.83888279738340465</v>
          </cell>
          <cell r="AA63">
            <v>0.97079685101248114</v>
          </cell>
          <cell r="AB63">
            <v>0.9013288458160067</v>
          </cell>
        </row>
        <row r="64">
          <cell r="A64" t="str">
            <v>28300000</v>
          </cell>
          <cell r="B64" t="str">
            <v>Geradores de vapor (excepto caldeiras para aquecimento central)</v>
          </cell>
          <cell r="C64">
            <v>90388.9</v>
          </cell>
          <cell r="D64">
            <v>90388.9</v>
          </cell>
          <cell r="E64">
            <v>0.94055793806275612</v>
          </cell>
          <cell r="F64">
            <v>1.6302681205499869</v>
          </cell>
          <cell r="G64">
            <v>0.94055793806275612</v>
          </cell>
          <cell r="N64">
            <v>0.48861600332450117</v>
          </cell>
          <cell r="Q64">
            <v>2.148438212443192</v>
          </cell>
          <cell r="S64">
            <v>1.192606490551088</v>
          </cell>
          <cell r="U64">
            <v>2.2378706915534692</v>
          </cell>
          <cell r="W64">
            <v>3.8386562887040436</v>
          </cell>
          <cell r="Y64">
            <v>0.68564137062204145</v>
          </cell>
          <cell r="AB64">
            <v>1.3481158181059274</v>
          </cell>
        </row>
        <row r="65">
          <cell r="A65" t="str">
            <v>28600000</v>
          </cell>
          <cell r="B65" t="str">
            <v>Cutelaria, ferramentas e ferragens</v>
          </cell>
          <cell r="C65">
            <v>148937935.53299999</v>
          </cell>
          <cell r="D65">
            <v>148937935.53300002</v>
          </cell>
          <cell r="E65">
            <v>0.99212357917388116</v>
          </cell>
          <cell r="F65">
            <v>1.0073922233522479</v>
          </cell>
          <cell r="G65">
            <v>0.95875319271701698</v>
          </cell>
          <cell r="H65">
            <v>1.0142856389701926</v>
          </cell>
          <cell r="I65">
            <v>1.03477475126732</v>
          </cell>
          <cell r="J65">
            <v>1.0254272039729495</v>
          </cell>
          <cell r="K65">
            <v>1.0719086454010236</v>
          </cell>
          <cell r="L65">
            <v>0.98756949002388816</v>
          </cell>
          <cell r="M65">
            <v>0.94767746288410337</v>
          </cell>
          <cell r="N65">
            <v>0.97921972968479942</v>
          </cell>
          <cell r="O65">
            <v>0.97760246335033518</v>
          </cell>
          <cell r="P65">
            <v>1.0032656192022413</v>
          </cell>
          <cell r="Q65">
            <v>1.005404359014574</v>
          </cell>
          <cell r="R65">
            <v>1.0119935413004366</v>
          </cell>
          <cell r="S65">
            <v>1.0262918440460371</v>
          </cell>
          <cell r="T65">
            <v>0.95063290544515722</v>
          </cell>
          <cell r="U65">
            <v>1.0384373999340075</v>
          </cell>
          <cell r="V65">
            <v>0.95552873650442216</v>
          </cell>
          <cell r="W65">
            <v>0.98282591819515808</v>
          </cell>
          <cell r="X65">
            <v>0.99987123491723595</v>
          </cell>
          <cell r="Y65">
            <v>0.92362402377148345</v>
          </cell>
          <cell r="Z65">
            <v>0.9880477370180496</v>
          </cell>
          <cell r="AA65">
            <v>0.97785305439223613</v>
          </cell>
          <cell r="AB65">
            <v>1.0175561623086855</v>
          </cell>
        </row>
        <row r="66">
          <cell r="A66" t="str">
            <v>28700000</v>
          </cell>
          <cell r="B66" t="str">
            <v>Outros produtos metálicos transformados</v>
          </cell>
          <cell r="C66">
            <v>231298829.949</v>
          </cell>
          <cell r="D66">
            <v>231298829.94900006</v>
          </cell>
          <cell r="E66">
            <v>0.99512241835055004</v>
          </cell>
          <cell r="F66">
            <v>1.0231994356861156</v>
          </cell>
          <cell r="G66">
            <v>0.99380192940678103</v>
          </cell>
          <cell r="H66">
            <v>1.0053911489892828</v>
          </cell>
          <cell r="I66">
            <v>0.99933344518565559</v>
          </cell>
          <cell r="J66">
            <v>1.0003300481041086</v>
          </cell>
          <cell r="K66">
            <v>1.0147955113697282</v>
          </cell>
          <cell r="L66">
            <v>1.0254195093827616</v>
          </cell>
          <cell r="M66">
            <v>0.96922490519337012</v>
          </cell>
          <cell r="N66">
            <v>0.98829943377735774</v>
          </cell>
          <cell r="O66">
            <v>0.97344778164972934</v>
          </cell>
          <cell r="P66">
            <v>1.0116344329045592</v>
          </cell>
          <cell r="Q66">
            <v>0.97588027444650316</v>
          </cell>
          <cell r="R66">
            <v>0.98104466163537318</v>
          </cell>
          <cell r="S66">
            <v>0.99875035796040712</v>
          </cell>
          <cell r="T66">
            <v>0.98148383117864502</v>
          </cell>
          <cell r="U66">
            <v>0.98764782772888327</v>
          </cell>
          <cell r="V66">
            <v>1.0007251442503162</v>
          </cell>
          <cell r="W66">
            <v>1.0202186123085448</v>
          </cell>
          <cell r="X66">
            <v>0.97814121765615347</v>
          </cell>
          <cell r="Y66">
            <v>0.97227626931920008</v>
          </cell>
          <cell r="Z66">
            <v>1.0068540893743019</v>
          </cell>
          <cell r="AA66">
            <v>0.98702205148448485</v>
          </cell>
          <cell r="AB66">
            <v>1.0272448672969088</v>
          </cell>
        </row>
        <row r="67">
          <cell r="A67" t="str">
            <v>290E0000</v>
          </cell>
          <cell r="B67" t="str">
            <v>Enc.Postais</v>
          </cell>
        </row>
        <row r="68">
          <cell r="A68" t="str">
            <v>29100000</v>
          </cell>
          <cell r="B68" t="str">
            <v>Máquinas e equipamentos para a produção e utilização de energia macânica, excepto motores para aeronaves, automóveis e motociclos</v>
          </cell>
          <cell r="C68">
            <v>191529418.54800001</v>
          </cell>
          <cell r="D68">
            <v>191529418.54800001</v>
          </cell>
          <cell r="E68">
            <v>1.0337921890236474</v>
          </cell>
          <cell r="F68">
            <v>1.0065225420312727</v>
          </cell>
          <cell r="G68">
            <v>1.0661562211127809</v>
          </cell>
          <cell r="H68">
            <v>1.0500879172891533</v>
          </cell>
          <cell r="I68">
            <v>1.0164419402768845</v>
          </cell>
          <cell r="J68">
            <v>1.0063896190496362</v>
          </cell>
          <cell r="K68">
            <v>0.9734948298055438</v>
          </cell>
          <cell r="L68">
            <v>0.98120136819287429</v>
          </cell>
          <cell r="M68">
            <v>0.97292280531768771</v>
          </cell>
          <cell r="N68">
            <v>0.97323549981895385</v>
          </cell>
          <cell r="O68">
            <v>0.97925696521539385</v>
          </cell>
          <cell r="P68">
            <v>0.94049810286617153</v>
          </cell>
          <cell r="Q68">
            <v>0.96800475927863749</v>
          </cell>
          <cell r="R68">
            <v>0.94979937672456205</v>
          </cell>
          <cell r="S68">
            <v>0.95930188505880476</v>
          </cell>
          <cell r="T68">
            <v>0.93888958964848124</v>
          </cell>
          <cell r="U68">
            <v>0.8863793977653126</v>
          </cell>
          <cell r="V68">
            <v>0.92696113826426096</v>
          </cell>
          <cell r="W68">
            <v>0.93600254616995837</v>
          </cell>
          <cell r="X68">
            <v>0.92495042507123593</v>
          </cell>
          <cell r="Y68">
            <v>0.92524173673647236</v>
          </cell>
          <cell r="Z68">
            <v>0.90000508946003499</v>
          </cell>
          <cell r="AA68">
            <v>0.92740633708385001</v>
          </cell>
          <cell r="AB68">
            <v>0.91255398660865938</v>
          </cell>
        </row>
        <row r="69">
          <cell r="A69" t="str">
            <v>29200000</v>
          </cell>
          <cell r="B69" t="str">
            <v>Outras máquinas de uso geral</v>
          </cell>
          <cell r="C69">
            <v>132090014.859</v>
          </cell>
          <cell r="D69">
            <v>132090014.85899998</v>
          </cell>
          <cell r="E69">
            <v>0.97475937733581208</v>
          </cell>
          <cell r="F69">
            <v>1.0237332546030775</v>
          </cell>
          <cell r="G69">
            <v>0.97988699798504708</v>
          </cell>
          <cell r="H69">
            <v>1.0027643911897597</v>
          </cell>
          <cell r="I69">
            <v>1.000058484979226</v>
          </cell>
          <cell r="J69">
            <v>0.99746590803140001</v>
          </cell>
          <cell r="K69">
            <v>1.0048012538516713</v>
          </cell>
          <cell r="L69">
            <v>1.0348959281941754</v>
          </cell>
          <cell r="M69">
            <v>0.96913027032164734</v>
          </cell>
          <cell r="N69">
            <v>0.98119548458042283</v>
          </cell>
          <cell r="O69">
            <v>1.0288664184703789</v>
          </cell>
          <cell r="P69">
            <v>1.0024422304573826</v>
          </cell>
          <cell r="Q69">
            <v>1.0505972735203386</v>
          </cell>
          <cell r="R69">
            <v>1.0406638077634132</v>
          </cell>
          <cell r="S69">
            <v>1.0262006035457554</v>
          </cell>
          <cell r="T69">
            <v>1.0147839122585567</v>
          </cell>
          <cell r="U69">
            <v>0.98742309904942505</v>
          </cell>
          <cell r="V69">
            <v>1.0110000753962025</v>
          </cell>
          <cell r="W69">
            <v>1.0544294168868793</v>
          </cell>
          <cell r="X69">
            <v>0.97503402968302766</v>
          </cell>
          <cell r="Y69">
            <v>1.0039578680157288</v>
          </cell>
          <cell r="Z69">
            <v>1.038284890814255</v>
          </cell>
          <cell r="AA69">
            <v>1.0235682081482889</v>
          </cell>
          <cell r="AB69">
            <v>1.0111329905958562</v>
          </cell>
        </row>
        <row r="70">
          <cell r="A70" t="str">
            <v>29300000</v>
          </cell>
          <cell r="B70" t="str">
            <v>Máquinas e tractores para a agricultura, pecuária e silvicultura</v>
          </cell>
          <cell r="C70">
            <v>6213845.9359999998</v>
          </cell>
          <cell r="D70">
            <v>6213845.9360000007</v>
          </cell>
          <cell r="E70">
            <v>1.0668119469099315</v>
          </cell>
          <cell r="F70">
            <v>0.93003706097462768</v>
          </cell>
          <cell r="G70">
            <v>1.3949509801552131</v>
          </cell>
          <cell r="H70">
            <v>1.2213357563820226</v>
          </cell>
          <cell r="I70">
            <v>0.86649271512316417</v>
          </cell>
          <cell r="J70">
            <v>0.9138977049473449</v>
          </cell>
          <cell r="K70">
            <v>1.0069174261064053</v>
          </cell>
          <cell r="L70">
            <v>0.86194888275219383</v>
          </cell>
          <cell r="M70">
            <v>0.82280247277894325</v>
          </cell>
          <cell r="N70">
            <v>0.95012420299407863</v>
          </cell>
          <cell r="O70">
            <v>0.91045584914989131</v>
          </cell>
          <cell r="P70">
            <v>1.0542250017261836</v>
          </cell>
          <cell r="Q70">
            <v>0.95510488179548902</v>
          </cell>
          <cell r="R70">
            <v>1.0019451005047739</v>
          </cell>
          <cell r="S70">
            <v>0.92116890352134884</v>
          </cell>
          <cell r="T70">
            <v>0.94188196783567091</v>
          </cell>
          <cell r="U70">
            <v>1.0642189788596181</v>
          </cell>
          <cell r="V70">
            <v>0.98025113358432114</v>
          </cell>
          <cell r="W70">
            <v>0.89872947204192755</v>
          </cell>
          <cell r="X70">
            <v>1.2372106512247585</v>
          </cell>
          <cell r="Y70">
            <v>1.0415606990309927</v>
          </cell>
          <cell r="Z70">
            <v>1.1045463430849574</v>
          </cell>
          <cell r="AA70">
            <v>1.183486071340514</v>
          </cell>
          <cell r="AB70">
            <v>0.99133210387558801</v>
          </cell>
        </row>
        <row r="71">
          <cell r="A71" t="str">
            <v>29400000</v>
          </cell>
          <cell r="B71" t="str">
            <v>Máquinas-ferramentas</v>
          </cell>
          <cell r="C71">
            <v>20802409.221999999</v>
          </cell>
          <cell r="D71">
            <v>20802409.221999995</v>
          </cell>
          <cell r="E71">
            <v>0.98751380280600365</v>
          </cell>
          <cell r="F71">
            <v>0.89220218836482368</v>
          </cell>
          <cell r="G71">
            <v>0.8984438644212609</v>
          </cell>
          <cell r="H71">
            <v>0.88317862721938922</v>
          </cell>
          <cell r="I71">
            <v>0.89011460442880896</v>
          </cell>
          <cell r="J71">
            <v>0.9489359683540759</v>
          </cell>
          <cell r="K71">
            <v>1.1037993961165291</v>
          </cell>
          <cell r="L71">
            <v>1.0190697116863272</v>
          </cell>
          <cell r="M71">
            <v>1.0931971164345053</v>
          </cell>
          <cell r="N71">
            <v>1.1145292416625912</v>
          </cell>
          <cell r="O71">
            <v>1.0874744288088269</v>
          </cell>
          <cell r="P71">
            <v>1.0815410496968576</v>
          </cell>
          <cell r="Q71">
            <v>0.98188891118020294</v>
          </cell>
          <cell r="R71">
            <v>0.88676296716025493</v>
          </cell>
          <cell r="S71">
            <v>1.1420005750074091</v>
          </cell>
          <cell r="T71">
            <v>0.92895102269396146</v>
          </cell>
          <cell r="U71">
            <v>0.97393722056138676</v>
          </cell>
          <cell r="V71">
            <v>0.9982196359127451</v>
          </cell>
          <cell r="W71">
            <v>1.0226814873729637</v>
          </cell>
          <cell r="X71">
            <v>0.9537743367690048</v>
          </cell>
          <cell r="Y71">
            <v>0.92382078344780116</v>
          </cell>
          <cell r="Z71">
            <v>0.87323206363343753</v>
          </cell>
          <cell r="AA71">
            <v>1.2918825978350128</v>
          </cell>
          <cell r="AB71">
            <v>0.9556503924527725</v>
          </cell>
        </row>
        <row r="72">
          <cell r="A72" t="str">
            <v>29500000</v>
          </cell>
          <cell r="B72" t="str">
            <v>Outras máquinas e equipamento para uso específico</v>
          </cell>
          <cell r="C72">
            <v>267472363.38999999</v>
          </cell>
          <cell r="D72">
            <v>267472363.39000002</v>
          </cell>
          <cell r="E72">
            <v>0.99473527313235222</v>
          </cell>
          <cell r="F72">
            <v>0.92696069389725932</v>
          </cell>
          <cell r="G72">
            <v>0.91601618353139436</v>
          </cell>
          <cell r="H72">
            <v>1.0249028548184136</v>
          </cell>
          <cell r="I72">
            <v>1.0270408407102181</v>
          </cell>
          <cell r="J72">
            <v>1.0244305993237586</v>
          </cell>
          <cell r="K72">
            <v>1.0650910052606901</v>
          </cell>
          <cell r="L72">
            <v>1.0290636479340216</v>
          </cell>
          <cell r="M72">
            <v>1.002193054074811</v>
          </cell>
          <cell r="N72">
            <v>1.0396788201865694</v>
          </cell>
          <cell r="O72">
            <v>0.97752042833650832</v>
          </cell>
          <cell r="P72">
            <v>0.97236659879400344</v>
          </cell>
          <cell r="Q72">
            <v>0.98563416540132021</v>
          </cell>
          <cell r="R72">
            <v>0.92912771607142464</v>
          </cell>
          <cell r="S72">
            <v>1.0031452745766414</v>
          </cell>
          <cell r="T72">
            <v>0.96345415431830572</v>
          </cell>
          <cell r="U72">
            <v>1.0046518155710749</v>
          </cell>
          <cell r="V72">
            <v>1.0443509894211156</v>
          </cell>
          <cell r="W72">
            <v>0.94948047064620333</v>
          </cell>
          <cell r="X72">
            <v>1.0098309239937444</v>
          </cell>
          <cell r="Y72">
            <v>0.99554544659114541</v>
          </cell>
          <cell r="Z72">
            <v>1.0199020066482307</v>
          </cell>
          <cell r="AA72">
            <v>0.96191486993931463</v>
          </cell>
          <cell r="AB72">
            <v>1.0179737193481662</v>
          </cell>
        </row>
        <row r="73">
          <cell r="A73" t="str">
            <v>29600000</v>
          </cell>
          <cell r="B73" t="str">
            <v>Armas e munições</v>
          </cell>
          <cell r="C73">
            <v>13712408.788000001</v>
          </cell>
          <cell r="D73">
            <v>13712408.788000003</v>
          </cell>
          <cell r="E73">
            <v>0.97635968432289699</v>
          </cell>
          <cell r="F73">
            <v>0.9609057179388063</v>
          </cell>
          <cell r="G73">
            <v>0.97933188939603377</v>
          </cell>
          <cell r="H73">
            <v>1.0419092157013301</v>
          </cell>
          <cell r="I73">
            <v>0.98751254271860245</v>
          </cell>
          <cell r="J73">
            <v>1.078219817510067</v>
          </cell>
          <cell r="K73">
            <v>0.98984817649523493</v>
          </cell>
          <cell r="L73">
            <v>1.0428973559981476</v>
          </cell>
          <cell r="M73">
            <v>0.99696981963279663</v>
          </cell>
          <cell r="N73">
            <v>1.0399337678722467</v>
          </cell>
          <cell r="O73">
            <v>0.94263815571709142</v>
          </cell>
          <cell r="P73">
            <v>0.96347385669674579</v>
          </cell>
          <cell r="Q73">
            <v>1.0661378797192884</v>
          </cell>
          <cell r="R73">
            <v>1.0387630963848205</v>
          </cell>
          <cell r="S73">
            <v>1.0101143460690714</v>
          </cell>
          <cell r="T73">
            <v>1.0334520234029292</v>
          </cell>
          <cell r="U73">
            <v>1.0893780241648932</v>
          </cell>
          <cell r="V73">
            <v>1.1440261018287663</v>
          </cell>
          <cell r="W73">
            <v>1.3536002572064385</v>
          </cell>
          <cell r="X73">
            <v>1.0930920004986451</v>
          </cell>
          <cell r="Y73">
            <v>1.0653312439557499</v>
          </cell>
          <cell r="Z73">
            <v>1.0961566551675208</v>
          </cell>
          <cell r="AA73">
            <v>1.1463193257753692</v>
          </cell>
          <cell r="AB73">
            <v>1.2348829175956348</v>
          </cell>
        </row>
        <row r="74">
          <cell r="A74" t="str">
            <v>29700000</v>
          </cell>
          <cell r="B74" t="str">
            <v>Aparelhos domésticos n.e.</v>
          </cell>
          <cell r="C74">
            <v>209056574.514</v>
          </cell>
          <cell r="D74">
            <v>209056574.514</v>
          </cell>
          <cell r="E74">
            <v>0.97269584276380183</v>
          </cell>
          <cell r="F74">
            <v>0.98179851856956379</v>
          </cell>
          <cell r="G74">
            <v>0.96728907003070919</v>
          </cell>
          <cell r="H74">
            <v>0.99493479524529871</v>
          </cell>
          <cell r="I74">
            <v>0.99148803429837429</v>
          </cell>
          <cell r="J74">
            <v>1.0004764605012342</v>
          </cell>
          <cell r="K74">
            <v>0.99826510845908834</v>
          </cell>
          <cell r="L74">
            <v>1.016194268606502</v>
          </cell>
          <cell r="M74">
            <v>1.0047486187803645</v>
          </cell>
          <cell r="N74">
            <v>1.0086075316838401</v>
          </cell>
          <cell r="O74">
            <v>1.0143515182049871</v>
          </cell>
          <cell r="P74">
            <v>1.0491502328562352</v>
          </cell>
          <cell r="Q74">
            <v>1.0205872749360367</v>
          </cell>
          <cell r="R74">
            <v>1.0619437002692365</v>
          </cell>
          <cell r="S74">
            <v>1.0524075267993283</v>
          </cell>
          <cell r="T74">
            <v>1.0346686886390581</v>
          </cell>
          <cell r="U74">
            <v>1.0421037206526398</v>
          </cell>
          <cell r="V74">
            <v>1.0452546838190704</v>
          </cell>
          <cell r="W74">
            <v>1.0726799580082775</v>
          </cell>
          <cell r="X74">
            <v>1.0188211735455808</v>
          </cell>
          <cell r="Y74">
            <v>1.0919073604709526</v>
          </cell>
          <cell r="Z74">
            <v>1.1022573787707923</v>
          </cell>
          <cell r="AA74">
            <v>1.1025904799407422</v>
          </cell>
          <cell r="AB74">
            <v>1.0743966237215108</v>
          </cell>
        </row>
        <row r="75">
          <cell r="A75" t="str">
            <v>30000000</v>
          </cell>
          <cell r="B75" t="str">
            <v>Máquinas de escritório e equipamento para o tratamento automático da informação</v>
          </cell>
          <cell r="C75">
            <v>60378382.055</v>
          </cell>
          <cell r="D75">
            <v>60378382.055</v>
          </cell>
          <cell r="E75">
            <v>0.92637459703559322</v>
          </cell>
          <cell r="F75">
            <v>0.9060443853604917</v>
          </cell>
          <cell r="G75">
            <v>1.0704364373979205</v>
          </cell>
          <cell r="H75">
            <v>0.92764626217072377</v>
          </cell>
          <cell r="I75">
            <v>1.1068282622872625</v>
          </cell>
          <cell r="J75">
            <v>0.88579292099188633</v>
          </cell>
          <cell r="K75">
            <v>1.0879973347476533</v>
          </cell>
          <cell r="L75">
            <v>1.0137063956197674</v>
          </cell>
          <cell r="M75">
            <v>0.82774278116371802</v>
          </cell>
          <cell r="N75">
            <v>1.0001428445684615</v>
          </cell>
          <cell r="O75">
            <v>1.1042202104206222</v>
          </cell>
          <cell r="P75">
            <v>1.1430675682358993</v>
          </cell>
          <cell r="Q75">
            <v>0.80084862405962642</v>
          </cell>
          <cell r="R75">
            <v>0.98969124174322154</v>
          </cell>
          <cell r="S75">
            <v>0.93509124450446801</v>
          </cell>
          <cell r="T75">
            <v>1.3236937008334022</v>
          </cell>
          <cell r="U75">
            <v>1.2957250745941455</v>
          </cell>
          <cell r="V75">
            <v>1.1859809286958638</v>
          </cell>
          <cell r="W75">
            <v>1.1441104678200238</v>
          </cell>
          <cell r="X75">
            <v>1.129217131045366</v>
          </cell>
          <cell r="Y75">
            <v>1.3252320512695044</v>
          </cell>
          <cell r="Z75">
            <v>1.103241276344999</v>
          </cell>
          <cell r="AA75">
            <v>1.0927586975687336</v>
          </cell>
          <cell r="AB75">
            <v>0.96016357223599813</v>
          </cell>
        </row>
        <row r="76">
          <cell r="A76" t="str">
            <v>31100000</v>
          </cell>
          <cell r="B76" t="str">
            <v>Motores, geradores e transformadores eléctricos</v>
          </cell>
          <cell r="C76">
            <v>128918510.63699999</v>
          </cell>
          <cell r="D76">
            <v>128918510.63699999</v>
          </cell>
          <cell r="E76">
            <v>1.0375825747938914</v>
          </cell>
          <cell r="F76">
            <v>0.92818173489967981</v>
          </cell>
          <cell r="G76">
            <v>0.93093942603840263</v>
          </cell>
          <cell r="H76">
            <v>0.9960663561247346</v>
          </cell>
          <cell r="I76">
            <v>0.97577160273949504</v>
          </cell>
          <cell r="J76">
            <v>1.048394199416278</v>
          </cell>
          <cell r="K76">
            <v>1.0262134790389699</v>
          </cell>
          <cell r="L76">
            <v>0.9804018185391965</v>
          </cell>
          <cell r="M76">
            <v>1.0200009193373061</v>
          </cell>
          <cell r="N76">
            <v>0.96672161694926551</v>
          </cell>
          <cell r="O76">
            <v>1.0629390855530843</v>
          </cell>
          <cell r="P76">
            <v>1.0267871865696963</v>
          </cell>
          <cell r="Q76">
            <v>0.96051381219838505</v>
          </cell>
          <cell r="R76">
            <v>0.9247999316805906</v>
          </cell>
          <cell r="S76">
            <v>0.99810820715600423</v>
          </cell>
          <cell r="T76">
            <v>1.023130349359531</v>
          </cell>
          <cell r="U76">
            <v>0.97080428159981935</v>
          </cell>
          <cell r="V76">
            <v>0.96396312622993419</v>
          </cell>
          <cell r="W76">
            <v>1.0893386626277342</v>
          </cell>
          <cell r="X76">
            <v>0.94894418628165433</v>
          </cell>
          <cell r="Y76">
            <v>0.90937607463327363</v>
          </cell>
          <cell r="Z76">
            <v>0.96193634445471132</v>
          </cell>
          <cell r="AA76">
            <v>1.0875922259604092</v>
          </cell>
          <cell r="AB76">
            <v>1.0410181763736717</v>
          </cell>
        </row>
        <row r="77">
          <cell r="A77" t="str">
            <v>31200000</v>
          </cell>
          <cell r="B77" t="str">
            <v>Aparelhos de distribuição e de controlo de electricidade</v>
          </cell>
          <cell r="C77">
            <v>174540865.236</v>
          </cell>
          <cell r="D77">
            <v>174540865.23600006</v>
          </cell>
          <cell r="E77">
            <v>0.95472221602766016</v>
          </cell>
          <cell r="F77">
            <v>1.061162013985389</v>
          </cell>
          <cell r="G77">
            <v>0.97648413217307939</v>
          </cell>
          <cell r="H77">
            <v>0.9441023736181875</v>
          </cell>
          <cell r="I77">
            <v>1.0252323479916812</v>
          </cell>
          <cell r="J77">
            <v>1.0025876884634024</v>
          </cell>
          <cell r="K77">
            <v>1.0889360843263025</v>
          </cell>
          <cell r="L77">
            <v>0.98823930099224933</v>
          </cell>
          <cell r="M77">
            <v>1.0386420139348795</v>
          </cell>
          <cell r="N77">
            <v>0.99729989428755039</v>
          </cell>
          <cell r="O77">
            <v>0.99030480401927024</v>
          </cell>
          <cell r="P77">
            <v>0.93228713018034914</v>
          </cell>
          <cell r="Q77">
            <v>0.84472890263824696</v>
          </cell>
          <cell r="R77">
            <v>1.0865368884440672</v>
          </cell>
          <cell r="S77">
            <v>1.0193673241306787</v>
          </cell>
          <cell r="T77">
            <v>0.97834879621973836</v>
          </cell>
          <cell r="U77">
            <v>0.96822001176027828</v>
          </cell>
          <cell r="V77">
            <v>0.96541373121517771</v>
          </cell>
          <cell r="W77">
            <v>1.4086422595389136</v>
          </cell>
          <cell r="X77">
            <v>0.84623708136131603</v>
          </cell>
          <cell r="Y77">
            <v>4.9806184223042731</v>
          </cell>
          <cell r="Z77">
            <v>0.92864846235737752</v>
          </cell>
          <cell r="AA77">
            <v>1.1292048143005591</v>
          </cell>
          <cell r="AB77">
            <v>1.3153850274038836</v>
          </cell>
        </row>
        <row r="78">
          <cell r="A78" t="str">
            <v>31300000</v>
          </cell>
          <cell r="B78" t="str">
            <v>Fios e cabos isolados</v>
          </cell>
          <cell r="C78">
            <v>165355050.76499999</v>
          </cell>
          <cell r="D78">
            <v>165355050.76499996</v>
          </cell>
          <cell r="E78">
            <v>0.89436694837803066</v>
          </cell>
          <cell r="F78">
            <v>0.77123291957826723</v>
          </cell>
          <cell r="G78">
            <v>0.67875247451736964</v>
          </cell>
          <cell r="H78">
            <v>0.91503098407892247</v>
          </cell>
          <cell r="I78">
            <v>0.65356748025765377</v>
          </cell>
          <cell r="J78">
            <v>0.9606967511584048</v>
          </cell>
          <cell r="K78">
            <v>1.7210957571328709</v>
          </cell>
          <cell r="L78">
            <v>1.03496107100629</v>
          </cell>
          <cell r="M78">
            <v>1.0038111488001489</v>
          </cell>
          <cell r="N78">
            <v>1.1091950560247645</v>
          </cell>
          <cell r="O78">
            <v>1.1321244359250613</v>
          </cell>
          <cell r="P78">
            <v>1.125164973142216</v>
          </cell>
          <cell r="Q78">
            <v>1.1481910610091277</v>
          </cell>
          <cell r="R78">
            <v>1.1358272854325897</v>
          </cell>
          <cell r="S78">
            <v>0.97764737899880894</v>
          </cell>
          <cell r="T78">
            <v>0.7277850693662179</v>
          </cell>
          <cell r="U78">
            <v>0.89870965886551502</v>
          </cell>
          <cell r="V78">
            <v>0.99162955689952914</v>
          </cell>
          <cell r="W78">
            <v>0.98892890504122011</v>
          </cell>
          <cell r="X78">
            <v>0.95790926589569925</v>
          </cell>
          <cell r="Y78">
            <v>0.82331957515320719</v>
          </cell>
          <cell r="Z78">
            <v>0.92244315936123866</v>
          </cell>
          <cell r="AA78">
            <v>0.98975428621289463</v>
          </cell>
          <cell r="AB78">
            <v>0.84335997997767642</v>
          </cell>
        </row>
        <row r="79">
          <cell r="A79" t="str">
            <v>31400000</v>
          </cell>
          <cell r="B79" t="str">
            <v>Acumuladores, pilhas e baterias de pilhas, eléctricos</v>
          </cell>
          <cell r="C79">
            <v>84828951.905000001</v>
          </cell>
          <cell r="D79">
            <v>84828951.905000016</v>
          </cell>
          <cell r="E79">
            <v>1.0133936138311823</v>
          </cell>
          <cell r="F79">
            <v>1.0144047857575067</v>
          </cell>
          <cell r="G79">
            <v>1.0063842825472562</v>
          </cell>
          <cell r="H79">
            <v>1.0259223094605983</v>
          </cell>
          <cell r="I79">
            <v>1.0322334221108667</v>
          </cell>
          <cell r="J79">
            <v>1.0111017459141569</v>
          </cell>
          <cell r="K79">
            <v>1.0062205438706673</v>
          </cell>
          <cell r="L79">
            <v>0.98680490017592704</v>
          </cell>
          <cell r="M79">
            <v>0.97844342879597979</v>
          </cell>
          <cell r="N79">
            <v>0.96482607915543295</v>
          </cell>
          <cell r="O79">
            <v>0.9863445642583748</v>
          </cell>
          <cell r="P79">
            <v>0.97392032412205165</v>
          </cell>
          <cell r="Q79">
            <v>1.0239586225833248</v>
          </cell>
          <cell r="R79">
            <v>1.0221855474305104</v>
          </cell>
          <cell r="S79">
            <v>1.0234726401913423</v>
          </cell>
          <cell r="T79">
            <v>1.0229473998933658</v>
          </cell>
          <cell r="U79">
            <v>1.0291000457446777</v>
          </cell>
          <cell r="V79">
            <v>1.0250840454985304</v>
          </cell>
          <cell r="W79">
            <v>1.0266311904833483</v>
          </cell>
          <cell r="X79">
            <v>1.0539363224015228</v>
          </cell>
          <cell r="Y79">
            <v>1.0332873154148827</v>
          </cell>
          <cell r="Z79">
            <v>1.0436528710052562</v>
          </cell>
          <cell r="AA79">
            <v>1.0321745781992351</v>
          </cell>
          <cell r="AB79">
            <v>1.0358306185275115</v>
          </cell>
        </row>
        <row r="80">
          <cell r="A80" t="str">
            <v>31500000</v>
          </cell>
          <cell r="B80" t="str">
            <v>Lâmpadas eléctricas e outro material de iluminação</v>
          </cell>
          <cell r="C80">
            <v>19957060.657000002</v>
          </cell>
          <cell r="D80">
            <v>19957060.657000002</v>
          </cell>
          <cell r="E80">
            <v>0.95968644811558768</v>
          </cell>
          <cell r="F80">
            <v>0.99979133035021761</v>
          </cell>
          <cell r="G80">
            <v>0.94639820742135539</v>
          </cell>
          <cell r="H80">
            <v>1.004888777037598</v>
          </cell>
          <cell r="I80">
            <v>0.93765257614559638</v>
          </cell>
          <cell r="J80">
            <v>0.99368792762713676</v>
          </cell>
          <cell r="K80">
            <v>1.0451186746066778</v>
          </cell>
          <cell r="L80">
            <v>0.94889983857632776</v>
          </cell>
          <cell r="M80">
            <v>1.0058744642895281</v>
          </cell>
          <cell r="N80">
            <v>0.99451539468193439</v>
          </cell>
          <cell r="O80">
            <v>1.1019454708784269</v>
          </cell>
          <cell r="P80">
            <v>1.0615408902696135</v>
          </cell>
          <cell r="Q80">
            <v>1.068300603391936</v>
          </cell>
          <cell r="R80">
            <v>1.0326045200513996</v>
          </cell>
          <cell r="S80">
            <v>1.0340084397817788</v>
          </cell>
          <cell r="T80">
            <v>1.0706456602300862</v>
          </cell>
          <cell r="U80">
            <v>1.0974342144631883</v>
          </cell>
          <cell r="V80">
            <v>1.0392388755435349</v>
          </cell>
          <cell r="W80">
            <v>1.0760070097392764</v>
          </cell>
          <cell r="X80">
            <v>1.0278663533742707</v>
          </cell>
          <cell r="Y80">
            <v>1.0649848887689926</v>
          </cell>
          <cell r="Z80">
            <v>1.1500003340810396</v>
          </cell>
          <cell r="AA80">
            <v>1.1158601244764954</v>
          </cell>
          <cell r="AB80">
            <v>1.0816121369328162</v>
          </cell>
        </row>
        <row r="81">
          <cell r="A81" t="str">
            <v>31600000</v>
          </cell>
          <cell r="B81" t="str">
            <v>Equipamento eléctrico, n.e.</v>
          </cell>
          <cell r="C81">
            <v>683928526.95299995</v>
          </cell>
          <cell r="D81">
            <v>683928526.95299995</v>
          </cell>
          <cell r="E81">
            <v>0.98821775536268008</v>
          </cell>
          <cell r="F81">
            <v>0.96566280758931722</v>
          </cell>
          <cell r="G81">
            <v>1.0214516993476879</v>
          </cell>
          <cell r="H81">
            <v>0.63039319688430351</v>
          </cell>
          <cell r="I81">
            <v>1.0033663045503738</v>
          </cell>
          <cell r="J81">
            <v>1.0103123326338561</v>
          </cell>
          <cell r="K81">
            <v>0.95169308414598797</v>
          </cell>
          <cell r="L81">
            <v>1.0918218611486634</v>
          </cell>
          <cell r="M81">
            <v>0.96654058696490153</v>
          </cell>
          <cell r="N81">
            <v>1.1304720295264061</v>
          </cell>
          <cell r="O81">
            <v>1.1065337613696704</v>
          </cell>
          <cell r="P81">
            <v>1.1335345804761527</v>
          </cell>
          <cell r="Q81">
            <v>0.99633240938060763</v>
          </cell>
          <cell r="R81">
            <v>1.0237056648764857</v>
          </cell>
          <cell r="S81">
            <v>1.169117203642924</v>
          </cell>
          <cell r="T81">
            <v>1.2030423733384965</v>
          </cell>
          <cell r="U81">
            <v>1.1943881550494218</v>
          </cell>
          <cell r="V81">
            <v>1.2518864769383313</v>
          </cell>
          <cell r="W81">
            <v>1.2254434155275151</v>
          </cell>
          <cell r="X81">
            <v>1.2460613162245069</v>
          </cell>
          <cell r="Y81">
            <v>1.2313531245471507</v>
          </cell>
          <cell r="Z81">
            <v>1.2534712523470286</v>
          </cell>
          <cell r="AA81">
            <v>1.256767207934681</v>
          </cell>
          <cell r="AB81">
            <v>1.2914091150524643</v>
          </cell>
        </row>
        <row r="82">
          <cell r="A82" t="str">
            <v>320E0000</v>
          </cell>
          <cell r="B82" t="str">
            <v>Enc.Postais</v>
          </cell>
        </row>
        <row r="83">
          <cell r="A83" t="str">
            <v>32100000</v>
          </cell>
          <cell r="B83" t="str">
            <v>Válvulas, tubos e outros componentes electrónicos</v>
          </cell>
          <cell r="C83">
            <v>374666622.03200001</v>
          </cell>
          <cell r="D83">
            <v>374666622.03199995</v>
          </cell>
          <cell r="E83">
            <v>1.0160102129287476</v>
          </cell>
          <cell r="F83">
            <v>1.0180301994849905</v>
          </cell>
          <cell r="G83">
            <v>1.0411071973216564</v>
          </cell>
          <cell r="H83">
            <v>0.94164476323243018</v>
          </cell>
          <cell r="I83">
            <v>0.99195690015589133</v>
          </cell>
          <cell r="J83">
            <v>0.94708054477171855</v>
          </cell>
          <cell r="K83">
            <v>1.0110006291723412</v>
          </cell>
          <cell r="L83">
            <v>0.99189459430158644</v>
          </cell>
          <cell r="M83">
            <v>1.0350286762409044</v>
          </cell>
          <cell r="N83">
            <v>0.98790097671496313</v>
          </cell>
          <cell r="O83">
            <v>1.0292677128242944</v>
          </cell>
          <cell r="P83">
            <v>0.98907759285047603</v>
          </cell>
          <cell r="Q83">
            <v>1.0335164385443021</v>
          </cell>
          <cell r="R83">
            <v>1.0488409045351912</v>
          </cell>
          <cell r="S83">
            <v>1.0057854543621672</v>
          </cell>
          <cell r="T83">
            <v>1.2401878671642599</v>
          </cell>
          <cell r="U83">
            <v>0.92055491589649163</v>
          </cell>
          <cell r="V83">
            <v>0.88311908684990847</v>
          </cell>
          <cell r="W83">
            <v>0.98211787274504003</v>
          </cell>
          <cell r="X83">
            <v>0.97358016065061037</v>
          </cell>
          <cell r="Y83">
            <v>0.92214557157857413</v>
          </cell>
          <cell r="Z83">
            <v>0.87223536844616401</v>
          </cell>
          <cell r="AA83">
            <v>0.82881569400549748</v>
          </cell>
          <cell r="AB83">
            <v>0.83875414844658125</v>
          </cell>
        </row>
        <row r="84">
          <cell r="A84" t="str">
            <v>32200000</v>
          </cell>
          <cell r="B84" t="str">
            <v>Aparelhos emissores de rádio e televisão e aparelhos de telefonia e telegrafia por fios</v>
          </cell>
          <cell r="C84">
            <v>39853934.472000003</v>
          </cell>
          <cell r="D84">
            <v>39853934.472000003</v>
          </cell>
          <cell r="E84">
            <v>1.0421265436374418</v>
          </cell>
          <cell r="F84">
            <v>1.1860651042510786</v>
          </cell>
          <cell r="G84">
            <v>1.163800845647176</v>
          </cell>
          <cell r="H84">
            <v>1.1217641305568795</v>
          </cell>
          <cell r="I84">
            <v>0.94218975307466901</v>
          </cell>
          <cell r="J84">
            <v>0.85379118790116271</v>
          </cell>
          <cell r="K84">
            <v>1.1884344321123137</v>
          </cell>
          <cell r="L84">
            <v>1.0231953752853866</v>
          </cell>
          <cell r="M84">
            <v>0.91593769790144663</v>
          </cell>
          <cell r="N84">
            <v>1.0484130137271228</v>
          </cell>
          <cell r="O84">
            <v>0.4009737226629721</v>
          </cell>
          <cell r="P84">
            <v>1.113308193242349</v>
          </cell>
          <cell r="Q84">
            <v>1.008657156891124</v>
          </cell>
          <cell r="R84">
            <v>1.1429633322990964</v>
          </cell>
          <cell r="S84">
            <v>1.1087111284695794</v>
          </cell>
          <cell r="T84">
            <v>0.76914400599455934</v>
          </cell>
          <cell r="U84">
            <v>1.1421452100353899</v>
          </cell>
          <cell r="V84">
            <v>1.2373502561111624</v>
          </cell>
          <cell r="W84">
            <v>1.0481283278171438</v>
          </cell>
          <cell r="X84">
            <v>0.85538593880646419</v>
          </cell>
          <cell r="Y84">
            <v>1.2336619779094917</v>
          </cell>
          <cell r="Z84">
            <v>0.95003290573637345</v>
          </cell>
          <cell r="AA84">
            <v>1.0542371363621812</v>
          </cell>
          <cell r="AB84">
            <v>1.1080677109389958</v>
          </cell>
        </row>
        <row r="85">
          <cell r="A85" t="str">
            <v>32300000</v>
          </cell>
          <cell r="B85" t="str">
            <v>Aparelhos receptores e material de rádio e de televisão, aparelhos de gravação ou de reprodução de som e imagens e material associado</v>
          </cell>
          <cell r="C85">
            <v>724339983.26699996</v>
          </cell>
          <cell r="D85">
            <v>724339983.26700008</v>
          </cell>
          <cell r="E85">
            <v>0.94793690814223375</v>
          </cell>
          <cell r="F85">
            <v>1.1758535689232157</v>
          </cell>
          <cell r="G85">
            <v>1.04565981866899</v>
          </cell>
          <cell r="H85">
            <v>1.0337738720467102</v>
          </cell>
          <cell r="I85">
            <v>1.0461171501396749</v>
          </cell>
          <cell r="J85">
            <v>1.0393380939167642</v>
          </cell>
          <cell r="K85">
            <v>1.1789974726999284</v>
          </cell>
          <cell r="L85">
            <v>0.79729777153099524</v>
          </cell>
          <cell r="M85">
            <v>0.82086204899638471</v>
          </cell>
          <cell r="N85">
            <v>0.84607764682232045</v>
          </cell>
          <cell r="O85">
            <v>1.0344301106268494</v>
          </cell>
          <cell r="P85">
            <v>1.0336555374859318</v>
          </cell>
          <cell r="Q85">
            <v>0.98605553773782395</v>
          </cell>
          <cell r="R85">
            <v>1.0753680561438135</v>
          </cell>
          <cell r="S85">
            <v>1.0729912861065007</v>
          </cell>
          <cell r="T85">
            <v>1.1082581353907872</v>
          </cell>
          <cell r="U85">
            <v>1.0855159709004256</v>
          </cell>
          <cell r="V85">
            <v>0.85238070554016254</v>
          </cell>
          <cell r="W85">
            <v>0.85241533184330143</v>
          </cell>
          <cell r="X85">
            <v>0.83922216492595481</v>
          </cell>
          <cell r="Y85">
            <v>0.83058196379619575</v>
          </cell>
          <cell r="Z85">
            <v>0.75049881268242635</v>
          </cell>
          <cell r="AA85">
            <v>0.7746669362938351</v>
          </cell>
          <cell r="AB85">
            <v>0.90084003956062608</v>
          </cell>
        </row>
        <row r="86">
          <cell r="A86" t="str">
            <v>330E0000</v>
          </cell>
          <cell r="B86" t="str">
            <v>Enc.Postais</v>
          </cell>
        </row>
        <row r="87">
          <cell r="A87" t="str">
            <v>33100000</v>
          </cell>
          <cell r="B87" t="str">
            <v>Material médico-cirúrgico, ortopédico</v>
          </cell>
          <cell r="C87">
            <v>29938665.022999998</v>
          </cell>
          <cell r="D87">
            <v>29938665.022999998</v>
          </cell>
          <cell r="E87">
            <v>0.90926821562348281</v>
          </cell>
          <cell r="F87">
            <v>0.92436823921706279</v>
          </cell>
          <cell r="G87">
            <v>1.045508513668405</v>
          </cell>
          <cell r="H87">
            <v>1.0469700552117065</v>
          </cell>
          <cell r="I87">
            <v>0.96391657250046681</v>
          </cell>
          <cell r="J87">
            <v>1.0543138722104353</v>
          </cell>
          <cell r="K87">
            <v>0.96609345269697799</v>
          </cell>
          <cell r="L87">
            <v>0.91755895666063869</v>
          </cell>
          <cell r="M87">
            <v>1.1055014011489404</v>
          </cell>
          <cell r="N87">
            <v>0.93446964078674255</v>
          </cell>
          <cell r="O87">
            <v>1.145611837061602</v>
          </cell>
          <cell r="P87">
            <v>0.98641924321353924</v>
          </cell>
          <cell r="Q87">
            <v>1.0553189338433404</v>
          </cell>
          <cell r="R87">
            <v>1.0336864317963654</v>
          </cell>
          <cell r="S87">
            <v>1.1174299966984031</v>
          </cell>
          <cell r="T87">
            <v>1.0146438872563373</v>
          </cell>
          <cell r="U87">
            <v>1.0487152247268821</v>
          </cell>
          <cell r="V87">
            <v>1.0042732769854343</v>
          </cell>
          <cell r="W87">
            <v>0.99395334779688593</v>
          </cell>
          <cell r="X87">
            <v>0.98288130655813066</v>
          </cell>
          <cell r="Y87">
            <v>1.1356842202007382</v>
          </cell>
          <cell r="Z87">
            <v>1.2570454827951463</v>
          </cell>
          <cell r="AA87">
            <v>1.139313588499445</v>
          </cell>
          <cell r="AB87">
            <v>1.1432063173614238</v>
          </cell>
        </row>
        <row r="88">
          <cell r="A88" t="str">
            <v>33200000</v>
          </cell>
          <cell r="B88" t="str">
            <v>Instrumentos e aparelhos de medida, verificação, controlo, navegação e outros fins</v>
          </cell>
          <cell r="C88">
            <v>69209049.083000004</v>
          </cell>
          <cell r="D88">
            <v>69209049.083000019</v>
          </cell>
          <cell r="E88">
            <v>0.94727617382555129</v>
          </cell>
          <cell r="F88">
            <v>0.88671110172443179</v>
          </cell>
          <cell r="G88">
            <v>1.0200309672647752</v>
          </cell>
          <cell r="H88">
            <v>1.0084072321699944</v>
          </cell>
          <cell r="I88">
            <v>1.003086162518839</v>
          </cell>
          <cell r="J88">
            <v>1.0889044680154176</v>
          </cell>
          <cell r="K88">
            <v>0.91822760915854662</v>
          </cell>
          <cell r="L88">
            <v>1.1533369000207101</v>
          </cell>
          <cell r="M88">
            <v>0.99630051673736209</v>
          </cell>
          <cell r="N88">
            <v>1.0298364376033406</v>
          </cell>
          <cell r="O88">
            <v>0.96396714826661023</v>
          </cell>
          <cell r="P88">
            <v>0.98391528269442163</v>
          </cell>
          <cell r="Q88">
            <v>1.1260950147840074</v>
          </cell>
          <cell r="R88">
            <v>1.0190284458471213</v>
          </cell>
          <cell r="S88">
            <v>1.4113870748076152</v>
          </cell>
          <cell r="T88">
            <v>1.4031529933742002</v>
          </cell>
          <cell r="U88">
            <v>1.2289407878688881</v>
          </cell>
          <cell r="V88">
            <v>1.1412803667318883</v>
          </cell>
          <cell r="W88">
            <v>1.0551108804412768</v>
          </cell>
          <cell r="X88">
            <v>1.0123986952967785</v>
          </cell>
          <cell r="Y88">
            <v>0.93478407450050149</v>
          </cell>
          <cell r="Z88">
            <v>0.76914955593579737</v>
          </cell>
          <cell r="AA88">
            <v>1.2548760677377218</v>
          </cell>
          <cell r="AB88">
            <v>0.86960795420726977</v>
          </cell>
        </row>
        <row r="89">
          <cell r="A89" t="str">
            <v>33400000</v>
          </cell>
          <cell r="B89" t="str">
            <v>Material óptico, fotográfico e cinematográfico</v>
          </cell>
          <cell r="C89">
            <v>38717914.784999996</v>
          </cell>
          <cell r="D89">
            <v>38717914.784999996</v>
          </cell>
          <cell r="E89">
            <v>0.90346275834411316</v>
          </cell>
          <cell r="F89">
            <v>1.8281515096520422</v>
          </cell>
          <cell r="G89">
            <v>0.82778429127398123</v>
          </cell>
          <cell r="H89">
            <v>0.83615905923874601</v>
          </cell>
          <cell r="I89">
            <v>0.71737558779079713</v>
          </cell>
          <cell r="J89">
            <v>0.81181136378236374</v>
          </cell>
          <cell r="K89">
            <v>1.0065576046450888</v>
          </cell>
          <cell r="L89">
            <v>1.0929305738246282</v>
          </cell>
          <cell r="M89">
            <v>1.0527776352101232</v>
          </cell>
          <cell r="N89">
            <v>1.0876053528953045</v>
          </cell>
          <cell r="O89">
            <v>1.0313949615159408</v>
          </cell>
          <cell r="P89">
            <v>0.80398930182687089</v>
          </cell>
          <cell r="Q89">
            <v>1.9472508186751203</v>
          </cell>
          <cell r="R89">
            <v>2.6352119067998414</v>
          </cell>
          <cell r="S89">
            <v>7.1912872352654178</v>
          </cell>
          <cell r="T89">
            <v>3.3119501013459467</v>
          </cell>
          <cell r="U89">
            <v>5.5777435542263696</v>
          </cell>
          <cell r="V89">
            <v>7.1190085102688476</v>
          </cell>
          <cell r="W89">
            <v>7.2034120709697804</v>
          </cell>
          <cell r="X89">
            <v>4.850585791280726</v>
          </cell>
          <cell r="Y89">
            <v>6.4008690322069697</v>
          </cell>
          <cell r="Z89">
            <v>5.0685966842657662</v>
          </cell>
          <cell r="AA89">
            <v>6.1862742173186325</v>
          </cell>
          <cell r="AB89">
            <v>4.9722064468796932</v>
          </cell>
        </row>
        <row r="90">
          <cell r="A90" t="str">
            <v>33500000</v>
          </cell>
          <cell r="B90" t="str">
            <v>Relógios e de material de relojoaria</v>
          </cell>
          <cell r="C90">
            <v>5605278.8200000003</v>
          </cell>
          <cell r="D90">
            <v>5605278.8199999994</v>
          </cell>
          <cell r="E90">
            <v>0.7702375064085567</v>
          </cell>
          <cell r="F90">
            <v>0.7524751558764462</v>
          </cell>
          <cell r="G90">
            <v>0.81927703016513254</v>
          </cell>
          <cell r="H90">
            <v>0.85510758729368508</v>
          </cell>
          <cell r="I90">
            <v>1.0032168671731185</v>
          </cell>
          <cell r="J90">
            <v>1.1493893533635342</v>
          </cell>
          <cell r="K90">
            <v>1.01595222931093</v>
          </cell>
          <cell r="L90">
            <v>0.93195123206315811</v>
          </cell>
          <cell r="M90">
            <v>1.1201972915577338</v>
          </cell>
          <cell r="N90">
            <v>1.0783088488246817</v>
          </cell>
          <cell r="O90">
            <v>1.3082649649738922</v>
          </cell>
          <cell r="P90">
            <v>1.1956219329891307</v>
          </cell>
          <cell r="Q90">
            <v>0.84767272932753601</v>
          </cell>
          <cell r="R90">
            <v>0.83187370278668094</v>
          </cell>
          <cell r="S90">
            <v>0.82039985067975285</v>
          </cell>
          <cell r="T90">
            <v>1.3192699565668513</v>
          </cell>
          <cell r="U90">
            <v>0.88706133224698891</v>
          </cell>
          <cell r="V90">
            <v>1.1462685919668247</v>
          </cell>
          <cell r="W90">
            <v>0.77311052832556326</v>
          </cell>
          <cell r="X90">
            <v>1.0000258604273837</v>
          </cell>
          <cell r="Y90">
            <v>0.71645505396932452</v>
          </cell>
          <cell r="Z90">
            <v>1.1965682410008289</v>
          </cell>
          <cell r="AA90">
            <v>1.3452309098501558</v>
          </cell>
          <cell r="AB90">
            <v>1.2042954961655905</v>
          </cell>
        </row>
        <row r="91">
          <cell r="A91" t="str">
            <v>34100100</v>
          </cell>
          <cell r="B91" t="str">
            <v>Motores de explosão, dos tipos utilizados para veículos automóveis e motociclos</v>
          </cell>
          <cell r="C91">
            <v>845684.45400000003</v>
          </cell>
          <cell r="D91">
            <v>845684.45399999991</v>
          </cell>
          <cell r="G91">
            <v>1.0512769916884201</v>
          </cell>
          <cell r="H91">
            <v>1.3000018105697382</v>
          </cell>
          <cell r="M91">
            <v>0.64872119774184178</v>
          </cell>
          <cell r="Q91">
            <v>1.365252602732556</v>
          </cell>
        </row>
        <row r="92">
          <cell r="A92" t="str">
            <v>34100200</v>
          </cell>
          <cell r="B92" t="str">
            <v>Veículos automóveis de passageiros</v>
          </cell>
          <cell r="C92">
            <v>2132049888.2360001</v>
          </cell>
          <cell r="D92">
            <v>2132049888.2360001</v>
          </cell>
          <cell r="E92">
            <v>0.93543146290926127</v>
          </cell>
          <cell r="F92">
            <v>0.93272347789083609</v>
          </cell>
          <cell r="G92">
            <v>0.9743148409842034</v>
          </cell>
          <cell r="H92">
            <v>0.99009981420034976</v>
          </cell>
          <cell r="I92">
            <v>0.99430838570300306</v>
          </cell>
          <cell r="J92">
            <v>1.003611099550058</v>
          </cell>
          <cell r="K92">
            <v>1.0087868452492754</v>
          </cell>
          <cell r="L92">
            <v>1.0199695761358354</v>
          </cell>
          <cell r="M92">
            <v>1.0201538587973071</v>
          </cell>
          <cell r="N92">
            <v>1.028369913433576</v>
          </cell>
          <cell r="O92">
            <v>1.0444873758307784</v>
          </cell>
          <cell r="P92">
            <v>1.0477433493155155</v>
          </cell>
          <cell r="Q92">
            <v>0.98877821637463081</v>
          </cell>
          <cell r="R92">
            <v>0.99160304713145442</v>
          </cell>
          <cell r="S92">
            <v>1.0056432568744991</v>
          </cell>
          <cell r="T92">
            <v>0.99600773672473775</v>
          </cell>
          <cell r="U92">
            <v>0.996960281490617</v>
          </cell>
          <cell r="V92">
            <v>0.98746119581414626</v>
          </cell>
          <cell r="W92">
            <v>0.98594395578524119</v>
          </cell>
          <cell r="X92">
            <v>0.68468491774700901</v>
          </cell>
          <cell r="Y92">
            <v>0.98395527316262388</v>
          </cell>
          <cell r="Z92">
            <v>0.99791864571909661</v>
          </cell>
          <cell r="AA92">
            <v>1.0066472856239306</v>
          </cell>
          <cell r="AB92">
            <v>1.0036688167468077</v>
          </cell>
        </row>
        <row r="93">
          <cell r="A93" t="str">
            <v>34100300</v>
          </cell>
          <cell r="B93" t="str">
            <v>Veículos automóveis para o transporte de dez ou mais passageiros (incluindo o condutor)</v>
          </cell>
          <cell r="C93">
            <v>10382314.287</v>
          </cell>
          <cell r="D93">
            <v>10382314.287</v>
          </cell>
          <cell r="E93">
            <v>0.70137462254853988</v>
          </cell>
          <cell r="F93">
            <v>1.2418918111685422</v>
          </cell>
          <cell r="G93">
            <v>1.0265352770413099</v>
          </cell>
          <cell r="H93">
            <v>0.95215833618143297</v>
          </cell>
          <cell r="I93">
            <v>0.85965448049251225</v>
          </cell>
          <cell r="J93">
            <v>0.9247094911502648</v>
          </cell>
          <cell r="K93">
            <v>1.0275299327055607</v>
          </cell>
          <cell r="L93">
            <v>1.145805427420258</v>
          </cell>
          <cell r="M93">
            <v>1.1200008381845192</v>
          </cell>
          <cell r="N93">
            <v>1.0395388328960675</v>
          </cell>
          <cell r="O93">
            <v>0.93495822473371448</v>
          </cell>
          <cell r="P93">
            <v>1.0258427254772771</v>
          </cell>
          <cell r="Q93">
            <v>0.82934388750552113</v>
          </cell>
          <cell r="R93">
            <v>1.0346429695408366</v>
          </cell>
          <cell r="S93">
            <v>1.7841036997499282</v>
          </cell>
          <cell r="T93">
            <v>1.2322745792008176</v>
          </cell>
          <cell r="U93">
            <v>1.2904375201977467</v>
          </cell>
          <cell r="V93">
            <v>0.82118833283443016</v>
          </cell>
          <cell r="W93">
            <v>0.95269172810880487</v>
          </cell>
          <cell r="X93">
            <v>1.3642223284146786</v>
          </cell>
          <cell r="Y93">
            <v>1.5516048497001131</v>
          </cell>
          <cell r="Z93">
            <v>1.2542117648551592</v>
          </cell>
          <cell r="AA93">
            <v>1.0990621802127081</v>
          </cell>
          <cell r="AB93">
            <v>1.6375024834176186</v>
          </cell>
        </row>
        <row r="94">
          <cell r="A94" t="str">
            <v>34100400</v>
          </cell>
          <cell r="B94" t="str">
            <v>Veículos automóveis para o transporte de mercadorias</v>
          </cell>
          <cell r="C94">
            <v>223107625.68099999</v>
          </cell>
          <cell r="D94">
            <v>223107625.68099996</v>
          </cell>
          <cell r="E94">
            <v>1.0054914428946722</v>
          </cell>
          <cell r="F94">
            <v>1.0081489269934008</v>
          </cell>
          <cell r="G94">
            <v>1.0157822085881543</v>
          </cell>
          <cell r="H94">
            <v>1.0125258342165608</v>
          </cell>
          <cell r="I94">
            <v>1.0155259598365201</v>
          </cell>
          <cell r="J94">
            <v>1.0174932248333783</v>
          </cell>
          <cell r="K94">
            <v>1.0094889493901396</v>
          </cell>
          <cell r="L94">
            <v>0.98929292177212291</v>
          </cell>
          <cell r="M94">
            <v>0.99113384920064451</v>
          </cell>
          <cell r="N94">
            <v>0.98579219593371303</v>
          </cell>
          <cell r="O94">
            <v>0.97690396946690483</v>
          </cell>
          <cell r="P94">
            <v>0.97242051687378861</v>
          </cell>
          <cell r="Q94">
            <v>1.0045839158033001</v>
          </cell>
          <cell r="R94">
            <v>1.0122391864500959</v>
          </cell>
          <cell r="S94">
            <v>1.1230919514690114</v>
          </cell>
          <cell r="T94">
            <v>1.0258916818894757</v>
          </cell>
          <cell r="U94">
            <v>1.0334532799420386</v>
          </cell>
          <cell r="V94">
            <v>1.0116513528199664</v>
          </cell>
          <cell r="W94">
            <v>1.0812761161912554</v>
          </cell>
          <cell r="X94">
            <v>1.1317523161095251</v>
          </cell>
          <cell r="Y94">
            <v>1.1147269638057673</v>
          </cell>
          <cell r="Z94">
            <v>1.1450497290425596</v>
          </cell>
          <cell r="AA94">
            <v>1.1578052017326597</v>
          </cell>
          <cell r="AB94">
            <v>1.0596125535346019</v>
          </cell>
        </row>
        <row r="95">
          <cell r="A95" t="str">
            <v>34100500</v>
          </cell>
          <cell r="B95" t="str">
            <v>Veículos automóveis concebidos para usos especiais</v>
          </cell>
          <cell r="C95">
            <v>533860.9</v>
          </cell>
          <cell r="D95">
            <v>533860.9</v>
          </cell>
          <cell r="J95">
            <v>1</v>
          </cell>
          <cell r="W95">
            <v>1.8065333848157288</v>
          </cell>
        </row>
        <row r="96">
          <cell r="A96" t="str">
            <v>34200000</v>
          </cell>
          <cell r="B96" t="str">
            <v>Carroçarias para veículos automóveis; reboques e semi-reboques</v>
          </cell>
          <cell r="C96">
            <v>20316785.572000001</v>
          </cell>
          <cell r="D96">
            <v>20316785.572000001</v>
          </cell>
          <cell r="E96">
            <v>0.97022856882336894</v>
          </cell>
          <cell r="F96">
            <v>0.98141235317245756</v>
          </cell>
          <cell r="G96">
            <v>1.0075169406595215</v>
          </cell>
          <cell r="H96">
            <v>1.0026887919652976</v>
          </cell>
          <cell r="I96">
            <v>1.006197008677836</v>
          </cell>
          <cell r="J96">
            <v>1.0023537432944583</v>
          </cell>
          <cell r="K96">
            <v>1.0043192319106835</v>
          </cell>
          <cell r="L96">
            <v>1.0042328746090552</v>
          </cell>
          <cell r="M96">
            <v>1.0066850848324826</v>
          </cell>
          <cell r="N96">
            <v>1.0053132524727804</v>
          </cell>
          <cell r="O96">
            <v>1.0055585847129773</v>
          </cell>
          <cell r="P96">
            <v>1.0034935648690813</v>
          </cell>
          <cell r="Q96">
            <v>1.0384705132382672</v>
          </cell>
          <cell r="R96">
            <v>1.0367526846573725</v>
          </cell>
          <cell r="S96">
            <v>1.0378425775418547</v>
          </cell>
          <cell r="T96">
            <v>1.0389466867361736</v>
          </cell>
          <cell r="U96">
            <v>1.0378597165186709</v>
          </cell>
          <cell r="V96">
            <v>1.0392189835307206</v>
          </cell>
          <cell r="W96">
            <v>1.0377094653394401</v>
          </cell>
          <cell r="X96">
            <v>1.0377191296236647</v>
          </cell>
          <cell r="Y96">
            <v>1.0352877045619009</v>
          </cell>
          <cell r="Z96">
            <v>1.0371472132983002</v>
          </cell>
          <cell r="AA96">
            <v>1.040205419197056</v>
          </cell>
          <cell r="AB96">
            <v>1.0374235027843575</v>
          </cell>
        </row>
        <row r="97">
          <cell r="A97" t="str">
            <v>34300000</v>
          </cell>
          <cell r="B97" t="str">
            <v>Componentes e acessórios para veículos automóveis  e seus motores</v>
          </cell>
          <cell r="C97">
            <v>628122835.92999995</v>
          </cell>
          <cell r="D97">
            <v>628122835.92999995</v>
          </cell>
          <cell r="E97">
            <v>0.92438021083039557</v>
          </cell>
          <cell r="F97">
            <v>0.97476269997742349</v>
          </cell>
          <cell r="G97">
            <v>0.96260137802572177</v>
          </cell>
          <cell r="H97">
            <v>0.99295897159952751</v>
          </cell>
          <cell r="I97">
            <v>0.99028860621913017</v>
          </cell>
          <cell r="J97">
            <v>0.994679353804091</v>
          </cell>
          <cell r="K97">
            <v>0.9967335164780261</v>
          </cell>
          <cell r="L97">
            <v>1.0380638027383466</v>
          </cell>
          <cell r="M97">
            <v>1.0352746790454637</v>
          </cell>
          <cell r="N97">
            <v>1.0225188822344178</v>
          </cell>
          <cell r="O97">
            <v>1.0095024636501704</v>
          </cell>
          <cell r="P97">
            <v>1.0582354353972863</v>
          </cell>
          <cell r="Q97">
            <v>1.0160827440393512</v>
          </cell>
          <cell r="R97">
            <v>1.0444870780430342</v>
          </cell>
          <cell r="S97">
            <v>1.0539516898160934</v>
          </cell>
          <cell r="T97">
            <v>1.0636840763203228</v>
          </cell>
          <cell r="U97">
            <v>1.0140119582541434</v>
          </cell>
          <cell r="V97">
            <v>1.0374083146017239</v>
          </cell>
          <cell r="W97">
            <v>1.0291135986795359</v>
          </cell>
          <cell r="X97">
            <v>1.1188770460030784</v>
          </cell>
          <cell r="Y97">
            <v>1.0826636969111256</v>
          </cell>
          <cell r="Z97">
            <v>1.0315735350754871</v>
          </cell>
          <cell r="AA97">
            <v>1.0474388354125412</v>
          </cell>
          <cell r="AB97">
            <v>1.0397779203676933</v>
          </cell>
        </row>
        <row r="98">
          <cell r="A98" t="str">
            <v>35100000</v>
          </cell>
          <cell r="B98" t="str">
            <v>Embarcações e reparação naval</v>
          </cell>
          <cell r="C98">
            <v>51813272.634999998</v>
          </cell>
          <cell r="D98">
            <v>51813272.63499999</v>
          </cell>
          <cell r="E98">
            <v>1.1262955462050805</v>
          </cell>
          <cell r="F98">
            <v>0.97431251307716693</v>
          </cell>
          <cell r="G98">
            <v>1.1059922517198413</v>
          </cell>
          <cell r="H98">
            <v>0.78274858410845793</v>
          </cell>
          <cell r="I98">
            <v>0.9480153320464475</v>
          </cell>
          <cell r="J98">
            <v>1.0057340059711068</v>
          </cell>
          <cell r="K98">
            <v>0.80467428601528324</v>
          </cell>
          <cell r="L98">
            <v>1.1044014746801147</v>
          </cell>
          <cell r="M98">
            <v>1.0115840143832726</v>
          </cell>
          <cell r="N98">
            <v>0.96160767116412704</v>
          </cell>
          <cell r="O98">
            <v>1.0057322294956825</v>
          </cell>
          <cell r="P98">
            <v>1.1689020911334194</v>
          </cell>
          <cell r="Q98">
            <v>1.0128097925047688</v>
          </cell>
          <cell r="R98">
            <v>0.99201718205942835</v>
          </cell>
          <cell r="S98">
            <v>1.1538934462876769</v>
          </cell>
          <cell r="T98">
            <v>1.0057372561603364</v>
          </cell>
          <cell r="U98">
            <v>1.103677889482606</v>
          </cell>
          <cell r="V98">
            <v>1.273095407559995</v>
          </cell>
          <cell r="W98">
            <v>1.1099601552916611</v>
          </cell>
          <cell r="X98">
            <v>1.0057322294956825</v>
          </cell>
          <cell r="Y98">
            <v>1.0805669909667164</v>
          </cell>
          <cell r="Z98">
            <v>1.3265320865469479</v>
          </cell>
          <cell r="AA98">
            <v>1.4622102362587897</v>
          </cell>
          <cell r="AB98">
            <v>1.2916546365112931</v>
          </cell>
        </row>
        <row r="99">
          <cell r="A99" t="str">
            <v>35200000</v>
          </cell>
          <cell r="B99" t="str">
            <v>Material circulante para caminhos-de-ferro</v>
          </cell>
          <cell r="C99">
            <v>7378308.3710000003</v>
          </cell>
          <cell r="D99">
            <v>7378308.3710000003</v>
          </cell>
          <cell r="E99">
            <v>0.45137010579068554</v>
          </cell>
          <cell r="G99">
            <v>0.85235267805470749</v>
          </cell>
          <cell r="I99">
            <v>0.60587317723277478</v>
          </cell>
          <cell r="J99">
            <v>1.0627154678652366</v>
          </cell>
          <cell r="K99">
            <v>1.081248443018237</v>
          </cell>
          <cell r="M99">
            <v>1.3384273158863904</v>
          </cell>
          <cell r="N99">
            <v>1.1899270216264912</v>
          </cell>
          <cell r="O99">
            <v>1.3056319477244531</v>
          </cell>
          <cell r="P99">
            <v>1.1124538428010231</v>
          </cell>
          <cell r="Q99">
            <v>1.2356244414330897</v>
          </cell>
          <cell r="R99">
            <v>1.1602977444179499</v>
          </cell>
          <cell r="S99">
            <v>1.1879780392100734</v>
          </cell>
          <cell r="T99">
            <v>1.1418740902826952</v>
          </cell>
          <cell r="W99">
            <v>0.85473771904490514</v>
          </cell>
          <cell r="Z99">
            <v>1.7299490691044501</v>
          </cell>
        </row>
        <row r="100">
          <cell r="A100" t="str">
            <v>35300000</v>
          </cell>
          <cell r="B100" t="str">
            <v>Produtos da construção aeronáutica e espacial</v>
          </cell>
          <cell r="C100">
            <v>26471918.094999999</v>
          </cell>
          <cell r="D100">
            <v>26471918.094999999</v>
          </cell>
          <cell r="E100">
            <v>0.58712504873910676</v>
          </cell>
          <cell r="F100">
            <v>1.7507494667322612</v>
          </cell>
          <cell r="G100">
            <v>0.66407541994875408</v>
          </cell>
          <cell r="H100">
            <v>1.7501096491909449</v>
          </cell>
          <cell r="I100">
            <v>1.0314258011378592</v>
          </cell>
          <cell r="J100">
            <v>0.89945167860212916</v>
          </cell>
          <cell r="K100">
            <v>0.97687550374888177</v>
          </cell>
          <cell r="L100">
            <v>0.8464608515087727</v>
          </cell>
          <cell r="M100">
            <v>1.0800625041703795</v>
          </cell>
          <cell r="N100">
            <v>0.4562914561235405</v>
          </cell>
          <cell r="O100">
            <v>0.56286855487434573</v>
          </cell>
          <cell r="P100">
            <v>1.3945040652230241</v>
          </cell>
          <cell r="Q100">
            <v>1.2756220195872205</v>
          </cell>
          <cell r="R100">
            <v>1.5606707159173505</v>
          </cell>
          <cell r="S100">
            <v>1.0684078605179643</v>
          </cell>
          <cell r="U100">
            <v>0.92524837560329076</v>
          </cell>
          <cell r="V100">
            <v>0.57491272365459833</v>
          </cell>
          <cell r="W100">
            <v>0.92681725345456512</v>
          </cell>
          <cell r="X100">
            <v>0.62192365749723222</v>
          </cell>
          <cell r="Y100">
            <v>0.90002886618897116</v>
          </cell>
          <cell r="Z100">
            <v>0.63513672270761512</v>
          </cell>
          <cell r="AA100">
            <v>0.76429454795565088</v>
          </cell>
          <cell r="AB100">
            <v>1.0586767661840475</v>
          </cell>
        </row>
        <row r="101">
          <cell r="A101" t="str">
            <v>35400000</v>
          </cell>
          <cell r="B101" t="str">
            <v>Motociclos e bicicletas</v>
          </cell>
          <cell r="C101">
            <v>58141364.233000003</v>
          </cell>
          <cell r="D101">
            <v>58141364.233000003</v>
          </cell>
          <cell r="E101">
            <v>0.95276505233750108</v>
          </cell>
          <cell r="F101">
            <v>0.99888222104637936</v>
          </cell>
          <cell r="G101">
            <v>0.94024290688332335</v>
          </cell>
          <cell r="H101">
            <v>1.0667563552461776</v>
          </cell>
          <cell r="I101">
            <v>0.98744011465677861</v>
          </cell>
          <cell r="J101">
            <v>1.0471863636280543</v>
          </cell>
          <cell r="K101">
            <v>1.0573583031686227</v>
          </cell>
          <cell r="L101">
            <v>1.0308498151728425</v>
          </cell>
          <cell r="M101">
            <v>1.0118388585320934</v>
          </cell>
          <cell r="N101">
            <v>0.99982644371948171</v>
          </cell>
          <cell r="O101">
            <v>0.94134425929528354</v>
          </cell>
          <cell r="P101">
            <v>0.96550930631346144</v>
          </cell>
          <cell r="Q101">
            <v>1.0194465404239321</v>
          </cell>
          <cell r="R101">
            <v>1.0646956008955211</v>
          </cell>
          <cell r="S101">
            <v>1.0395967789550487</v>
          </cell>
          <cell r="T101">
            <v>1.0343400852239308</v>
          </cell>
          <cell r="U101">
            <v>1.0810231572910258</v>
          </cell>
          <cell r="V101">
            <v>1.0260817289656767</v>
          </cell>
          <cell r="W101">
            <v>0.99659957152142309</v>
          </cell>
          <cell r="X101">
            <v>1.0759601963905461</v>
          </cell>
          <cell r="Y101">
            <v>0.97979230129081962</v>
          </cell>
          <cell r="Z101">
            <v>1.0011263107635571</v>
          </cell>
          <cell r="AA101">
            <v>1.044154775166986</v>
          </cell>
          <cell r="AB101">
            <v>1.0344967834550798</v>
          </cell>
        </row>
        <row r="102">
          <cell r="A102" t="str">
            <v>35500000</v>
          </cell>
          <cell r="B102" t="str">
            <v>Outro material de transporte (não motorizado), n.e.</v>
          </cell>
          <cell r="C102">
            <v>237701.12</v>
          </cell>
          <cell r="D102">
            <v>237701.12</v>
          </cell>
          <cell r="E102">
            <v>1.0434257680245798</v>
          </cell>
          <cell r="F102">
            <v>1.0728532204440979</v>
          </cell>
          <cell r="G102">
            <v>0.88372101153132232</v>
          </cell>
          <cell r="H102">
            <v>1</v>
          </cell>
          <cell r="P102">
            <v>1</v>
          </cell>
          <cell r="Q102">
            <v>0.79698282119628838</v>
          </cell>
          <cell r="R102">
            <v>0.79798326905303518</v>
          </cell>
          <cell r="S102">
            <v>0.79777544822653923</v>
          </cell>
        </row>
        <row r="103">
          <cell r="A103" t="str">
            <v>360E0000</v>
          </cell>
          <cell r="B103" t="str">
            <v>Enc.Postais</v>
          </cell>
        </row>
        <row r="104">
          <cell r="A104" t="str">
            <v>36110000</v>
          </cell>
          <cell r="B104" t="str">
            <v>Cadeiras, assentos e suas partes</v>
          </cell>
          <cell r="C104">
            <v>161753738.141</v>
          </cell>
          <cell r="D104">
            <v>161753738.14099997</v>
          </cell>
          <cell r="E104">
            <v>0.97024034948156157</v>
          </cell>
          <cell r="F104">
            <v>1.0497880355154325</v>
          </cell>
          <cell r="G104">
            <v>0.97600526548096556</v>
          </cell>
          <cell r="H104">
            <v>0.99221020553732486</v>
          </cell>
          <cell r="I104">
            <v>1.0094592397594511</v>
          </cell>
          <cell r="J104">
            <v>1.0468773842927839</v>
          </cell>
          <cell r="K104">
            <v>1.0320924713241251</v>
          </cell>
          <cell r="L104">
            <v>0.95120001841137947</v>
          </cell>
          <cell r="M104">
            <v>1.0595260592647902</v>
          </cell>
          <cell r="N104">
            <v>1.0599735354914204</v>
          </cell>
          <cell r="O104">
            <v>0.97526044503801179</v>
          </cell>
          <cell r="P104">
            <v>0.87736699040275412</v>
          </cell>
          <cell r="Q104">
            <v>1.0718349606940323</v>
          </cell>
          <cell r="R104">
            <v>1.0922405865455915</v>
          </cell>
          <cell r="S104">
            <v>1.0287106908625625</v>
          </cell>
          <cell r="T104">
            <v>1.0418093245681905</v>
          </cell>
          <cell r="U104">
            <v>1.0488024676565613</v>
          </cell>
          <cell r="V104">
            <v>0.89878272371194168</v>
          </cell>
          <cell r="W104">
            <v>0.89039445078055823</v>
          </cell>
          <cell r="X104">
            <v>0.92119651306102512</v>
          </cell>
          <cell r="Y104">
            <v>0.89145981465800972</v>
          </cell>
          <cell r="Z104">
            <v>0.8557725838086625</v>
          </cell>
          <cell r="AA104">
            <v>1.0557739699508617</v>
          </cell>
          <cell r="AB104">
            <v>0.86210064340618553</v>
          </cell>
        </row>
        <row r="105">
          <cell r="A105" t="str">
            <v>36120000</v>
          </cell>
          <cell r="B105" t="str">
            <v>Mobiliário para escritório e comércio</v>
          </cell>
          <cell r="C105">
            <v>21207290.743999999</v>
          </cell>
          <cell r="D105">
            <v>21207290.744000003</v>
          </cell>
          <cell r="E105">
            <v>1.0125482186120653</v>
          </cell>
          <cell r="F105">
            <v>0.91498399098230077</v>
          </cell>
          <cell r="G105">
            <v>0.96068408003677197</v>
          </cell>
          <cell r="H105">
            <v>0.93058219023690814</v>
          </cell>
          <cell r="I105">
            <v>0.85847883864981678</v>
          </cell>
          <cell r="J105">
            <v>0.94757106874807917</v>
          </cell>
          <cell r="K105">
            <v>0.90685567258202593</v>
          </cell>
          <cell r="L105">
            <v>1.226272398079914</v>
          </cell>
          <cell r="M105">
            <v>0.98603934178474428</v>
          </cell>
          <cell r="N105">
            <v>0.96873845206094589</v>
          </cell>
          <cell r="O105">
            <v>1.1254592157460903</v>
          </cell>
          <cell r="P105">
            <v>1.1617865324803371</v>
          </cell>
          <cell r="Q105">
            <v>0.95198820362514847</v>
          </cell>
          <cell r="R105">
            <v>0.90087052285266267</v>
          </cell>
          <cell r="S105">
            <v>1.0374410281359872</v>
          </cell>
          <cell r="T105">
            <v>1.0101690879627696</v>
          </cell>
          <cell r="U105">
            <v>1.0284928667462312</v>
          </cell>
          <cell r="V105">
            <v>1.0359599891526221</v>
          </cell>
          <cell r="W105">
            <v>0.99706650150379961</v>
          </cell>
          <cell r="X105">
            <v>1.0314229514833688</v>
          </cell>
          <cell r="Y105">
            <v>0.81986168935182335</v>
          </cell>
          <cell r="Z105">
            <v>1.0561850325936608</v>
          </cell>
          <cell r="AA105">
            <v>0.69887631593228072</v>
          </cell>
          <cell r="AB105">
            <v>0.80247153939098481</v>
          </cell>
        </row>
        <row r="106">
          <cell r="A106" t="str">
            <v>36130000</v>
          </cell>
          <cell r="B106" t="str">
            <v>Mobiliário de cozinha</v>
          </cell>
          <cell r="C106">
            <v>3113806.531</v>
          </cell>
          <cell r="D106">
            <v>3113806.531</v>
          </cell>
          <cell r="E106">
            <v>0.84253219048789374</v>
          </cell>
          <cell r="F106">
            <v>0.88583191110195658</v>
          </cell>
          <cell r="G106">
            <v>0.84679380002045301</v>
          </cell>
          <cell r="H106">
            <v>0.81953659792730127</v>
          </cell>
          <cell r="I106">
            <v>0.90878845036028411</v>
          </cell>
          <cell r="J106">
            <v>1.1036893721430345</v>
          </cell>
          <cell r="K106">
            <v>0.99364726494969047</v>
          </cell>
          <cell r="L106">
            <v>1.0205888373790695</v>
          </cell>
          <cell r="M106">
            <v>0.86400294438967795</v>
          </cell>
          <cell r="N106">
            <v>1.7668069676319293</v>
          </cell>
          <cell r="O106">
            <v>0.93962161265120647</v>
          </cell>
          <cell r="P106">
            <v>1.0081600509575024</v>
          </cell>
          <cell r="Q106">
            <v>0.88289432305888149</v>
          </cell>
          <cell r="R106">
            <v>0.87667596456648134</v>
          </cell>
          <cell r="S106">
            <v>1.1722993560729715</v>
          </cell>
          <cell r="T106">
            <v>1.0925526156376408</v>
          </cell>
          <cell r="U106">
            <v>0.84122959204269232</v>
          </cell>
          <cell r="V106">
            <v>0.81503433319571772</v>
          </cell>
          <cell r="W106">
            <v>0.9471091944336737</v>
          </cell>
          <cell r="X106">
            <v>1.0527070908504947</v>
          </cell>
          <cell r="Y106">
            <v>0.89871276228177499</v>
          </cell>
          <cell r="Z106">
            <v>0.95490945814180195</v>
          </cell>
          <cell r="AA106">
            <v>2.5498956689050845</v>
          </cell>
          <cell r="AB106">
            <v>3.8887341642608466</v>
          </cell>
        </row>
        <row r="107">
          <cell r="A107" t="str">
            <v>36140000</v>
          </cell>
          <cell r="B107" t="str">
            <v>Mobiliário para outros fins</v>
          </cell>
          <cell r="C107">
            <v>96229787.914000005</v>
          </cell>
          <cell r="D107">
            <v>96229787.91399999</v>
          </cell>
          <cell r="E107">
            <v>1.0045642733375693</v>
          </cell>
          <cell r="F107">
            <v>0.98781741059972605</v>
          </cell>
          <cell r="G107">
            <v>1.0020747683321183</v>
          </cell>
          <cell r="H107">
            <v>0.98095436631915089</v>
          </cell>
          <cell r="I107">
            <v>1.0012525956907776</v>
          </cell>
          <cell r="J107">
            <v>0.99949495588385184</v>
          </cell>
          <cell r="K107">
            <v>1.0037423537885632</v>
          </cell>
          <cell r="L107">
            <v>0.99221944792696093</v>
          </cell>
          <cell r="M107">
            <v>1.0001912526366032</v>
          </cell>
          <cell r="N107">
            <v>0.99361308398966042</v>
          </cell>
          <cell r="O107">
            <v>1.0293984416753823</v>
          </cell>
          <cell r="P107">
            <v>1.0046770498196358</v>
          </cell>
          <cell r="Q107">
            <v>0.98503629692395023</v>
          </cell>
          <cell r="R107">
            <v>1.0285702246725812</v>
          </cell>
          <cell r="S107">
            <v>1.0949545372786016</v>
          </cell>
          <cell r="T107">
            <v>1.0405916048896382</v>
          </cell>
          <cell r="U107">
            <v>1.0245741937377648</v>
          </cell>
          <cell r="V107">
            <v>1.10846552281891</v>
          </cell>
          <cell r="W107">
            <v>1.0452487695887633</v>
          </cell>
          <cell r="X107">
            <v>1.0853871348375752</v>
          </cell>
          <cell r="Y107">
            <v>1.003691002156057</v>
          </cell>
          <cell r="Z107">
            <v>1.0406551765147272</v>
          </cell>
          <cell r="AA107">
            <v>1.0572385437215441</v>
          </cell>
          <cell r="AB107">
            <v>1.1327042591961074</v>
          </cell>
        </row>
        <row r="108">
          <cell r="A108" t="str">
            <v>36150000</v>
          </cell>
          <cell r="B108" t="str">
            <v>Suportes para colchões e colchões</v>
          </cell>
          <cell r="C108">
            <v>6955786.6440000003</v>
          </cell>
          <cell r="D108">
            <v>6955786.6440000003</v>
          </cell>
          <cell r="E108">
            <v>1.0716097365992336</v>
          </cell>
          <cell r="F108">
            <v>1.0099788725638501</v>
          </cell>
          <cell r="G108">
            <v>0.97220543540705051</v>
          </cell>
          <cell r="H108">
            <v>0.99012267966132628</v>
          </cell>
          <cell r="I108">
            <v>0.97855165027637725</v>
          </cell>
          <cell r="J108">
            <v>0.96984881243626719</v>
          </cell>
          <cell r="K108">
            <v>0.98280065896235436</v>
          </cell>
          <cell r="L108">
            <v>1.0144297887671445</v>
          </cell>
          <cell r="M108">
            <v>0.98867109455804658</v>
          </cell>
          <cell r="N108">
            <v>1.0035828789527521</v>
          </cell>
          <cell r="O108">
            <v>1.0122400817236337</v>
          </cell>
          <cell r="P108">
            <v>1.0059583100919638</v>
          </cell>
          <cell r="Q108">
            <v>0.94856869864467497</v>
          </cell>
          <cell r="R108">
            <v>1.0231722114421797</v>
          </cell>
          <cell r="S108">
            <v>0.87478185620199722</v>
          </cell>
          <cell r="T108">
            <v>0.95300794147886603</v>
          </cell>
          <cell r="U108">
            <v>0.99857949103113119</v>
          </cell>
          <cell r="V108">
            <v>0.99565127806577003</v>
          </cell>
          <cell r="W108">
            <v>1.0148274605535257</v>
          </cell>
          <cell r="X108">
            <v>0.95616181184816473</v>
          </cell>
          <cell r="Y108">
            <v>0.99616186500109005</v>
          </cell>
          <cell r="Z108">
            <v>1.0016567760333452</v>
          </cell>
          <cell r="AA108">
            <v>0.94583431570215615</v>
          </cell>
          <cell r="AB108">
            <v>1.0263036917182828</v>
          </cell>
        </row>
        <row r="109">
          <cell r="A109" t="str">
            <v>36200000</v>
          </cell>
          <cell r="B109" t="str">
            <v>Joalharia, ourivesaria e artigos similares</v>
          </cell>
          <cell r="C109">
            <v>59918169.427000001</v>
          </cell>
          <cell r="D109">
            <v>59918169.426999986</v>
          </cell>
          <cell r="E109">
            <v>1.4930637582680595</v>
          </cell>
          <cell r="F109">
            <v>0.75061683029489989</v>
          </cell>
          <cell r="G109">
            <v>4.8937339692143457E-2</v>
          </cell>
          <cell r="H109">
            <v>0.77770615652143926</v>
          </cell>
          <cell r="I109">
            <v>1.7241030497033965</v>
          </cell>
          <cell r="J109">
            <v>9.9050824465580653E-2</v>
          </cell>
          <cell r="K109">
            <v>1.2977486303160994</v>
          </cell>
          <cell r="L109">
            <v>0.96273254740518011</v>
          </cell>
          <cell r="M109">
            <v>2.2756592081292832</v>
          </cell>
          <cell r="N109">
            <v>7.0456010873307398E-2</v>
          </cell>
          <cell r="O109">
            <v>2.3970104695043002</v>
          </cell>
          <cell r="P109">
            <v>0.10291517482631005</v>
          </cell>
          <cell r="Q109">
            <v>1.1109604109044884</v>
          </cell>
          <cell r="R109">
            <v>4.7133161981259067E-2</v>
          </cell>
          <cell r="S109">
            <v>1.6265216063767061</v>
          </cell>
          <cell r="T109">
            <v>2.0496508617903904</v>
          </cell>
          <cell r="U109">
            <v>2.046135940702476E-2</v>
          </cell>
          <cell r="V109">
            <v>4.4133001083150408E-2</v>
          </cell>
          <cell r="W109">
            <v>4.8182198518780937E-2</v>
          </cell>
          <cell r="X109">
            <v>4.7559447818481128E-2</v>
          </cell>
          <cell r="Y109">
            <v>8.4117001803769922E-2</v>
          </cell>
          <cell r="Z109">
            <v>1.4770963327754314</v>
          </cell>
          <cell r="AA109">
            <v>4.9058262348012645E-2</v>
          </cell>
          <cell r="AB109">
            <v>6.1538912885647591E-2</v>
          </cell>
        </row>
        <row r="110">
          <cell r="A110" t="str">
            <v>36300000</v>
          </cell>
          <cell r="B110" t="str">
            <v>Instrumentos musicais</v>
          </cell>
          <cell r="C110">
            <v>754902.21100000001</v>
          </cell>
          <cell r="D110">
            <v>754902.21100000001</v>
          </cell>
          <cell r="E110">
            <v>0.93142285191085805</v>
          </cell>
          <cell r="F110">
            <v>0.87812533947139826</v>
          </cell>
          <cell r="G110">
            <v>0.83174160179916323</v>
          </cell>
          <cell r="H110">
            <v>0.76347329992168422</v>
          </cell>
          <cell r="I110">
            <v>0.63764341204756669</v>
          </cell>
          <cell r="J110">
            <v>0.65303369530078381</v>
          </cell>
          <cell r="K110">
            <v>0.73030429022180554</v>
          </cell>
          <cell r="L110">
            <v>0.97256846634146388</v>
          </cell>
          <cell r="M110">
            <v>1.5537529631583875</v>
          </cell>
          <cell r="N110">
            <v>1.7555302580455063</v>
          </cell>
          <cell r="O110">
            <v>1.5113210376965556</v>
          </cell>
          <cell r="P110">
            <v>0.78108278408482645</v>
          </cell>
          <cell r="Q110">
            <v>0.44872757051029527</v>
          </cell>
          <cell r="R110">
            <v>0.33630104420703932</v>
          </cell>
          <cell r="S110">
            <v>0.46842196090939553</v>
          </cell>
          <cell r="T110">
            <v>0.39144023940295652</v>
          </cell>
          <cell r="U110">
            <v>0.40775606893822502</v>
          </cell>
          <cell r="V110">
            <v>1.2009907426551933</v>
          </cell>
          <cell r="W110">
            <v>0.32458885950119848</v>
          </cell>
          <cell r="X110">
            <v>0.46105223582067889</v>
          </cell>
          <cell r="Y110">
            <v>0.35380662533977947</v>
          </cell>
          <cell r="Z110">
            <v>0.25133736031399129</v>
          </cell>
          <cell r="AA110">
            <v>0.27921584809443833</v>
          </cell>
          <cell r="AB110">
            <v>0.21507099909818253</v>
          </cell>
        </row>
        <row r="111">
          <cell r="A111" t="str">
            <v>36400000</v>
          </cell>
          <cell r="B111" t="str">
            <v>Artigos de desporto</v>
          </cell>
          <cell r="C111">
            <v>10710161.902000001</v>
          </cell>
          <cell r="D111">
            <v>10710161.902000001</v>
          </cell>
          <cell r="E111">
            <v>0.94712613372046861</v>
          </cell>
          <cell r="F111">
            <v>0.87107266100696401</v>
          </cell>
          <cell r="G111">
            <v>0.89244708644276449</v>
          </cell>
          <cell r="H111">
            <v>1.0986142679165907</v>
          </cell>
          <cell r="I111">
            <v>1.0701683275706428</v>
          </cell>
          <cell r="J111">
            <v>0.84332811633104399</v>
          </cell>
          <cell r="K111">
            <v>1.162267741751144</v>
          </cell>
          <cell r="L111">
            <v>1.0238330533576769</v>
          </cell>
          <cell r="M111">
            <v>0.97094913969819019</v>
          </cell>
          <cell r="N111">
            <v>0.88320049106840737</v>
          </cell>
          <cell r="O111">
            <v>1.0383655178026809</v>
          </cell>
          <cell r="P111">
            <v>1.1986274633334255</v>
          </cell>
          <cell r="Q111">
            <v>0.87898389624095985</v>
          </cell>
          <cell r="R111">
            <v>0.99691407249151276</v>
          </cell>
          <cell r="S111">
            <v>0.79217824012966342</v>
          </cell>
          <cell r="T111">
            <v>0.82253986375596777</v>
          </cell>
          <cell r="U111">
            <v>0.81191065723657474</v>
          </cell>
          <cell r="V111">
            <v>0.83590576650977477</v>
          </cell>
          <cell r="W111">
            <v>0.84957547944280531</v>
          </cell>
          <cell r="X111">
            <v>0.81092975158114311</v>
          </cell>
          <cell r="Y111">
            <v>0.7832551743499867</v>
          </cell>
          <cell r="Z111">
            <v>0.90639924485844392</v>
          </cell>
          <cell r="AA111">
            <v>0.79527103593387927</v>
          </cell>
          <cell r="AB111">
            <v>0.92420472272447163</v>
          </cell>
        </row>
        <row r="112">
          <cell r="A112" t="str">
            <v>36500000</v>
          </cell>
          <cell r="B112" t="str">
            <v>Jogos e brinquedos</v>
          </cell>
          <cell r="C112">
            <v>11916584.557</v>
          </cell>
          <cell r="D112">
            <v>11916584.557</v>
          </cell>
          <cell r="E112">
            <v>1.0496877392615118</v>
          </cell>
          <cell r="F112">
            <v>1.1658366230945401</v>
          </cell>
          <cell r="G112">
            <v>1.0342419403266867</v>
          </cell>
          <cell r="H112">
            <v>1.0630760769375034</v>
          </cell>
          <cell r="I112">
            <v>0.92277902354125785</v>
          </cell>
          <cell r="J112">
            <v>0.98479341321263136</v>
          </cell>
          <cell r="K112">
            <v>0.89761187368985429</v>
          </cell>
          <cell r="L112">
            <v>0.86050100129868701</v>
          </cell>
          <cell r="M112">
            <v>0.96579357457585424</v>
          </cell>
          <cell r="N112">
            <v>1.0407760677053017</v>
          </cell>
          <cell r="O112">
            <v>1.0127071687072347</v>
          </cell>
          <cell r="P112">
            <v>1.0021954976489376</v>
          </cell>
          <cell r="Q112">
            <v>0.85519489553074779</v>
          </cell>
          <cell r="R112">
            <v>0.87396200155974968</v>
          </cell>
          <cell r="S112">
            <v>0.83617994989285438</v>
          </cell>
          <cell r="T112">
            <v>0.81037607845067861</v>
          </cell>
          <cell r="U112">
            <v>0.97190197535437295</v>
          </cell>
          <cell r="V112">
            <v>0.96054732489443373</v>
          </cell>
          <cell r="W112">
            <v>0.95512985227050917</v>
          </cell>
          <cell r="X112">
            <v>0.94932274252721593</v>
          </cell>
          <cell r="Y112">
            <v>0.86167253114247333</v>
          </cell>
          <cell r="Z112">
            <v>0.81689039363321636</v>
          </cell>
          <cell r="AA112">
            <v>0.90236100357969351</v>
          </cell>
          <cell r="AB112">
            <v>0.87047657578087079</v>
          </cell>
        </row>
        <row r="113">
          <cell r="A113" t="str">
            <v>36600000</v>
          </cell>
          <cell r="B113" t="str">
            <v>Produtos das indústrias transformadoras, n.e.</v>
          </cell>
          <cell r="C113">
            <v>67362349.155000001</v>
          </cell>
          <cell r="D113">
            <v>67362349.155000016</v>
          </cell>
          <cell r="E113">
            <v>1.0346003812633338</v>
          </cell>
          <cell r="F113">
            <v>1.0125345282660596</v>
          </cell>
          <cell r="G113">
            <v>0.95321767937519331</v>
          </cell>
          <cell r="H113">
            <v>0.96632718659562544</v>
          </cell>
          <cell r="I113">
            <v>1.00683328314997</v>
          </cell>
          <cell r="J113">
            <v>0.97423835061033026</v>
          </cell>
          <cell r="K113">
            <v>0.9726879181510949</v>
          </cell>
          <cell r="L113">
            <v>0.99763367321630092</v>
          </cell>
          <cell r="M113">
            <v>0.99702582636776949</v>
          </cell>
          <cell r="N113">
            <v>0.99353449182550646</v>
          </cell>
          <cell r="O113">
            <v>1.0201846569434838</v>
          </cell>
          <cell r="P113">
            <v>1.0711820242353314</v>
          </cell>
          <cell r="Q113">
            <v>0.8548315828750952</v>
          </cell>
          <cell r="R113">
            <v>1.0188810812280475</v>
          </cell>
          <cell r="S113">
            <v>0.96780690267844649</v>
          </cell>
          <cell r="T113">
            <v>0.96993390595112561</v>
          </cell>
          <cell r="U113">
            <v>0.97104379905356397</v>
          </cell>
          <cell r="V113">
            <v>0.95341098475542807</v>
          </cell>
          <cell r="W113">
            <v>0.98473690972598305</v>
          </cell>
          <cell r="X113">
            <v>0.98593077719445055</v>
          </cell>
          <cell r="Y113">
            <v>0.97166995144687596</v>
          </cell>
          <cell r="Z113">
            <v>0.96284978334908577</v>
          </cell>
          <cell r="AA113">
            <v>0.9804827242408829</v>
          </cell>
          <cell r="AB113">
            <v>0.95114517993881609</v>
          </cell>
        </row>
        <row r="114">
          <cell r="A114" t="str">
            <v>40000000</v>
          </cell>
          <cell r="B114" t="str">
            <v>Electricidade, gás, vapor e água</v>
          </cell>
          <cell r="C114">
            <v>27902391.699000001</v>
          </cell>
          <cell r="D114">
            <v>27902391.699000001</v>
          </cell>
          <cell r="E114">
            <v>0.7252859450667517</v>
          </cell>
          <cell r="F114">
            <v>0.9253300044667675</v>
          </cell>
          <cell r="G114">
            <v>1.052394056716019</v>
          </cell>
          <cell r="H114">
            <v>1.149121022123452</v>
          </cell>
          <cell r="I114">
            <v>0.77915184268779591</v>
          </cell>
          <cell r="J114">
            <v>0.62538578850061455</v>
          </cell>
          <cell r="K114">
            <v>0.71261386592557951</v>
          </cell>
          <cell r="L114">
            <v>1.0738375784673246</v>
          </cell>
          <cell r="M114">
            <v>1.0825796563777919</v>
          </cell>
          <cell r="N114">
            <v>1.2460230694575765</v>
          </cell>
          <cell r="O114">
            <v>1.3170359215378469</v>
          </cell>
          <cell r="P114">
            <v>1.3112412486724807</v>
          </cell>
          <cell r="Q114">
            <v>0.4587815013982578</v>
          </cell>
          <cell r="R114">
            <v>0.47057448979866129</v>
          </cell>
          <cell r="S114">
            <v>0.51317156024115529</v>
          </cell>
          <cell r="T114">
            <v>0.44613213352346515</v>
          </cell>
          <cell r="U114">
            <v>0.49552570593341583</v>
          </cell>
          <cell r="V114">
            <v>0.5857408250672016</v>
          </cell>
          <cell r="W114">
            <v>1.1105666022960721</v>
          </cell>
          <cell r="X114">
            <v>1.0508282125892474</v>
          </cell>
          <cell r="Y114">
            <v>1.1110707744288866</v>
          </cell>
          <cell r="Z114">
            <v>0.94924051894952133</v>
          </cell>
          <cell r="AA114">
            <v>1.1335442892149472</v>
          </cell>
          <cell r="AB114">
            <v>0.99933349582840425</v>
          </cell>
        </row>
        <row r="115">
          <cell r="A115" t="str">
            <v>72000000</v>
          </cell>
          <cell r="B115" t="str">
            <v>Serviços informáticos e conexos</v>
          </cell>
          <cell r="C115">
            <v>865792.174</v>
          </cell>
          <cell r="D115">
            <v>865792.17399999988</v>
          </cell>
          <cell r="E115">
            <v>2.0332663494117118</v>
          </cell>
          <cell r="F115">
            <v>0.66734568966276109</v>
          </cell>
          <cell r="H115">
            <v>1.4131172568574106</v>
          </cell>
          <cell r="I115">
            <v>1.19824177326245</v>
          </cell>
          <cell r="J115">
            <v>0.95397293637940517</v>
          </cell>
          <cell r="K115">
            <v>2.0707756672837294</v>
          </cell>
          <cell r="L115">
            <v>2.3910641278058034</v>
          </cell>
          <cell r="M115">
            <v>0.12534590213774199</v>
          </cell>
          <cell r="N115">
            <v>2.466245273313732E-2</v>
          </cell>
          <cell r="O115">
            <v>8.7541044367083987E-2</v>
          </cell>
          <cell r="P115">
            <v>3.4666800098764473E-2</v>
          </cell>
          <cell r="Q115">
            <v>8.7395980274606657</v>
          </cell>
          <cell r="R115">
            <v>2.9107487714217714E-2</v>
          </cell>
          <cell r="S115">
            <v>1.8563883265192996E-2</v>
          </cell>
          <cell r="T115">
            <v>0.74291338181502475</v>
          </cell>
          <cell r="U115">
            <v>1.8516755650907185E-2</v>
          </cell>
          <cell r="V115">
            <v>0.80910525055721905</v>
          </cell>
          <cell r="W115">
            <v>0.85855297564670852</v>
          </cell>
          <cell r="X115">
            <v>1.3086847265214159</v>
          </cell>
          <cell r="Y115">
            <v>0.38158507195303548</v>
          </cell>
          <cell r="Z115">
            <v>0.98752461941334557</v>
          </cell>
          <cell r="AA115">
            <v>19.949515942675792</v>
          </cell>
          <cell r="AB115">
            <v>0.42924051170019023</v>
          </cell>
        </row>
        <row r="116">
          <cell r="A116" t="str">
            <v>74000000</v>
          </cell>
          <cell r="B116" t="str">
            <v>Outros serviços prest. principalmente às empresas</v>
          </cell>
          <cell r="C116">
            <v>80186.107000000004</v>
          </cell>
          <cell r="D116">
            <v>80186.107000000018</v>
          </cell>
          <cell r="F116">
            <v>0.88510428091026183</v>
          </cell>
          <cell r="G116">
            <v>0.9907356381876713</v>
          </cell>
          <cell r="I116">
            <v>1.0663202692211038</v>
          </cell>
          <cell r="L116">
            <v>1.2566483425577601</v>
          </cell>
          <cell r="N116">
            <v>1.0303288046110382</v>
          </cell>
          <cell r="O116">
            <v>0.74053385990112663</v>
          </cell>
          <cell r="P116">
            <v>1.0303288046110382</v>
          </cell>
          <cell r="Q116">
            <v>1.0300544404699203</v>
          </cell>
          <cell r="R116">
            <v>0.46590151798982954</v>
          </cell>
          <cell r="S116">
            <v>0.47007728245897229</v>
          </cell>
          <cell r="T116">
            <v>0.69249462894172198</v>
          </cell>
          <cell r="U116">
            <v>0.60830494963164172</v>
          </cell>
          <cell r="V116">
            <v>1.0300544404699203</v>
          </cell>
          <cell r="W116">
            <v>1.0300544404699203</v>
          </cell>
          <cell r="Y116">
            <v>0.59003234800208215</v>
          </cell>
          <cell r="Z116">
            <v>0.90323662149210193</v>
          </cell>
          <cell r="AA116">
            <v>0.26066234671643695</v>
          </cell>
          <cell r="AB116">
            <v>0.51242827611077901</v>
          </cell>
        </row>
        <row r="117">
          <cell r="A117" t="str">
            <v>90000000</v>
          </cell>
          <cell r="B117" t="str">
            <v>Serviços de saneamento, de tratamento de resíduos, de higiene pública e serviços similares</v>
          </cell>
        </row>
        <row r="118">
          <cell r="A118" t="str">
            <v>92000000</v>
          </cell>
          <cell r="B118" t="str">
            <v>Serviços recreativos, culturais e desportivos</v>
          </cell>
          <cell r="C118">
            <v>7613638.4989999998</v>
          </cell>
          <cell r="D118">
            <v>7613638.4989999998</v>
          </cell>
          <cell r="E118">
            <v>2.8075640177772403</v>
          </cell>
          <cell r="F118">
            <v>0.83276584158510636</v>
          </cell>
          <cell r="G118">
            <v>0.95212854999343288</v>
          </cell>
          <cell r="H118">
            <v>0.62516403191540759</v>
          </cell>
          <cell r="I118">
            <v>1.0385279703333088</v>
          </cell>
          <cell r="J118">
            <v>0.73178880170010319</v>
          </cell>
          <cell r="K118">
            <v>1.013559927993732</v>
          </cell>
          <cell r="L118">
            <v>0.50119942504219428</v>
          </cell>
          <cell r="M118">
            <v>0.77539974769282571</v>
          </cell>
          <cell r="N118">
            <v>0.85758876387082927</v>
          </cell>
          <cell r="O118">
            <v>1.1384934289372375</v>
          </cell>
          <cell r="P118">
            <v>0.72581949315858196</v>
          </cell>
          <cell r="Q118">
            <v>0.86423640209522723</v>
          </cell>
          <cell r="R118">
            <v>0.83987461543717412</v>
          </cell>
          <cell r="S118">
            <v>1.140103524609192</v>
          </cell>
          <cell r="T118">
            <v>1.0248133051883732</v>
          </cell>
          <cell r="U118">
            <v>3.3942566667717045</v>
          </cell>
          <cell r="V118">
            <v>1.3115828067239936</v>
          </cell>
          <cell r="W118">
            <v>0.9380419206941113</v>
          </cell>
          <cell r="X118">
            <v>0.87242211450365981</v>
          </cell>
          <cell r="Y118">
            <v>0.90480594259491087</v>
          </cell>
          <cell r="Z118">
            <v>0.81946527587334228</v>
          </cell>
          <cell r="AA118">
            <v>1.1011033256926346</v>
          </cell>
          <cell r="AB118">
            <v>0.9483625948122294</v>
          </cell>
        </row>
        <row r="119">
          <cell r="A119" t="str">
            <v>93000000</v>
          </cell>
          <cell r="B119" t="str">
            <v>Outros serviços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"/>
      <sheetName val="3.3"/>
      <sheetName val="3.4"/>
      <sheetName val="3.5"/>
      <sheetName val="3.6"/>
      <sheetName val="3.7_3.8_3.9_3.10_3.11"/>
      <sheetName val="3.12_3.13_3.14"/>
      <sheetName val="3.15_3.16_3.17"/>
      <sheetName val="3.18"/>
      <sheetName val="3.19"/>
      <sheetName val="3.20"/>
      <sheetName val="3.21"/>
      <sheetName val="3.22"/>
      <sheetName val="3.23"/>
      <sheetName val="3.24"/>
      <sheetName val="3.25"/>
      <sheetName val="3.26"/>
      <sheetName val="3.27"/>
      <sheetName val="3.28"/>
      <sheetName val="3.29"/>
      <sheetName val="3.30"/>
      <sheetName val="3.31_3.32_3.33"/>
      <sheetName val="3.34"/>
      <sheetName val="3.35"/>
      <sheetName val="3.36_3.37_3.38"/>
      <sheetName val="3.39_3.40_3.4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rcInd_Nov_05_04_ZEu_I"/>
      <sheetName val="61B_Ind_4_05_04_ZEu_I"/>
      <sheetName val="61q_Ind_4_05_04_ZEu_I"/>
    </sheetNames>
    <sheetDataSet>
      <sheetData sheetId="0" refreshError="1"/>
      <sheetData sheetId="1" refreshError="1"/>
      <sheetData sheetId="2">
        <row r="1">
          <cell r="A1" t="str">
            <v>FLX</v>
          </cell>
          <cell r="B1" t="str">
            <v>UnAm0504-ZEu-I</v>
          </cell>
          <cell r="C1" t="str">
            <v>CECIT-B02</v>
          </cell>
          <cell r="D1" t="str">
            <v>Descrição</v>
          </cell>
          <cell r="E1" t="str">
            <v>controle_I</v>
          </cell>
          <cell r="F1" t="str">
            <v>agr-pesca_ali_I</v>
          </cell>
          <cell r="G1" t="str">
            <v>energia_I</v>
          </cell>
          <cell r="H1" t="str">
            <v>outros_I</v>
          </cell>
          <cell r="I1" t="str">
            <v>UnOr2004-ZEu-I</v>
          </cell>
          <cell r="J1" t="str">
            <v>ipd4UE_13</v>
          </cell>
          <cell r="K1" t="str">
            <v>ipd4UE_14</v>
          </cell>
          <cell r="L1" t="str">
            <v>ipd4UE_15</v>
          </cell>
          <cell r="M1" t="str">
            <v>ipd4UE_16</v>
          </cell>
          <cell r="N1" t="str">
            <v>ipd4UE_17</v>
          </cell>
          <cell r="O1" t="str">
            <v>ipd4UE_18</v>
          </cell>
          <cell r="P1" t="str">
            <v>ipd4UE_19</v>
          </cell>
          <cell r="Q1" t="str">
            <v>ipd4UE_20</v>
          </cell>
          <cell r="R1" t="str">
            <v>ipd4UE_21</v>
          </cell>
          <cell r="S1" t="str">
            <v>ipd4UE_22</v>
          </cell>
          <cell r="T1" t="str">
            <v>ipd4UE_23</v>
          </cell>
          <cell r="U1" t="str">
            <v>ipd4UE_24</v>
          </cell>
          <cell r="V1" t="str">
            <v>ipd4UE_1</v>
          </cell>
          <cell r="W1" t="str">
            <v>ipd4UE_2</v>
          </cell>
          <cell r="X1" t="str">
            <v>ipd4UE_3</v>
          </cell>
          <cell r="Y1" t="str">
            <v>ipd4UE_4</v>
          </cell>
          <cell r="Z1" t="str">
            <v>ipd4UE_5</v>
          </cell>
          <cell r="AA1" t="str">
            <v>ipd4UE_6</v>
          </cell>
          <cell r="AB1" t="str">
            <v>ipd4UE_7</v>
          </cell>
          <cell r="AC1" t="str">
            <v>ipd4UE_8</v>
          </cell>
          <cell r="AD1" t="str">
            <v>ipd4UE_9</v>
          </cell>
          <cell r="AE1" t="str">
            <v>ipd4UE_10</v>
          </cell>
          <cell r="AF1" t="str">
            <v>ipd4UE_11</v>
          </cell>
          <cell r="AG1" t="str">
            <v>ipd4UE_12</v>
          </cell>
        </row>
        <row r="2">
          <cell r="A2" t="str">
            <v>1-ZEu</v>
          </cell>
          <cell r="B2">
            <v>0</v>
          </cell>
          <cell r="C2" t="str">
            <v>010E0000</v>
          </cell>
          <cell r="D2" t="str">
            <v>Enc.Postais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</row>
        <row r="3">
          <cell r="A3" t="str">
            <v>1-ZEu</v>
          </cell>
          <cell r="B3">
            <v>825680991</v>
          </cell>
          <cell r="C3" t="str">
            <v>01100000</v>
          </cell>
          <cell r="D3" t="str">
            <v>Produtos agrícolas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825680991</v>
          </cell>
          <cell r="J3">
            <v>0.93770188361515405</v>
          </cell>
          <cell r="K3">
            <v>0.94081230620536427</v>
          </cell>
          <cell r="L3">
            <v>1.0206077260306017</v>
          </cell>
          <cell r="M3">
            <v>1.004948197406641</v>
          </cell>
          <cell r="N3">
            <v>0.92671464833952433</v>
          </cell>
          <cell r="O3">
            <v>1.0146988608953365</v>
          </cell>
          <cell r="P3">
            <v>1.0835288184865868</v>
          </cell>
          <cell r="Q3">
            <v>1.0659659787619433</v>
          </cell>
          <cell r="R3">
            <v>0.91898719922435557</v>
          </cell>
          <cell r="S3">
            <v>0.88568892092248164</v>
          </cell>
          <cell r="T3">
            <v>37.247705534948373</v>
          </cell>
          <cell r="V3">
            <v>1.0507495722345284</v>
          </cell>
          <cell r="W3">
            <v>1.0583945294343473</v>
          </cell>
          <cell r="X3">
            <v>1.0768605361384349</v>
          </cell>
          <cell r="Y3">
            <v>1.0791175630290739</v>
          </cell>
          <cell r="Z3">
            <v>1.0476605513176318</v>
          </cell>
          <cell r="AA3">
            <v>1.0388908072416372</v>
          </cell>
          <cell r="AB3">
            <v>0.98183356105201147</v>
          </cell>
          <cell r="AC3">
            <v>0.95826007653464984</v>
          </cell>
          <cell r="AD3">
            <v>0.89598073204724749</v>
          </cell>
          <cell r="AE3">
            <v>0.89975210499221181</v>
          </cell>
          <cell r="AF3">
            <v>0.9714155501084476</v>
          </cell>
          <cell r="AG3">
            <v>0.94108441586977798</v>
          </cell>
        </row>
        <row r="4">
          <cell r="A4" t="str">
            <v>1-ZEu</v>
          </cell>
          <cell r="B4">
            <v>130082797</v>
          </cell>
          <cell r="C4" t="str">
            <v>01200000</v>
          </cell>
          <cell r="D4" t="str">
            <v>Animais vivos e produtos de origem animal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130082797</v>
          </cell>
          <cell r="J4">
            <v>0.95810888606067335</v>
          </cell>
          <cell r="K4">
            <v>1.0026397978014288</v>
          </cell>
          <cell r="L4">
            <v>1.042640958825054</v>
          </cell>
          <cell r="M4">
            <v>0.9936535567688396</v>
          </cell>
          <cell r="N4">
            <v>1.0019962186250657</v>
          </cell>
          <cell r="O4">
            <v>1.1130779853221713</v>
          </cell>
          <cell r="P4">
            <v>1.0827844708793739</v>
          </cell>
          <cell r="Q4">
            <v>1.0710301558044193</v>
          </cell>
          <cell r="R4">
            <v>1.0078012773888119</v>
          </cell>
          <cell r="S4">
            <v>0.9559282350804007</v>
          </cell>
          <cell r="T4">
            <v>0.93855591232665736</v>
          </cell>
          <cell r="V4">
            <v>0.84363000458672843</v>
          </cell>
          <cell r="W4">
            <v>0.93533465384676173</v>
          </cell>
          <cell r="X4">
            <v>1.0328840569819298</v>
          </cell>
          <cell r="Y4">
            <v>1.0097594076715228</v>
          </cell>
          <cell r="Z4">
            <v>1.0206650259879642</v>
          </cell>
          <cell r="AA4">
            <v>1.1428419570753705</v>
          </cell>
          <cell r="AB4">
            <v>1.1415233413650192</v>
          </cell>
          <cell r="AC4">
            <v>1.0337331801477008</v>
          </cell>
          <cell r="AD4">
            <v>1.0351554510384564</v>
          </cell>
          <cell r="AE4">
            <v>0.92683485725852377</v>
          </cell>
          <cell r="AF4">
            <v>0.91288433049433448</v>
          </cell>
          <cell r="AG4">
            <v>0.96475373354568772</v>
          </cell>
        </row>
        <row r="5">
          <cell r="A5" t="str">
            <v>1-ZEu</v>
          </cell>
          <cell r="B5">
            <v>87863974</v>
          </cell>
          <cell r="C5" t="str">
            <v>02000000</v>
          </cell>
          <cell r="D5" t="str">
            <v>Produtos da silvicultura, da exploração florestal e serviços relacionados</v>
          </cell>
          <cell r="E5">
            <v>1</v>
          </cell>
          <cell r="F5">
            <v>0</v>
          </cell>
          <cell r="G5">
            <v>0</v>
          </cell>
          <cell r="H5">
            <v>1</v>
          </cell>
          <cell r="I5">
            <v>87863974</v>
          </cell>
          <cell r="J5">
            <v>1.0538941983496626</v>
          </cell>
          <cell r="K5">
            <v>0.98084675126575971</v>
          </cell>
          <cell r="L5">
            <v>0.8995379210598361</v>
          </cell>
          <cell r="M5">
            <v>0.837148771544593</v>
          </cell>
          <cell r="N5">
            <v>0.87483457919938523</v>
          </cell>
          <cell r="O5">
            <v>0.86634382646515862</v>
          </cell>
          <cell r="P5">
            <v>0.93364071168458074</v>
          </cell>
          <cell r="Q5">
            <v>0.84037045189685511</v>
          </cell>
          <cell r="R5">
            <v>0.90514754416048937</v>
          </cell>
          <cell r="S5">
            <v>1.0274199478393742</v>
          </cell>
          <cell r="T5">
            <v>0.90149743257606652</v>
          </cell>
          <cell r="V5">
            <v>1.0172142498446255</v>
          </cell>
          <cell r="W5">
            <v>1.1259439771927089</v>
          </cell>
          <cell r="X5">
            <v>1.018250060241376</v>
          </cell>
          <cell r="Y5">
            <v>0.93523874503523474</v>
          </cell>
          <cell r="Z5">
            <v>1.0204872961627991</v>
          </cell>
          <cell r="AA5">
            <v>1.0009404413616816</v>
          </cell>
          <cell r="AB5">
            <v>0.98975808413094268</v>
          </cell>
          <cell r="AC5">
            <v>0.97780495388984268</v>
          </cell>
          <cell r="AD5">
            <v>0.97100540806739821</v>
          </cell>
          <cell r="AE5">
            <v>0.96949873652962348</v>
          </cell>
          <cell r="AF5">
            <v>0.98422060099955866</v>
          </cell>
          <cell r="AG5">
            <v>0.9896374465442086</v>
          </cell>
        </row>
        <row r="6">
          <cell r="A6" t="str">
            <v>1-ZEu</v>
          </cell>
          <cell r="B6">
            <v>140765231</v>
          </cell>
          <cell r="C6" t="str">
            <v>05000000</v>
          </cell>
          <cell r="D6" t="str">
            <v>Produtos da pesca e de aquacultura e serviços relacionados</v>
          </cell>
          <cell r="E6">
            <v>1</v>
          </cell>
          <cell r="F6">
            <v>1</v>
          </cell>
          <cell r="G6">
            <v>0</v>
          </cell>
          <cell r="H6">
            <v>0</v>
          </cell>
          <cell r="I6">
            <v>140765231</v>
          </cell>
          <cell r="J6">
            <v>1.0486880542720667</v>
          </cell>
          <cell r="K6">
            <v>0.97893951379069544</v>
          </cell>
          <cell r="L6">
            <v>1.0225633999346715</v>
          </cell>
          <cell r="M6">
            <v>0.96273312647341713</v>
          </cell>
          <cell r="N6">
            <v>0.96224350550924853</v>
          </cell>
          <cell r="O6">
            <v>1.035704099616948</v>
          </cell>
          <cell r="P6">
            <v>1.0089061792696679</v>
          </cell>
          <cell r="Q6">
            <v>1.1112047178509452</v>
          </cell>
          <cell r="R6">
            <v>1.0200504022052208</v>
          </cell>
          <cell r="S6">
            <v>1.0732329331477484</v>
          </cell>
          <cell r="T6">
            <v>1.0542662856068639</v>
          </cell>
          <cell r="V6">
            <v>1.0267455845608304</v>
          </cell>
          <cell r="W6">
            <v>0.97613492868228957</v>
          </cell>
          <cell r="X6">
            <v>0.98534671461333467</v>
          </cell>
          <cell r="Y6">
            <v>1.0012512848960931</v>
          </cell>
          <cell r="Z6">
            <v>1.0241029712624514</v>
          </cell>
          <cell r="AA6">
            <v>0.96332896646107369</v>
          </cell>
          <cell r="AB6">
            <v>1.0111863321673893</v>
          </cell>
          <cell r="AC6">
            <v>1.0015352522489882</v>
          </cell>
          <cell r="AD6">
            <v>0.96158956125233641</v>
          </cell>
          <cell r="AE6">
            <v>0.97711521781253496</v>
          </cell>
          <cell r="AF6">
            <v>0.99332637155031134</v>
          </cell>
          <cell r="AG6">
            <v>1.0783368144923671</v>
          </cell>
        </row>
        <row r="7">
          <cell r="A7" t="str">
            <v>1-ZEu</v>
          </cell>
          <cell r="B7">
            <v>5577392</v>
          </cell>
          <cell r="C7" t="str">
            <v>10000000</v>
          </cell>
          <cell r="D7" t="str">
            <v>Hulha (inclui antracite) e linhite; turfa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5577392</v>
          </cell>
          <cell r="J7">
            <v>0.99296226962368372</v>
          </cell>
          <cell r="K7">
            <v>1.1003820141768694</v>
          </cell>
          <cell r="L7">
            <v>1.224856786142509</v>
          </cell>
          <cell r="M7">
            <v>0.99670945052680415</v>
          </cell>
          <cell r="N7">
            <v>1.1667287154304589</v>
          </cell>
          <cell r="O7">
            <v>0.945105360194055</v>
          </cell>
          <cell r="P7">
            <v>1.0502261003968352</v>
          </cell>
          <cell r="Q7">
            <v>1.084241857618258</v>
          </cell>
          <cell r="R7">
            <v>1.1705791852121752</v>
          </cell>
          <cell r="S7">
            <v>1.1538750248454126</v>
          </cell>
          <cell r="T7">
            <v>1.1697248614516735</v>
          </cell>
          <cell r="V7">
            <v>0.70475277001154257</v>
          </cell>
          <cell r="W7">
            <v>0.76597634652975277</v>
          </cell>
          <cell r="X7">
            <v>0.98231303005781123</v>
          </cell>
          <cell r="Y7">
            <v>0.86558261364687139</v>
          </cell>
          <cell r="Z7">
            <v>0.97908948868222867</v>
          </cell>
          <cell r="AA7">
            <v>1.378401452462255</v>
          </cell>
          <cell r="AB7">
            <v>1.0313035935654769</v>
          </cell>
          <cell r="AC7">
            <v>1.0703491228948347</v>
          </cell>
          <cell r="AD7">
            <v>0.94245631614728753</v>
          </cell>
          <cell r="AE7">
            <v>1.1290949253250879</v>
          </cell>
          <cell r="AF7">
            <v>1.0391770547878576</v>
          </cell>
          <cell r="AG7">
            <v>1.1115032858889951</v>
          </cell>
        </row>
        <row r="8">
          <cell r="A8" t="str">
            <v>1-ZEu</v>
          </cell>
          <cell r="B8">
            <v>358575409</v>
          </cell>
          <cell r="C8" t="str">
            <v>11000000</v>
          </cell>
          <cell r="D8" t="str">
            <v>Petróleo bruto e gás natural; serviços relacionados com a extracção de petróleo e gás, excepto a prospecção</v>
          </cell>
          <cell r="E8">
            <v>1</v>
          </cell>
          <cell r="F8">
            <v>0</v>
          </cell>
          <cell r="G8">
            <v>1</v>
          </cell>
          <cell r="H8">
            <v>0</v>
          </cell>
          <cell r="I8">
            <v>358575409</v>
          </cell>
          <cell r="J8">
            <v>1.1356006969285299</v>
          </cell>
          <cell r="K8">
            <v>1.1334342189733637</v>
          </cell>
          <cell r="L8">
            <v>1.1667222908540547</v>
          </cell>
          <cell r="M8">
            <v>1.1409818167894612</v>
          </cell>
          <cell r="N8">
            <v>1.1787008546070386</v>
          </cell>
          <cell r="O8">
            <v>1.2239404073021429</v>
          </cell>
          <cell r="P8">
            <v>1.3353926051129248</v>
          </cell>
          <cell r="Q8">
            <v>1.3210007133532087</v>
          </cell>
          <cell r="R8">
            <v>1.3174474501497795</v>
          </cell>
          <cell r="S8">
            <v>1.5928252237192735</v>
          </cell>
          <cell r="T8">
            <v>1.6146402272216283</v>
          </cell>
          <cell r="V8">
            <v>0.92177401136612602</v>
          </cell>
          <cell r="W8">
            <v>0.89621103818278114</v>
          </cell>
          <cell r="X8">
            <v>0.89451661575381403</v>
          </cell>
          <cell r="Y8">
            <v>1.0052176982839616</v>
          </cell>
          <cell r="Z8">
            <v>0.96448547101581861</v>
          </cell>
          <cell r="AA8">
            <v>0.96653675877253076</v>
          </cell>
          <cell r="AB8">
            <v>0.9820290890226927</v>
          </cell>
          <cell r="AC8">
            <v>1.0269144653947244</v>
          </cell>
          <cell r="AD8">
            <v>0.98606779844097558</v>
          </cell>
          <cell r="AE8">
            <v>1.1880418085455975</v>
          </cell>
          <cell r="AF8">
            <v>1.1174972974701192</v>
          </cell>
          <cell r="AG8">
            <v>1.0507079477508594</v>
          </cell>
        </row>
        <row r="9">
          <cell r="A9" t="str">
            <v>1-ZEu</v>
          </cell>
          <cell r="B9">
            <v>0</v>
          </cell>
          <cell r="C9" t="str">
            <v>12000000</v>
          </cell>
          <cell r="D9" t="str">
            <v>Minérios e concentrados de urânio e de tório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</row>
        <row r="10">
          <cell r="A10" t="str">
            <v>1-ZEu</v>
          </cell>
          <cell r="B10">
            <v>3077526</v>
          </cell>
          <cell r="C10" t="str">
            <v>13000000</v>
          </cell>
          <cell r="D10" t="str">
            <v>Minérios metálicos</v>
          </cell>
          <cell r="E10">
            <v>1</v>
          </cell>
          <cell r="F10">
            <v>0</v>
          </cell>
          <cell r="G10">
            <v>0</v>
          </cell>
          <cell r="H10">
            <v>1</v>
          </cell>
          <cell r="I10">
            <v>3077526</v>
          </cell>
          <cell r="J10">
            <v>1.1492158031439401</v>
          </cell>
          <cell r="K10">
            <v>1.157258376805766</v>
          </cell>
          <cell r="L10">
            <v>1.1653850188498824</v>
          </cell>
          <cell r="M10">
            <v>1.1681551347651238</v>
          </cell>
          <cell r="N10">
            <v>1.1811772603226125</v>
          </cell>
          <cell r="O10">
            <v>1.1754237975314421</v>
          </cell>
          <cell r="P10">
            <v>1.185632352634407</v>
          </cell>
          <cell r="Q10">
            <v>1.1991687969402758</v>
          </cell>
          <cell r="R10">
            <v>1.1438430503867665</v>
          </cell>
          <cell r="S10">
            <v>1.223349504103278</v>
          </cell>
          <cell r="T10">
            <v>1.2305078935973655</v>
          </cell>
          <cell r="V10">
            <v>0.87361119775199803</v>
          </cell>
          <cell r="W10">
            <v>0.9448559581781405</v>
          </cell>
          <cell r="X10">
            <v>0.95305403521383902</v>
          </cell>
          <cell r="Y10">
            <v>0.96256815742047452</v>
          </cell>
          <cell r="Z10">
            <v>0.9685735485971193</v>
          </cell>
          <cell r="AA10">
            <v>0.97923546356842239</v>
          </cell>
          <cell r="AB10">
            <v>1.0452724080412132</v>
          </cell>
          <cell r="AC10">
            <v>1.0400339904926859</v>
          </cell>
          <cell r="AD10">
            <v>1.0323132395036023</v>
          </cell>
          <cell r="AE10">
            <v>1.0676037665268152</v>
          </cell>
          <cell r="AF10">
            <v>1.0639731753223884</v>
          </cell>
          <cell r="AG10">
            <v>1.0689050593833007</v>
          </cell>
        </row>
        <row r="11">
          <cell r="A11" t="str">
            <v>1-ZEu</v>
          </cell>
          <cell r="B11">
            <v>62733420</v>
          </cell>
          <cell r="C11" t="str">
            <v>14000000</v>
          </cell>
          <cell r="D11" t="str">
            <v>Outros produtos das indústrias extractivas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62733420</v>
          </cell>
          <cell r="J11">
            <v>1.0320737970492362</v>
          </cell>
          <cell r="K11">
            <v>1.0347537333779491</v>
          </cell>
          <cell r="L11">
            <v>1.0119342012100911</v>
          </cell>
          <cell r="M11">
            <v>1.0020547164541038</v>
          </cell>
          <cell r="N11">
            <v>1.0494643933526095</v>
          </cell>
          <cell r="O11">
            <v>1.012702743672254</v>
          </cell>
          <cell r="P11">
            <v>1.0617481934761634</v>
          </cell>
          <cell r="Q11">
            <v>1.0902171674573742</v>
          </cell>
          <cell r="R11">
            <v>1.0179484219088999</v>
          </cell>
          <cell r="S11">
            <v>1.036284567425801</v>
          </cell>
          <cell r="T11">
            <v>1.0865055766489977</v>
          </cell>
          <cell r="V11">
            <v>1.0550518405081799</v>
          </cell>
          <cell r="W11">
            <v>1.0189058944992453</v>
          </cell>
          <cell r="X11">
            <v>0.86906965880121312</v>
          </cell>
          <cell r="Y11">
            <v>1.0261391306482057</v>
          </cell>
          <cell r="Z11">
            <v>0.9203245891494517</v>
          </cell>
          <cell r="AA11">
            <v>1.0284827058625023</v>
          </cell>
          <cell r="AB11">
            <v>1.041398190790418</v>
          </cell>
          <cell r="AC11">
            <v>1.0591420847660522</v>
          </cell>
          <cell r="AD11">
            <v>1.1298261204782021</v>
          </cell>
          <cell r="AE11">
            <v>1.0596762446107</v>
          </cell>
          <cell r="AF11">
            <v>0.82033140085884582</v>
          </cell>
          <cell r="AG11">
            <v>0.97165213902698477</v>
          </cell>
        </row>
        <row r="12">
          <cell r="A12" t="str">
            <v>1-ZEu</v>
          </cell>
          <cell r="B12">
            <v>581596917</v>
          </cell>
          <cell r="C12" t="str">
            <v>15100000</v>
          </cell>
          <cell r="D12" t="str">
            <v>Carne e produtos à base de carne</v>
          </cell>
          <cell r="E12">
            <v>1</v>
          </cell>
          <cell r="F12">
            <v>1</v>
          </cell>
          <cell r="G12">
            <v>0</v>
          </cell>
          <cell r="H12">
            <v>0</v>
          </cell>
          <cell r="I12">
            <v>581596917</v>
          </cell>
          <cell r="J12">
            <v>1.0008015550701101</v>
          </cell>
          <cell r="K12">
            <v>1.0263497552179095</v>
          </cell>
          <cell r="L12">
            <v>1.0489196176366273</v>
          </cell>
          <cell r="M12">
            <v>1.0381375564905708</v>
          </cell>
          <cell r="N12">
            <v>0.99725803152818882</v>
          </cell>
          <cell r="O12">
            <v>1.0570932741192174</v>
          </cell>
          <cell r="P12">
            <v>1.0476040966872862</v>
          </cell>
          <cell r="Q12">
            <v>1.0386260288709896</v>
          </cell>
          <cell r="R12">
            <v>1.0411275147746994</v>
          </cell>
          <cell r="S12">
            <v>1.0310989699097213</v>
          </cell>
          <cell r="T12">
            <v>1.0276232418224978</v>
          </cell>
          <cell r="V12">
            <v>0.97337121913395785</v>
          </cell>
          <cell r="W12">
            <v>0.94744080998045621</v>
          </cell>
          <cell r="X12">
            <v>0.9912190825927798</v>
          </cell>
          <cell r="Y12">
            <v>1.0071316929337362</v>
          </cell>
          <cell r="Z12">
            <v>0.9926340508977618</v>
          </cell>
          <cell r="AA12">
            <v>1.0217180649955881</v>
          </cell>
          <cell r="AB12">
            <v>1.027857872179367</v>
          </cell>
          <cell r="AC12">
            <v>1.0228196858142358</v>
          </cell>
          <cell r="AD12">
            <v>1.0048415315878714</v>
          </cell>
          <cell r="AE12">
            <v>0.99795648032663198</v>
          </cell>
          <cell r="AF12">
            <v>0.99529067617806921</v>
          </cell>
          <cell r="AG12">
            <v>1.0177188333795439</v>
          </cell>
        </row>
        <row r="13">
          <cell r="A13" t="str">
            <v>1-ZEu</v>
          </cell>
          <cell r="B13">
            <v>434096210</v>
          </cell>
          <cell r="C13" t="str">
            <v>15200000</v>
          </cell>
          <cell r="D13" t="str">
            <v>Produtos da indústria transformadora da pesca e de aquacultura</v>
          </cell>
          <cell r="E13">
            <v>1</v>
          </cell>
          <cell r="F13">
            <v>1</v>
          </cell>
          <cell r="G13">
            <v>0</v>
          </cell>
          <cell r="H13">
            <v>0</v>
          </cell>
          <cell r="I13">
            <v>434096210</v>
          </cell>
          <cell r="J13">
            <v>0.98023016112567096</v>
          </cell>
          <cell r="K13">
            <v>1.0030419258484307</v>
          </cell>
          <cell r="L13">
            <v>1.0104106993248159</v>
          </cell>
          <cell r="M13">
            <v>0.99809818809118045</v>
          </cell>
          <cell r="N13">
            <v>0.9927907973738862</v>
          </cell>
          <cell r="O13">
            <v>0.99859482299924662</v>
          </cell>
          <cell r="P13">
            <v>0.99995795178598357</v>
          </cell>
          <cell r="Q13">
            <v>1.0272923860246044</v>
          </cell>
          <cell r="R13">
            <v>1.0206440547271862</v>
          </cell>
          <cell r="S13">
            <v>1.0143472841103462</v>
          </cell>
          <cell r="T13">
            <v>1.0761324401966659</v>
          </cell>
          <cell r="V13">
            <v>0.98024097370709418</v>
          </cell>
          <cell r="W13">
            <v>0.97230582675176014</v>
          </cell>
          <cell r="X13">
            <v>0.99123628937151764</v>
          </cell>
          <cell r="Y13">
            <v>0.99755407624216241</v>
          </cell>
          <cell r="Z13">
            <v>0.99491897526228501</v>
          </cell>
          <cell r="AA13">
            <v>1.000851198934084</v>
          </cell>
          <cell r="AB13">
            <v>1.0147615716197096</v>
          </cell>
          <cell r="AC13">
            <v>0.98442086826274144</v>
          </cell>
          <cell r="AD13">
            <v>1.0065345998688293</v>
          </cell>
          <cell r="AE13">
            <v>1.0174630869623962</v>
          </cell>
          <cell r="AF13">
            <v>1.0287054840945431</v>
          </cell>
          <cell r="AG13">
            <v>1.0110070489228773</v>
          </cell>
        </row>
        <row r="14">
          <cell r="A14" t="str">
            <v>1-ZEu</v>
          </cell>
          <cell r="B14">
            <v>184555548</v>
          </cell>
          <cell r="C14" t="str">
            <v>15300000</v>
          </cell>
          <cell r="D14" t="str">
            <v>Produtos hortícolas e frutos preparados e conservados</v>
          </cell>
          <cell r="E14">
            <v>1</v>
          </cell>
          <cell r="F14">
            <v>1</v>
          </cell>
          <cell r="G14">
            <v>0</v>
          </cell>
          <cell r="H14">
            <v>0</v>
          </cell>
          <cell r="I14">
            <v>184555548</v>
          </cell>
          <cell r="J14">
            <v>0.96977558105928463</v>
          </cell>
          <cell r="K14">
            <v>0.96812294695859624</v>
          </cell>
          <cell r="L14">
            <v>0.94671353829314486</v>
          </cell>
          <cell r="M14">
            <v>0.95248534266499763</v>
          </cell>
          <cell r="N14">
            <v>0.96227835231906822</v>
          </cell>
          <cell r="O14">
            <v>0.96715116244322352</v>
          </cell>
          <cell r="P14">
            <v>0.96484777579516567</v>
          </cell>
          <cell r="Q14">
            <v>0.9733900021507399</v>
          </cell>
          <cell r="R14">
            <v>0.96478722658220184</v>
          </cell>
          <cell r="S14">
            <v>0.98123654272677407</v>
          </cell>
          <cell r="T14">
            <v>0.97768603923240505</v>
          </cell>
          <cell r="V14">
            <v>1.0174100326224711</v>
          </cell>
          <cell r="W14">
            <v>1.017935816166484</v>
          </cell>
          <cell r="X14">
            <v>1.0059785059091784</v>
          </cell>
          <cell r="Y14">
            <v>1.0002020168743933</v>
          </cell>
          <cell r="Z14">
            <v>1.0045900971413244</v>
          </cell>
          <cell r="AA14">
            <v>1.0162085399832472</v>
          </cell>
          <cell r="AB14">
            <v>1.0155360217580895</v>
          </cell>
          <cell r="AC14">
            <v>0.99870894587904546</v>
          </cell>
          <cell r="AD14">
            <v>1.0088619129259531</v>
          </cell>
          <cell r="AE14">
            <v>0.97320821975157878</v>
          </cell>
          <cell r="AF14">
            <v>0.96950909567014598</v>
          </cell>
          <cell r="AG14">
            <v>0.97185079531808782</v>
          </cell>
        </row>
        <row r="15">
          <cell r="A15" t="str">
            <v>1-ZEu</v>
          </cell>
          <cell r="B15">
            <v>216739469</v>
          </cell>
          <cell r="C15" t="str">
            <v>15400000</v>
          </cell>
          <cell r="D15" t="str">
            <v>Óleos e gorduras animais e vegetais</v>
          </cell>
          <cell r="E15">
            <v>1</v>
          </cell>
          <cell r="F15">
            <v>1</v>
          </cell>
          <cell r="G15">
            <v>0</v>
          </cell>
          <cell r="H15">
            <v>0</v>
          </cell>
          <cell r="I15">
            <v>216739469</v>
          </cell>
          <cell r="J15">
            <v>0.9573285097717984</v>
          </cell>
          <cell r="K15">
            <v>0.95687598608382785</v>
          </cell>
          <cell r="L15">
            <v>1.0308692213244102</v>
          </cell>
          <cell r="M15">
            <v>1.070163960954382</v>
          </cell>
          <cell r="N15">
            <v>1.071874924914193</v>
          </cell>
          <cell r="O15">
            <v>1.0793742709919856</v>
          </cell>
          <cell r="P15">
            <v>1.067291246169759</v>
          </cell>
          <cell r="Q15">
            <v>1.1372040690854077</v>
          </cell>
          <cell r="R15">
            <v>1.1815454992123346</v>
          </cell>
          <cell r="S15">
            <v>1.2750854273493277</v>
          </cell>
          <cell r="T15">
            <v>1.3893635729849567</v>
          </cell>
          <cell r="V15">
            <v>0.92487764372379611</v>
          </cell>
          <cell r="W15">
            <v>0.95888312760796368</v>
          </cell>
          <cell r="X15">
            <v>0.98789010477749672</v>
          </cell>
          <cell r="Y15">
            <v>1.0270361031224831</v>
          </cell>
          <cell r="Z15">
            <v>1.0825140719649247</v>
          </cell>
          <cell r="AA15">
            <v>1.0492973131574772</v>
          </cell>
          <cell r="AB15">
            <v>1.0533901643523775</v>
          </cell>
          <cell r="AC15">
            <v>1.0392916444428753</v>
          </cell>
          <cell r="AD15">
            <v>0.9952304659829484</v>
          </cell>
          <cell r="AE15">
            <v>0.96746657435450845</v>
          </cell>
          <cell r="AF15">
            <v>0.96253535005979574</v>
          </cell>
          <cell r="AG15">
            <v>0.95158743645335397</v>
          </cell>
        </row>
        <row r="16">
          <cell r="A16" t="str">
            <v>1-ZEu</v>
          </cell>
          <cell r="B16">
            <v>370801981</v>
          </cell>
          <cell r="C16" t="str">
            <v>15500000</v>
          </cell>
          <cell r="D16" t="str">
            <v>Lacticínios e gelados</v>
          </cell>
          <cell r="E16">
            <v>1</v>
          </cell>
          <cell r="F16">
            <v>1</v>
          </cell>
          <cell r="G16">
            <v>0</v>
          </cell>
          <cell r="H16">
            <v>0</v>
          </cell>
          <cell r="I16">
            <v>370801981</v>
          </cell>
          <cell r="J16">
            <v>1.0118164130860536</v>
          </cell>
          <cell r="K16">
            <v>0.9951135452815324</v>
          </cell>
          <cell r="L16">
            <v>1.0056923067921328</v>
          </cell>
          <cell r="M16">
            <v>1.0081458115625408</v>
          </cell>
          <cell r="N16">
            <v>1.0155207633252974</v>
          </cell>
          <cell r="O16">
            <v>1.005704528238313</v>
          </cell>
          <cell r="P16">
            <v>1.0089421930682547</v>
          </cell>
          <cell r="Q16">
            <v>0.99557776834363998</v>
          </cell>
          <cell r="R16">
            <v>1.002834662078421</v>
          </cell>
          <cell r="S16">
            <v>0.99202342460420379</v>
          </cell>
          <cell r="T16">
            <v>1.0084827029833363</v>
          </cell>
          <cell r="V16">
            <v>0.99984660363338074</v>
          </cell>
          <cell r="W16">
            <v>0.99118379959934322</v>
          </cell>
          <cell r="X16">
            <v>0.98814541019504365</v>
          </cell>
          <cell r="Y16">
            <v>1.0010197702826955</v>
          </cell>
          <cell r="Z16">
            <v>1.0046442019002773</v>
          </cell>
          <cell r="AA16">
            <v>0.99925048985198084</v>
          </cell>
          <cell r="AB16">
            <v>0.99484073105987958</v>
          </cell>
          <cell r="AC16">
            <v>1.0045993516519773</v>
          </cell>
          <cell r="AD16">
            <v>1.0025435920137931</v>
          </cell>
          <cell r="AE16">
            <v>0.99905661501067367</v>
          </cell>
          <cell r="AF16">
            <v>1.0018231385061951</v>
          </cell>
          <cell r="AG16">
            <v>1.01304629629476</v>
          </cell>
        </row>
        <row r="17">
          <cell r="A17" t="str">
            <v>1-ZEu</v>
          </cell>
          <cell r="B17">
            <v>125008657</v>
          </cell>
          <cell r="C17" t="str">
            <v>15600000</v>
          </cell>
          <cell r="D17" t="str">
            <v>Produtos da transformação de cereais e leguminosas; amidos, féculas e produtos afins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125008657</v>
          </cell>
          <cell r="J17">
            <v>0.98179261449612598</v>
          </cell>
          <cell r="K17">
            <v>0.9577889947829954</v>
          </cell>
          <cell r="L17">
            <v>0.94313475498690269</v>
          </cell>
          <cell r="M17">
            <v>0.93845887608566947</v>
          </cell>
          <cell r="N17">
            <v>0.97178287591010282</v>
          </cell>
          <cell r="O17">
            <v>0.96316088674812128</v>
          </cell>
          <cell r="P17">
            <v>0.9726341288924174</v>
          </cell>
          <cell r="Q17">
            <v>0.97002407079965258</v>
          </cell>
          <cell r="R17">
            <v>0.90554074709012056</v>
          </cell>
          <cell r="S17">
            <v>0.90497364604329877</v>
          </cell>
          <cell r="T17">
            <v>0.92537640158760992</v>
          </cell>
          <cell r="V17">
            <v>1.0089516605637789</v>
          </cell>
          <cell r="W17">
            <v>0.97243957356545829</v>
          </cell>
          <cell r="X17">
            <v>0.99240759564333436</v>
          </cell>
          <cell r="Y17">
            <v>1.0278058067274258</v>
          </cell>
          <cell r="Z17">
            <v>1.0261199980063433</v>
          </cell>
          <cell r="AA17">
            <v>1.0217276089448397</v>
          </cell>
          <cell r="AB17">
            <v>1.0250225812604996</v>
          </cell>
          <cell r="AC17">
            <v>1.0211751279676988</v>
          </cell>
          <cell r="AD17">
            <v>0.97834516257191151</v>
          </cell>
          <cell r="AE17">
            <v>0.97265441081176285</v>
          </cell>
          <cell r="AF17">
            <v>0.98729058032999073</v>
          </cell>
          <cell r="AG17">
            <v>0.96605989360695566</v>
          </cell>
        </row>
        <row r="18">
          <cell r="A18" t="str">
            <v>1-ZEu</v>
          </cell>
          <cell r="B18">
            <v>121277643</v>
          </cell>
          <cell r="C18" t="str">
            <v>15700000</v>
          </cell>
          <cell r="D18" t="str">
            <v>Alimentos compostos para animais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121277643</v>
          </cell>
          <cell r="J18">
            <v>0.96871623855939226</v>
          </cell>
          <cell r="K18">
            <v>0.97454066446099319</v>
          </cell>
          <cell r="L18">
            <v>0.97716286489441229</v>
          </cell>
          <cell r="M18">
            <v>0.99343264716189594</v>
          </cell>
          <cell r="N18">
            <v>1.0134473558276778</v>
          </cell>
          <cell r="O18">
            <v>1.0322813513387064</v>
          </cell>
          <cell r="P18">
            <v>1.0268523638567524</v>
          </cell>
          <cell r="Q18">
            <v>1.0422201691433344</v>
          </cell>
          <cell r="R18">
            <v>1.0092621989126294</v>
          </cell>
          <cell r="S18">
            <v>1.0406328638939815</v>
          </cell>
          <cell r="T18">
            <v>1.0244406778336381</v>
          </cell>
          <cell r="V18">
            <v>0.99450647675282333</v>
          </cell>
          <cell r="W18">
            <v>0.99935273283429882</v>
          </cell>
          <cell r="X18">
            <v>0.99789364104425593</v>
          </cell>
          <cell r="Y18">
            <v>1.0191251523461846</v>
          </cell>
          <cell r="Z18">
            <v>1.0045412107900775</v>
          </cell>
          <cell r="AA18">
            <v>1.0107951010787724</v>
          </cell>
          <cell r="AB18">
            <v>1.0162422399407294</v>
          </cell>
          <cell r="AC18">
            <v>1.0163783066107748</v>
          </cell>
          <cell r="AD18">
            <v>0.97377278278107426</v>
          </cell>
          <cell r="AE18">
            <v>0.97899846539715163</v>
          </cell>
          <cell r="AF18">
            <v>0.99812138851223386</v>
          </cell>
          <cell r="AG18">
            <v>0.9902725019116233</v>
          </cell>
        </row>
        <row r="19">
          <cell r="A19" t="str">
            <v>1-ZEu</v>
          </cell>
          <cell r="B19">
            <v>535311817</v>
          </cell>
          <cell r="C19" t="str">
            <v>15800000</v>
          </cell>
          <cell r="D19" t="str">
            <v>Outros produtos alimentares</v>
          </cell>
          <cell r="E19">
            <v>1</v>
          </cell>
          <cell r="F19">
            <v>1</v>
          </cell>
          <cell r="G19">
            <v>0</v>
          </cell>
          <cell r="H19">
            <v>0</v>
          </cell>
          <cell r="I19">
            <v>535311817</v>
          </cell>
          <cell r="J19">
            <v>0.99764637449542504</v>
          </cell>
          <cell r="K19">
            <v>0.98773797549101205</v>
          </cell>
          <cell r="L19">
            <v>0.99285855582912408</v>
          </cell>
          <cell r="M19">
            <v>0.98661616373019667</v>
          </cell>
          <cell r="N19">
            <v>1.0084969124745609</v>
          </cell>
          <cell r="O19">
            <v>1.0116303727681706</v>
          </cell>
          <cell r="P19">
            <v>0.99536165945708632</v>
          </cell>
          <cell r="Q19">
            <v>0.98094325663588067</v>
          </cell>
          <cell r="R19">
            <v>1.0135773761747451</v>
          </cell>
          <cell r="S19">
            <v>0.997597709762165</v>
          </cell>
          <cell r="T19">
            <v>1.0393272187613933</v>
          </cell>
          <cell r="V19">
            <v>0.98438123244633735</v>
          </cell>
          <cell r="W19">
            <v>1.0105803626167824</v>
          </cell>
          <cell r="X19">
            <v>1.0000415972061107</v>
          </cell>
          <cell r="Y19">
            <v>1.0026478809974591</v>
          </cell>
          <cell r="Z19">
            <v>1.0060438810895551</v>
          </cell>
          <cell r="AA19">
            <v>0.98462692718376499</v>
          </cell>
          <cell r="AB19">
            <v>1.0088364098640117</v>
          </cell>
          <cell r="AC19">
            <v>0.97742281087558491</v>
          </cell>
          <cell r="AD19">
            <v>0.97551851081707319</v>
          </cell>
          <cell r="AE19">
            <v>1.0255853809366053</v>
          </cell>
          <cell r="AF19">
            <v>1.0214759072997721</v>
          </cell>
          <cell r="AG19">
            <v>1.0028390986669433</v>
          </cell>
        </row>
        <row r="20">
          <cell r="A20" t="str">
            <v>1-ZEu</v>
          </cell>
          <cell r="B20">
            <v>272894567</v>
          </cell>
          <cell r="C20" t="str">
            <v>15900000</v>
          </cell>
          <cell r="D20" t="str">
            <v>Bebidas</v>
          </cell>
          <cell r="E20">
            <v>1</v>
          </cell>
          <cell r="F20">
            <v>1</v>
          </cell>
          <cell r="G20">
            <v>0</v>
          </cell>
          <cell r="H20">
            <v>0</v>
          </cell>
          <cell r="I20">
            <v>272894567</v>
          </cell>
          <cell r="J20">
            <v>1.0557294669362356</v>
          </cell>
          <cell r="K20">
            <v>0.959257390396835</v>
          </cell>
          <cell r="L20">
            <v>0.95772962471402945</v>
          </cell>
          <cell r="M20">
            <v>0.93094009086625906</v>
          </cell>
          <cell r="N20">
            <v>0.90871720070679729</v>
          </cell>
          <cell r="O20">
            <v>1.0197281765731925</v>
          </cell>
          <cell r="P20">
            <v>0.95635657824860543</v>
          </cell>
          <cell r="Q20">
            <v>0.99001387493418225</v>
          </cell>
          <cell r="R20">
            <v>1.0186870947969626</v>
          </cell>
          <cell r="S20">
            <v>1.0051262518831585</v>
          </cell>
          <cell r="T20">
            <v>1.0131779888893502</v>
          </cell>
          <cell r="V20">
            <v>0.97034705899112472</v>
          </cell>
          <cell r="W20">
            <v>0.96401840539210348</v>
          </cell>
          <cell r="X20">
            <v>0.96689195178598175</v>
          </cell>
          <cell r="Y20">
            <v>0.98301899993937891</v>
          </cell>
          <cell r="Z20">
            <v>0.98404399468384773</v>
          </cell>
          <cell r="AA20">
            <v>0.97680599921944677</v>
          </cell>
          <cell r="AB20">
            <v>0.97150254590235241</v>
          </cell>
          <cell r="AC20">
            <v>1.0341721063337481</v>
          </cell>
          <cell r="AD20">
            <v>1.0505597886233575</v>
          </cell>
          <cell r="AE20">
            <v>0.9980240400727779</v>
          </cell>
          <cell r="AF20">
            <v>1.0539801536479525</v>
          </cell>
          <cell r="AG20">
            <v>1.0466349554079284</v>
          </cell>
        </row>
        <row r="21">
          <cell r="A21" t="str">
            <v>1-ZEu</v>
          </cell>
          <cell r="B21">
            <v>44673323</v>
          </cell>
          <cell r="C21" t="str">
            <v>16000000</v>
          </cell>
          <cell r="D21" t="str">
            <v>Produtos da indústria do tabaco</v>
          </cell>
          <cell r="E21">
            <v>1</v>
          </cell>
          <cell r="F21">
            <v>0</v>
          </cell>
          <cell r="G21">
            <v>0</v>
          </cell>
          <cell r="H21">
            <v>1</v>
          </cell>
          <cell r="I21">
            <v>44673323</v>
          </cell>
          <cell r="J21">
            <v>0.66418361331657771</v>
          </cell>
          <cell r="K21">
            <v>0.94439082465187252</v>
          </cell>
          <cell r="L21">
            <v>0.8969378861608629</v>
          </cell>
          <cell r="M21">
            <v>0.9409119020768536</v>
          </cell>
          <cell r="N21">
            <v>0.94959527662227505</v>
          </cell>
          <cell r="O21">
            <v>0.91144409805165061</v>
          </cell>
          <cell r="P21">
            <v>0.85189749204139098</v>
          </cell>
          <cell r="Q21">
            <v>0.95857470084319429</v>
          </cell>
          <cell r="R21">
            <v>0.98255568905659818</v>
          </cell>
          <cell r="S21">
            <v>0.94496541792163335</v>
          </cell>
          <cell r="T21">
            <v>0.90321400594449031</v>
          </cell>
          <cell r="V21">
            <v>1.0478874356839645</v>
          </cell>
          <cell r="W21">
            <v>0.61764419590230002</v>
          </cell>
          <cell r="X21">
            <v>0.95380753502901616</v>
          </cell>
          <cell r="Y21">
            <v>0.9824708625217673</v>
          </cell>
          <cell r="Z21">
            <v>1.0231160916113613</v>
          </cell>
          <cell r="AA21">
            <v>1.045266277703041</v>
          </cell>
          <cell r="AB21">
            <v>1.0692109671390346</v>
          </cell>
          <cell r="AC21">
            <v>1.055727869882489</v>
          </cell>
          <cell r="AD21">
            <v>1.0497084483583503</v>
          </cell>
          <cell r="AE21">
            <v>1.0893414871213689</v>
          </cell>
          <cell r="AF21">
            <v>1.0507135171663617</v>
          </cell>
          <cell r="AG21">
            <v>1.0151053118809457</v>
          </cell>
        </row>
        <row r="22">
          <cell r="A22" t="str">
            <v>1-ZEu</v>
          </cell>
          <cell r="B22">
            <v>0</v>
          </cell>
          <cell r="C22" t="str">
            <v>170E0000</v>
          </cell>
          <cell r="D22" t="str">
            <v>Enc. Postais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A23" t="str">
            <v>1-ZEu</v>
          </cell>
          <cell r="B23">
            <v>257069401</v>
          </cell>
          <cell r="C23" t="str">
            <v>17100000</v>
          </cell>
          <cell r="D23" t="str">
            <v>Fios e fibras têxteis</v>
          </cell>
          <cell r="E23">
            <v>1</v>
          </cell>
          <cell r="F23">
            <v>0</v>
          </cell>
          <cell r="G23">
            <v>0</v>
          </cell>
          <cell r="H23">
            <v>1</v>
          </cell>
          <cell r="I23">
            <v>257069401</v>
          </cell>
          <cell r="J23">
            <v>0.93150705618626595</v>
          </cell>
          <cell r="K23">
            <v>0.94897350626544286</v>
          </cell>
          <cell r="L23">
            <v>0.92340464994145932</v>
          </cell>
          <cell r="M23">
            <v>0.9282423526377872</v>
          </cell>
          <cell r="N23">
            <v>0.95335867186334444</v>
          </cell>
          <cell r="O23">
            <v>0.94649419066708418</v>
          </cell>
          <cell r="P23">
            <v>0.95786974280217962</v>
          </cell>
          <cell r="Q23">
            <v>0.93227337204444261</v>
          </cell>
          <cell r="R23">
            <v>0.89747111669079016</v>
          </cell>
          <cell r="S23">
            <v>0.92588380541574555</v>
          </cell>
          <cell r="T23">
            <v>0.89287997112533768</v>
          </cell>
          <cell r="V23">
            <v>0.99710640377357684</v>
          </cell>
          <cell r="W23">
            <v>1.0155909628827275</v>
          </cell>
          <cell r="X23">
            <v>1.0188597483294892</v>
          </cell>
          <cell r="Y23">
            <v>1.0252762799092292</v>
          </cell>
          <cell r="Z23">
            <v>1.0030892135398628</v>
          </cell>
          <cell r="AA23">
            <v>1.0150248184511819</v>
          </cell>
          <cell r="AB23">
            <v>1.0084556303353664</v>
          </cell>
          <cell r="AC23">
            <v>0.98380162002659421</v>
          </cell>
          <cell r="AD23">
            <v>0.99517920556026451</v>
          </cell>
          <cell r="AE23">
            <v>1.0005017796412095</v>
          </cell>
          <cell r="AF23">
            <v>0.97643294848933282</v>
          </cell>
          <cell r="AG23">
            <v>0.96068138906116496</v>
          </cell>
        </row>
        <row r="24">
          <cell r="A24" t="str">
            <v>1-ZEu</v>
          </cell>
          <cell r="B24">
            <v>449211456</v>
          </cell>
          <cell r="C24" t="str">
            <v>17200000</v>
          </cell>
          <cell r="D24" t="str">
            <v>Tecidos têxteis</v>
          </cell>
          <cell r="E24">
            <v>1</v>
          </cell>
          <cell r="F24">
            <v>0</v>
          </cell>
          <cell r="G24">
            <v>0</v>
          </cell>
          <cell r="H24">
            <v>1</v>
          </cell>
          <cell r="I24">
            <v>449211456</v>
          </cell>
          <cell r="J24">
            <v>1.0114685913060686</v>
          </cell>
          <cell r="K24">
            <v>1.0796625356359137</v>
          </cell>
          <cell r="L24">
            <v>1.0010113767316144</v>
          </cell>
          <cell r="M24">
            <v>1.0061251369382425</v>
          </cell>
          <cell r="N24">
            <v>0.98263001949932982</v>
          </cell>
          <cell r="O24">
            <v>1.0259163536272673</v>
          </cell>
          <cell r="P24">
            <v>1.0029307168748729</v>
          </cell>
          <cell r="Q24">
            <v>1.0185936620491947</v>
          </cell>
          <cell r="R24">
            <v>1.0089220590375141</v>
          </cell>
          <cell r="S24">
            <v>0.9885715886193901</v>
          </cell>
          <cell r="T24">
            <v>0.99278095789620779</v>
          </cell>
          <cell r="V24">
            <v>0.99719106451347794</v>
          </cell>
          <cell r="W24">
            <v>1.0286652276841517</v>
          </cell>
          <cell r="X24">
            <v>0.99302058215911571</v>
          </cell>
          <cell r="Y24">
            <v>1.0010121342316012</v>
          </cell>
          <cell r="Z24">
            <v>0.99072080466497081</v>
          </cell>
          <cell r="AA24">
            <v>0.99713886211797864</v>
          </cell>
          <cell r="AB24">
            <v>0.99934118590719945</v>
          </cell>
          <cell r="AC24">
            <v>0.9912476224690373</v>
          </cell>
          <cell r="AD24">
            <v>0.95376049336131197</v>
          </cell>
          <cell r="AE24">
            <v>0.98610586956715796</v>
          </cell>
          <cell r="AF24">
            <v>1.0155828162581955</v>
          </cell>
          <cell r="AG24">
            <v>1.046213337065802</v>
          </cell>
        </row>
        <row r="25">
          <cell r="A25" t="str">
            <v>1-ZEu</v>
          </cell>
          <cell r="B25">
            <v>72623303</v>
          </cell>
          <cell r="C25" t="str">
            <v>17400000</v>
          </cell>
          <cell r="D25" t="str">
            <v>Artigos têxteis confeccionados, excepto vestuário</v>
          </cell>
          <cell r="E25">
            <v>1</v>
          </cell>
          <cell r="F25">
            <v>0</v>
          </cell>
          <cell r="G25">
            <v>0</v>
          </cell>
          <cell r="H25">
            <v>1</v>
          </cell>
          <cell r="I25">
            <v>72623303</v>
          </cell>
          <cell r="J25">
            <v>0.9956686048934853</v>
          </cell>
          <cell r="K25">
            <v>1.0169510011581</v>
          </cell>
          <cell r="L25">
            <v>0.9966206761247085</v>
          </cell>
          <cell r="M25">
            <v>1.0107011417004292</v>
          </cell>
          <cell r="N25">
            <v>0.96750269307582593</v>
          </cell>
          <cell r="O25">
            <v>0.98096637748272575</v>
          </cell>
          <cell r="P25">
            <v>0.98805312180126603</v>
          </cell>
          <cell r="Q25">
            <v>1.0451510091741736</v>
          </cell>
          <cell r="R25">
            <v>1.005732089596671</v>
          </cell>
          <cell r="S25">
            <v>1.0118214194222386</v>
          </cell>
          <cell r="T25">
            <v>1.0207440799154139</v>
          </cell>
          <cell r="V25">
            <v>0.98433865697842415</v>
          </cell>
          <cell r="W25">
            <v>0.93649837497460087</v>
          </cell>
          <cell r="X25">
            <v>1.0005251926548033</v>
          </cell>
          <cell r="Y25">
            <v>1.0114238598948111</v>
          </cell>
          <cell r="Z25">
            <v>0.98935107185682136</v>
          </cell>
          <cell r="AA25">
            <v>1.0093487388284947</v>
          </cell>
          <cell r="AB25">
            <v>1.0141285380211735</v>
          </cell>
          <cell r="AC25">
            <v>1.0379783185118678</v>
          </cell>
          <cell r="AD25">
            <v>1.0204381142405812</v>
          </cell>
          <cell r="AE25">
            <v>0.99900742559737732</v>
          </cell>
          <cell r="AF25">
            <v>1.0128653312485412</v>
          </cell>
          <cell r="AG25">
            <v>0.98409637719250398</v>
          </cell>
        </row>
        <row r="26">
          <cell r="A26" t="str">
            <v>1-ZEu</v>
          </cell>
          <cell r="B26">
            <v>243146305</v>
          </cell>
          <cell r="C26" t="str">
            <v>17500000</v>
          </cell>
          <cell r="D26" t="str">
            <v>Outros artigos têxteis</v>
          </cell>
          <cell r="E26">
            <v>1</v>
          </cell>
          <cell r="F26">
            <v>0</v>
          </cell>
          <cell r="G26">
            <v>0</v>
          </cell>
          <cell r="H26">
            <v>1</v>
          </cell>
          <cell r="I26">
            <v>243146305</v>
          </cell>
          <cell r="J26">
            <v>0.99285619122285418</v>
          </cell>
          <cell r="K26">
            <v>1.0389033926096913</v>
          </cell>
          <cell r="L26">
            <v>1.0325652266198211</v>
          </cell>
          <cell r="M26">
            <v>1.006269793705391</v>
          </cell>
          <cell r="N26">
            <v>0.99664674373467887</v>
          </cell>
          <cell r="O26">
            <v>0.9817175399709982</v>
          </cell>
          <cell r="P26">
            <v>1.0220945813151061</v>
          </cell>
          <cell r="Q26">
            <v>1.047253725777934</v>
          </cell>
          <cell r="R26">
            <v>0.98995123568731525</v>
          </cell>
          <cell r="S26">
            <v>0.99060855282380278</v>
          </cell>
          <cell r="T26">
            <v>0.997128843918066</v>
          </cell>
          <cell r="V26">
            <v>0.97152095579064024</v>
          </cell>
          <cell r="W26">
            <v>0.99864083008074178</v>
          </cell>
          <cell r="X26">
            <v>0.96431578274913532</v>
          </cell>
          <cell r="Y26">
            <v>0.99477655830867195</v>
          </cell>
          <cell r="Z26">
            <v>1.0051074530821025</v>
          </cell>
          <cell r="AA26">
            <v>0.99295700114715291</v>
          </cell>
          <cell r="AB26">
            <v>1.0176934700896731</v>
          </cell>
          <cell r="AC26">
            <v>1.0005789458266057</v>
          </cell>
          <cell r="AD26">
            <v>1.0070296334682807</v>
          </cell>
          <cell r="AE26">
            <v>1.0143309552750226</v>
          </cell>
          <cell r="AF26">
            <v>1.00895230535471</v>
          </cell>
          <cell r="AG26">
            <v>1.0240961088272638</v>
          </cell>
        </row>
        <row r="27">
          <cell r="A27" t="str">
            <v>1-ZEu</v>
          </cell>
          <cell r="B27">
            <v>98269082</v>
          </cell>
          <cell r="C27" t="str">
            <v>17600000</v>
          </cell>
          <cell r="D27" t="str">
            <v>Tecidos de malha</v>
          </cell>
          <cell r="E27">
            <v>1</v>
          </cell>
          <cell r="F27">
            <v>0</v>
          </cell>
          <cell r="G27">
            <v>0</v>
          </cell>
          <cell r="H27">
            <v>1</v>
          </cell>
          <cell r="I27">
            <v>98269082</v>
          </cell>
          <cell r="J27">
            <v>0.99990122960924988</v>
          </cell>
          <cell r="K27">
            <v>0.9686158275459561</v>
          </cell>
          <cell r="L27">
            <v>1.0005467811739774</v>
          </cell>
          <cell r="M27">
            <v>0.9432593821163423</v>
          </cell>
          <cell r="N27">
            <v>0.96298826928985315</v>
          </cell>
          <cell r="O27">
            <v>0.98194801037039958</v>
          </cell>
          <cell r="P27">
            <v>0.99150509546948074</v>
          </cell>
          <cell r="Q27">
            <v>1.0066596144695747</v>
          </cell>
          <cell r="R27">
            <v>0.94942087278005927</v>
          </cell>
          <cell r="S27">
            <v>0.94132232903897528</v>
          </cell>
          <cell r="T27">
            <v>0.99007875809078416</v>
          </cell>
          <cell r="V27">
            <v>1.0793014848614013</v>
          </cell>
          <cell r="W27">
            <v>0.95757018705106445</v>
          </cell>
          <cell r="X27">
            <v>1.0291559540170063</v>
          </cell>
          <cell r="Y27">
            <v>0.9983788469637046</v>
          </cell>
          <cell r="Z27">
            <v>0.96432523769535927</v>
          </cell>
          <cell r="AA27">
            <v>0.99701521708314222</v>
          </cell>
          <cell r="AB27">
            <v>0.99922576486819803</v>
          </cell>
          <cell r="AC27">
            <v>1.0026586536312481</v>
          </cell>
          <cell r="AD27">
            <v>0.95645896833771449</v>
          </cell>
          <cell r="AE27">
            <v>0.96837688154309154</v>
          </cell>
          <cell r="AF27">
            <v>1.047550873904145</v>
          </cell>
          <cell r="AG27">
            <v>0.99998193004392477</v>
          </cell>
        </row>
        <row r="28">
          <cell r="A28" t="str">
            <v>1-ZEu</v>
          </cell>
          <cell r="B28">
            <v>192135116</v>
          </cell>
          <cell r="C28" t="str">
            <v>17700000</v>
          </cell>
          <cell r="D28" t="str">
            <v>Artigos de malha</v>
          </cell>
          <cell r="E28">
            <v>1</v>
          </cell>
          <cell r="F28">
            <v>0</v>
          </cell>
          <cell r="G28">
            <v>0</v>
          </cell>
          <cell r="H28">
            <v>1</v>
          </cell>
          <cell r="I28">
            <v>192135116</v>
          </cell>
          <cell r="J28">
            <v>0.96001588349456224</v>
          </cell>
          <cell r="K28">
            <v>0.9736627053818957</v>
          </cell>
          <cell r="L28">
            <v>0.94159628862478506</v>
          </cell>
          <cell r="M28">
            <v>0.94389679338071331</v>
          </cell>
          <cell r="N28">
            <v>0.91756063868547211</v>
          </cell>
          <cell r="O28">
            <v>0.91913063524827487</v>
          </cell>
          <cell r="P28">
            <v>0.95767761302488053</v>
          </cell>
          <cell r="Q28">
            <v>0.97493497590334144</v>
          </cell>
          <cell r="R28">
            <v>0.98779613388031928</v>
          </cell>
          <cell r="S28">
            <v>0.98216263678392779</v>
          </cell>
          <cell r="T28">
            <v>0.97443984099076697</v>
          </cell>
          <cell r="V28">
            <v>1.0359984533567188</v>
          </cell>
          <cell r="W28">
            <v>1.0221464511368332</v>
          </cell>
          <cell r="X28">
            <v>1.0301622674897495</v>
          </cell>
          <cell r="Y28">
            <v>0.99552157550250986</v>
          </cell>
          <cell r="Z28">
            <v>0.9851537356083947</v>
          </cell>
          <cell r="AA28">
            <v>0.97767316341155708</v>
          </cell>
          <cell r="AB28">
            <v>1.007731390274083</v>
          </cell>
          <cell r="AC28">
            <v>0.99391627259086368</v>
          </cell>
          <cell r="AD28">
            <v>1.011948680052124</v>
          </cell>
          <cell r="AE28">
            <v>0.99711466984948849</v>
          </cell>
          <cell r="AF28">
            <v>0.98961429634076847</v>
          </cell>
          <cell r="AG28">
            <v>0.95301904438690965</v>
          </cell>
        </row>
        <row r="29">
          <cell r="A29" t="str">
            <v>1-ZEu</v>
          </cell>
          <cell r="B29">
            <v>981113443</v>
          </cell>
          <cell r="C29" t="str">
            <v>18000000</v>
          </cell>
          <cell r="D29" t="str">
            <v>Artigos de vestuário e de peles com pêlo</v>
          </cell>
          <cell r="E29">
            <v>1</v>
          </cell>
          <cell r="F29">
            <v>0</v>
          </cell>
          <cell r="G29">
            <v>0</v>
          </cell>
          <cell r="H29">
            <v>1</v>
          </cell>
          <cell r="I29">
            <v>981113443</v>
          </cell>
          <cell r="J29">
            <v>0.99427020169835645</v>
          </cell>
          <cell r="K29">
            <v>0.98705569587445197</v>
          </cell>
          <cell r="L29">
            <v>0.96450680832064961</v>
          </cell>
          <cell r="M29">
            <v>0.96820137898829639</v>
          </cell>
          <cell r="N29">
            <v>0.95464389796700833</v>
          </cell>
          <cell r="O29">
            <v>0.94775998621167701</v>
          </cell>
          <cell r="P29">
            <v>0.96043921644521701</v>
          </cell>
          <cell r="Q29">
            <v>0.95988179819126407</v>
          </cell>
          <cell r="R29">
            <v>0.98763740926114174</v>
          </cell>
          <cell r="S29">
            <v>0.98254881556812479</v>
          </cell>
          <cell r="T29">
            <v>0.98259412122277279</v>
          </cell>
          <cell r="V29">
            <v>1.0090290809168314</v>
          </cell>
          <cell r="W29">
            <v>1.0073017064199559</v>
          </cell>
          <cell r="X29">
            <v>1.0080394582939602</v>
          </cell>
          <cell r="Y29">
            <v>0.99892343738334322</v>
          </cell>
          <cell r="Z29">
            <v>0.98940705290124009</v>
          </cell>
          <cell r="AA29">
            <v>0.99025631017841542</v>
          </cell>
          <cell r="AB29">
            <v>0.99065283983563612</v>
          </cell>
          <cell r="AC29">
            <v>0.99357981439756626</v>
          </cell>
          <cell r="AD29">
            <v>1.0047486065555717</v>
          </cell>
          <cell r="AE29">
            <v>1.0051617329766265</v>
          </cell>
          <cell r="AF29">
            <v>1.0023079860572868</v>
          </cell>
          <cell r="AG29">
            <v>1.0005919740835665</v>
          </cell>
        </row>
        <row r="30">
          <cell r="A30" t="str">
            <v>1-ZEu</v>
          </cell>
          <cell r="B30">
            <v>0</v>
          </cell>
          <cell r="C30" t="str">
            <v>190E0000</v>
          </cell>
          <cell r="D30" t="str">
            <v>Enc. Postais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 t="str">
            <v>1-ZEu</v>
          </cell>
          <cell r="B31">
            <v>235385232</v>
          </cell>
          <cell r="C31" t="str">
            <v>19100000</v>
          </cell>
          <cell r="D31" t="str">
            <v>Couros e peles sem pêlo</v>
          </cell>
          <cell r="E31">
            <v>1</v>
          </cell>
          <cell r="F31">
            <v>0</v>
          </cell>
          <cell r="G31">
            <v>0</v>
          </cell>
          <cell r="H31">
            <v>1</v>
          </cell>
          <cell r="I31">
            <v>235385232</v>
          </cell>
          <cell r="J31">
            <v>0.95860617483969368</v>
          </cell>
          <cell r="K31">
            <v>0.98703330668522293</v>
          </cell>
          <cell r="L31">
            <v>0.97284239437645303</v>
          </cell>
          <cell r="M31">
            <v>0.95511652149845427</v>
          </cell>
          <cell r="N31">
            <v>0.97152857016493099</v>
          </cell>
          <cell r="O31">
            <v>0.96826902186913966</v>
          </cell>
          <cell r="P31">
            <v>0.99461700894757188</v>
          </cell>
          <cell r="Q31">
            <v>0.97156023077926901</v>
          </cell>
          <cell r="R31">
            <v>0.94441763571441895</v>
          </cell>
          <cell r="S31">
            <v>0.920315932429705</v>
          </cell>
          <cell r="T31">
            <v>1.010304486878465</v>
          </cell>
          <cell r="V31">
            <v>1.0255777864521154</v>
          </cell>
          <cell r="W31">
            <v>1.0067314126533811</v>
          </cell>
          <cell r="X31">
            <v>1.0001575842879857</v>
          </cell>
          <cell r="Y31">
            <v>1.0095583935960712</v>
          </cell>
          <cell r="Z31">
            <v>0.98463784183310832</v>
          </cell>
          <cell r="AA31">
            <v>1.051321218918214</v>
          </cell>
          <cell r="AB31">
            <v>0.93851707064718004</v>
          </cell>
          <cell r="AC31">
            <v>0.99889196673519431</v>
          </cell>
          <cell r="AD31">
            <v>0.9839767561639996</v>
          </cell>
          <cell r="AE31">
            <v>0.95972469095237878</v>
          </cell>
          <cell r="AF31">
            <v>0.99223187220435638</v>
          </cell>
          <cell r="AG31">
            <v>1.048673405556015</v>
          </cell>
        </row>
        <row r="32">
          <cell r="A32" t="str">
            <v>1-ZEu</v>
          </cell>
          <cell r="B32">
            <v>92115980</v>
          </cell>
          <cell r="C32" t="str">
            <v>19200000</v>
          </cell>
          <cell r="D32" t="str">
            <v>Artigos de viagem e de uso pessoal, de marroquinaria, de correeiro, de seleiro e de outrosartigos de couro</v>
          </cell>
          <cell r="E32">
            <v>1</v>
          </cell>
          <cell r="F32">
            <v>0</v>
          </cell>
          <cell r="G32">
            <v>0</v>
          </cell>
          <cell r="H32">
            <v>1</v>
          </cell>
          <cell r="I32">
            <v>92115980</v>
          </cell>
          <cell r="J32">
            <v>0.96135232625706979</v>
          </cell>
          <cell r="K32">
            <v>0.98096073837761522</v>
          </cell>
          <cell r="L32">
            <v>0.98012731839996392</v>
          </cell>
          <cell r="M32">
            <v>0.99710945187520406</v>
          </cell>
          <cell r="N32">
            <v>0.93477790494473034</v>
          </cell>
          <cell r="O32">
            <v>0.97458403534560234</v>
          </cell>
          <cell r="P32">
            <v>0.94696997619140566</v>
          </cell>
          <cell r="Q32">
            <v>1.0409796156415112</v>
          </cell>
          <cell r="R32">
            <v>1.0278242461862588</v>
          </cell>
          <cell r="S32">
            <v>1.0040333435800635</v>
          </cell>
          <cell r="T32">
            <v>1.0710920701988553</v>
          </cell>
          <cell r="V32">
            <v>0.98954864286480726</v>
          </cell>
          <cell r="W32">
            <v>0.9897855235891958</v>
          </cell>
          <cell r="X32">
            <v>1.0499274305549111</v>
          </cell>
          <cell r="Y32">
            <v>0.94759346202081274</v>
          </cell>
          <cell r="Z32">
            <v>1.0201407857650122</v>
          </cell>
          <cell r="AA32">
            <v>0.95833634808222512</v>
          </cell>
          <cell r="AB32">
            <v>0.97896939467314248</v>
          </cell>
          <cell r="AC32">
            <v>1.0006265573661248</v>
          </cell>
          <cell r="AD32">
            <v>1.0418721013155845</v>
          </cell>
          <cell r="AE32">
            <v>0.98954370391523205</v>
          </cell>
          <cell r="AF32">
            <v>1.019941032184539</v>
          </cell>
          <cell r="AG32">
            <v>1.0137150176684127</v>
          </cell>
        </row>
        <row r="33">
          <cell r="A33" t="str">
            <v>1-ZEu</v>
          </cell>
          <cell r="B33">
            <v>314281357</v>
          </cell>
          <cell r="C33" t="str">
            <v>19300000</v>
          </cell>
          <cell r="D33" t="str">
            <v>Calçado e suas partes</v>
          </cell>
          <cell r="E33">
            <v>1</v>
          </cell>
          <cell r="F33">
            <v>0</v>
          </cell>
          <cell r="G33">
            <v>0</v>
          </cell>
          <cell r="H33">
            <v>1</v>
          </cell>
          <cell r="I33">
            <v>314281357</v>
          </cell>
          <cell r="J33">
            <v>0.96025577039365817</v>
          </cell>
          <cell r="K33">
            <v>0.96667426129004252</v>
          </cell>
          <cell r="L33">
            <v>0.94838570474989181</v>
          </cell>
          <cell r="M33">
            <v>0.9212578799800285</v>
          </cell>
          <cell r="N33">
            <v>0.9097080455457871</v>
          </cell>
          <cell r="O33">
            <v>0.92963581313538868</v>
          </cell>
          <cell r="P33">
            <v>0.98466353154692121</v>
          </cell>
          <cell r="Q33">
            <v>1.0358116049693444</v>
          </cell>
          <cell r="R33">
            <v>1.0445792668397795</v>
          </cell>
          <cell r="S33">
            <v>1.031620842103298</v>
          </cell>
          <cell r="T33">
            <v>1.0263031431603877</v>
          </cell>
          <cell r="V33">
            <v>0.99210843599828635</v>
          </cell>
          <cell r="W33">
            <v>0.97529556743178458</v>
          </cell>
          <cell r="X33">
            <v>0.93891423952490105</v>
          </cell>
          <cell r="Y33">
            <v>0.95588934025192129</v>
          </cell>
          <cell r="Z33">
            <v>0.94664856018089327</v>
          </cell>
          <cell r="AA33">
            <v>0.96781081458133089</v>
          </cell>
          <cell r="AB33">
            <v>0.98190709058506576</v>
          </cell>
          <cell r="AC33">
            <v>1.0108631446578129</v>
          </cell>
          <cell r="AD33">
            <v>1.0238936395704703</v>
          </cell>
          <cell r="AE33">
            <v>1.0388161906330564</v>
          </cell>
          <cell r="AF33">
            <v>1.0518489199412631</v>
          </cell>
          <cell r="AG33">
            <v>1.1160040566432146</v>
          </cell>
        </row>
        <row r="34">
          <cell r="A34" t="str">
            <v>1-ZEu</v>
          </cell>
          <cell r="B34">
            <v>269751591</v>
          </cell>
          <cell r="C34" t="str">
            <v>20000000</v>
          </cell>
          <cell r="D34" t="str">
            <v>Madeira e suas obras (excepto mobiliário), obras de cestaria e de espartaria</v>
          </cell>
          <cell r="E34">
            <v>1</v>
          </cell>
          <cell r="F34">
            <v>0</v>
          </cell>
          <cell r="G34">
            <v>0</v>
          </cell>
          <cell r="H34">
            <v>1</v>
          </cell>
          <cell r="I34">
            <v>269751591</v>
          </cell>
          <cell r="J34">
            <v>1.0185016762388761</v>
          </cell>
          <cell r="K34">
            <v>0.97931598782851981</v>
          </cell>
          <cell r="L34">
            <v>0.9929165161463458</v>
          </cell>
          <cell r="M34">
            <v>1.0050639721074888</v>
          </cell>
          <cell r="N34">
            <v>1.0362281087052758</v>
          </cell>
          <cell r="O34">
            <v>1.0262578405495464</v>
          </cell>
          <cell r="P34">
            <v>1.0305116445385525</v>
          </cell>
          <cell r="Q34">
            <v>0.97424383272512882</v>
          </cell>
          <cell r="R34">
            <v>1.0174270040077606</v>
          </cell>
          <cell r="S34">
            <v>1.0131486137007082</v>
          </cell>
          <cell r="T34">
            <v>1.034653490812445</v>
          </cell>
          <cell r="V34">
            <v>0.98917882396730317</v>
          </cell>
          <cell r="W34">
            <v>0.99194891278884412</v>
          </cell>
          <cell r="X34">
            <v>1.0077991601889875</v>
          </cell>
          <cell r="Y34">
            <v>1.0101620568196323</v>
          </cell>
          <cell r="Z34">
            <v>1.0167376680324456</v>
          </cell>
          <cell r="AA34">
            <v>1.0089389643934368</v>
          </cell>
          <cell r="AB34">
            <v>1.0281072090558565</v>
          </cell>
          <cell r="AC34">
            <v>0.99019274298045867</v>
          </cell>
          <cell r="AD34">
            <v>0.9964671532722652</v>
          </cell>
          <cell r="AE34">
            <v>0.97081534626417876</v>
          </cell>
          <cell r="AF34">
            <v>0.98562510810144988</v>
          </cell>
          <cell r="AG34">
            <v>1.0040268541351416</v>
          </cell>
        </row>
        <row r="35">
          <cell r="A35" t="str">
            <v>1-ZEu</v>
          </cell>
          <cell r="B35">
            <v>505753026</v>
          </cell>
          <cell r="C35" t="str">
            <v>21100000</v>
          </cell>
          <cell r="D35" t="str">
            <v>Pasta,papel e cartão</v>
          </cell>
          <cell r="E35">
            <v>1</v>
          </cell>
          <cell r="F35">
            <v>0</v>
          </cell>
          <cell r="G35">
            <v>0</v>
          </cell>
          <cell r="H35">
            <v>1</v>
          </cell>
          <cell r="I35">
            <v>505753026</v>
          </cell>
          <cell r="J35">
            <v>1.0309152137902147</v>
          </cell>
          <cell r="K35">
            <v>1.025995134713928</v>
          </cell>
          <cell r="L35">
            <v>1.0211994725788274</v>
          </cell>
          <cell r="M35">
            <v>0.9462021417597043</v>
          </cell>
          <cell r="N35">
            <v>1.1169996808699216</v>
          </cell>
          <cell r="O35">
            <v>1.034055293884687</v>
          </cell>
          <cell r="P35">
            <v>0.97594057086722008</v>
          </cell>
          <cell r="Q35">
            <v>1.033695319879476</v>
          </cell>
          <cell r="R35">
            <v>1.0095262121843247</v>
          </cell>
          <cell r="S35">
            <v>1.0893165791804169</v>
          </cell>
          <cell r="T35">
            <v>1.1106674129775718</v>
          </cell>
          <cell r="V35">
            <v>1.0056562864675005</v>
          </cell>
          <cell r="W35">
            <v>0.99233846072050036</v>
          </cell>
          <cell r="X35">
            <v>0.99591598168183448</v>
          </cell>
          <cell r="Y35">
            <v>1.0286786960863992</v>
          </cell>
          <cell r="Z35">
            <v>1.0309426368031442</v>
          </cell>
          <cell r="AA35">
            <v>0.95322251697141291</v>
          </cell>
          <cell r="AB35">
            <v>0.95547645572584727</v>
          </cell>
          <cell r="AC35">
            <v>0.94733904693349924</v>
          </cell>
          <cell r="AD35">
            <v>0.94596349586832229</v>
          </cell>
          <cell r="AE35">
            <v>1.0589184601350763</v>
          </cell>
          <cell r="AF35">
            <v>1.0571113717383376</v>
          </cell>
          <cell r="AG35">
            <v>1.0284365908681254</v>
          </cell>
        </row>
        <row r="36">
          <cell r="A36" t="str">
            <v>1-ZEu</v>
          </cell>
          <cell r="B36">
            <v>297481751</v>
          </cell>
          <cell r="C36" t="str">
            <v>21200000</v>
          </cell>
          <cell r="D36" t="str">
            <v>Artigos de papel e cartão</v>
          </cell>
          <cell r="E36">
            <v>1</v>
          </cell>
          <cell r="F36">
            <v>0</v>
          </cell>
          <cell r="G36">
            <v>0</v>
          </cell>
          <cell r="H36">
            <v>1</v>
          </cell>
          <cell r="I36">
            <v>297481751</v>
          </cell>
          <cell r="J36">
            <v>1.0122965280384115</v>
          </cell>
          <cell r="K36">
            <v>0.99544815379540375</v>
          </cell>
          <cell r="L36">
            <v>1.0104200443487754</v>
          </cell>
          <cell r="M36">
            <v>1.015384700790837</v>
          </cell>
          <cell r="N36">
            <v>1.0049162576400201</v>
          </cell>
          <cell r="O36">
            <v>1.0145016710650705</v>
          </cell>
          <cell r="P36">
            <v>1.0069782778127316</v>
          </cell>
          <cell r="Q36">
            <v>1.0126991568292445</v>
          </cell>
          <cell r="R36">
            <v>0.99291293502906608</v>
          </cell>
          <cell r="S36">
            <v>1.0019973736563097</v>
          </cell>
          <cell r="T36">
            <v>0.982304312739255</v>
          </cell>
          <cell r="V36">
            <v>1.0118277885581528</v>
          </cell>
          <cell r="W36">
            <v>1.0144984251225959</v>
          </cell>
          <cell r="X36">
            <v>1.0102069228043888</v>
          </cell>
          <cell r="Y36">
            <v>1.0132489123434212</v>
          </cell>
          <cell r="Z36">
            <v>1.0053126385767517</v>
          </cell>
          <cell r="AA36">
            <v>1.0040776995106395</v>
          </cell>
          <cell r="AB36">
            <v>0.98939984461715669</v>
          </cell>
          <cell r="AC36">
            <v>0.98352698542990968</v>
          </cell>
          <cell r="AD36">
            <v>0.98965074932252239</v>
          </cell>
          <cell r="AE36">
            <v>0.98760023427643773</v>
          </cell>
          <cell r="AF36">
            <v>0.99783380172699598</v>
          </cell>
          <cell r="AG36">
            <v>0.99281599771102791</v>
          </cell>
        </row>
        <row r="37">
          <cell r="A37" t="str">
            <v>1-ZEu</v>
          </cell>
          <cell r="B37">
            <v>227021298</v>
          </cell>
          <cell r="C37" t="str">
            <v>22000000</v>
          </cell>
          <cell r="D37" t="str">
            <v>Material impresso, suportes gravados e trabalhos de impressão</v>
          </cell>
          <cell r="E37">
            <v>1</v>
          </cell>
          <cell r="F37">
            <v>0</v>
          </cell>
          <cell r="G37">
            <v>0</v>
          </cell>
          <cell r="H37">
            <v>1</v>
          </cell>
          <cell r="I37">
            <v>227021298</v>
          </cell>
          <cell r="J37">
            <v>0.93574744176802604</v>
          </cell>
          <cell r="K37">
            <v>0.9478148452473254</v>
          </cell>
          <cell r="L37">
            <v>0.95752975700432497</v>
          </cell>
          <cell r="M37">
            <v>1.0113940050237749</v>
          </cell>
          <cell r="N37">
            <v>0.93150884873358386</v>
          </cell>
          <cell r="O37">
            <v>0.96907980456420961</v>
          </cell>
          <cell r="P37">
            <v>0.94822076576141667</v>
          </cell>
          <cell r="Q37">
            <v>1.1013622224281321</v>
          </cell>
          <cell r="R37">
            <v>0.98421008677402733</v>
          </cell>
          <cell r="S37">
            <v>0.93972527225185376</v>
          </cell>
          <cell r="T37">
            <v>0.78709719696218938</v>
          </cell>
          <cell r="V37">
            <v>1.0121288262564692</v>
          </cell>
          <cell r="W37">
            <v>1.0008539070192968</v>
          </cell>
          <cell r="X37">
            <v>0.92400250134091133</v>
          </cell>
          <cell r="Y37">
            <v>1.0515632174123453</v>
          </cell>
          <cell r="Z37">
            <v>0.95412423461264895</v>
          </cell>
          <cell r="AA37">
            <v>1.2043781526381554</v>
          </cell>
          <cell r="AB37">
            <v>0.96026796641143308</v>
          </cell>
          <cell r="AC37">
            <v>0.83963878267512249</v>
          </cell>
          <cell r="AD37">
            <v>1.1533439563508794</v>
          </cell>
          <cell r="AE37">
            <v>0.88255983742812383</v>
          </cell>
          <cell r="AF37">
            <v>0.96905462065274928</v>
          </cell>
          <cell r="AG37">
            <v>1.048083997201865</v>
          </cell>
        </row>
        <row r="38">
          <cell r="A38" t="str">
            <v>1-ZEu</v>
          </cell>
          <cell r="B38">
            <v>3697295</v>
          </cell>
          <cell r="C38" t="str">
            <v>23100000</v>
          </cell>
          <cell r="D38" t="str">
            <v>Produtos de coqueria</v>
          </cell>
          <cell r="E38">
            <v>1</v>
          </cell>
          <cell r="F38">
            <v>0</v>
          </cell>
          <cell r="G38">
            <v>1</v>
          </cell>
          <cell r="H38">
            <v>0</v>
          </cell>
          <cell r="I38">
            <v>3697295</v>
          </cell>
          <cell r="J38">
            <v>1.0488395102613399</v>
          </cell>
          <cell r="K38">
            <v>1.218984993712084</v>
          </cell>
          <cell r="L38">
            <v>1.2179430889191911</v>
          </cell>
          <cell r="M38">
            <v>1.2306115876924943</v>
          </cell>
          <cell r="N38">
            <v>1.2128639526172496</v>
          </cell>
          <cell r="O38">
            <v>1.2076365246067584</v>
          </cell>
          <cell r="P38">
            <v>1.1872390427617452</v>
          </cell>
          <cell r="Q38">
            <v>1.1885228404988608</v>
          </cell>
          <cell r="R38">
            <v>1.1906791169790831</v>
          </cell>
          <cell r="S38">
            <v>1.1873281138233198</v>
          </cell>
          <cell r="T38">
            <v>1.1796464176721404</v>
          </cell>
          <cell r="V38">
            <v>0.90274830647230997</v>
          </cell>
          <cell r="W38">
            <v>0.89743734549024612</v>
          </cell>
          <cell r="X38">
            <v>0.90519556603313844</v>
          </cell>
          <cell r="Y38">
            <v>0.90320735299543797</v>
          </cell>
          <cell r="Z38">
            <v>0.91353435539803984</v>
          </cell>
          <cell r="AA38">
            <v>1.0082355141516797</v>
          </cell>
          <cell r="AB38">
            <v>1.031644059337242</v>
          </cell>
          <cell r="AC38">
            <v>1.0300444724417805</v>
          </cell>
          <cell r="AD38">
            <v>1.0306951879807722</v>
          </cell>
          <cell r="AE38">
            <v>1.2325624426994275</v>
          </cell>
          <cell r="AF38">
            <v>1.0780784130488084</v>
          </cell>
          <cell r="AG38">
            <v>1.0666169839511168</v>
          </cell>
        </row>
        <row r="39">
          <cell r="A39" t="str">
            <v>1-ZEu</v>
          </cell>
          <cell r="B39">
            <v>0</v>
          </cell>
          <cell r="C39" t="str">
            <v>2320000A</v>
          </cell>
          <cell r="D39" t="str">
            <v>abastecimentos à navegação e provisões de bordo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A40" t="str">
            <v>1-ZEu</v>
          </cell>
          <cell r="B40">
            <v>142054801</v>
          </cell>
          <cell r="C40" t="str">
            <v>2320000B</v>
          </cell>
          <cell r="D40" t="str">
            <v xml:space="preserve"> Restantes produtos CNBS da Classe 2320</v>
          </cell>
          <cell r="E40">
            <v>1</v>
          </cell>
          <cell r="F40">
            <v>0</v>
          </cell>
          <cell r="G40">
            <v>1</v>
          </cell>
          <cell r="H40">
            <v>0</v>
          </cell>
          <cell r="I40">
            <v>142054801</v>
          </cell>
          <cell r="J40">
            <v>1.2373323138903511</v>
          </cell>
          <cell r="K40">
            <v>1.0700517283697242</v>
          </cell>
          <cell r="L40">
            <v>1.0991154159296259</v>
          </cell>
          <cell r="M40">
            <v>1.2562172276091161</v>
          </cell>
          <cell r="N40">
            <v>1.1685809500111479</v>
          </cell>
          <cell r="O40">
            <v>1.3387502369611504</v>
          </cell>
          <cell r="P40">
            <v>1.2249808552793486</v>
          </cell>
          <cell r="Q40">
            <v>1.3344901479174247</v>
          </cell>
          <cell r="R40">
            <v>2.3302894940853762</v>
          </cell>
          <cell r="S40">
            <v>1.3141654653849861</v>
          </cell>
          <cell r="T40">
            <v>2.1660967108530524</v>
          </cell>
          <cell r="V40">
            <v>0.99918829955475774</v>
          </cell>
          <cell r="W40">
            <v>0.9638437476044468</v>
          </cell>
          <cell r="X40">
            <v>0.9699256620004798</v>
          </cell>
          <cell r="Y40">
            <v>0.8634492323674603</v>
          </cell>
          <cell r="Z40">
            <v>1.0091816768296256</v>
          </cell>
          <cell r="AA40">
            <v>0.986000709501197</v>
          </cell>
          <cell r="AB40">
            <v>0.95886925651743715</v>
          </cell>
          <cell r="AC40">
            <v>0.99062055834077323</v>
          </cell>
          <cell r="AD40">
            <v>1.0624446437181028</v>
          </cell>
          <cell r="AE40">
            <v>1.0106928054760123</v>
          </cell>
          <cell r="AF40">
            <v>1.0687558499978735</v>
          </cell>
          <cell r="AG40">
            <v>1.1170275580918343</v>
          </cell>
        </row>
        <row r="41">
          <cell r="A41" t="str">
            <v>1-ZEu</v>
          </cell>
          <cell r="B41">
            <v>34197966</v>
          </cell>
          <cell r="C41" t="str">
            <v>23200110</v>
          </cell>
          <cell r="D41" t="str">
            <v>gasolina para motores, incluído de aviação</v>
          </cell>
          <cell r="E41">
            <v>1</v>
          </cell>
          <cell r="F41">
            <v>0</v>
          </cell>
          <cell r="G41">
            <v>1</v>
          </cell>
          <cell r="H41">
            <v>0</v>
          </cell>
          <cell r="I41">
            <v>34197966</v>
          </cell>
          <cell r="J41">
            <v>1.1633563247714036</v>
          </cell>
          <cell r="K41">
            <v>4.965555316450847</v>
          </cell>
          <cell r="L41">
            <v>0.89232288522057346</v>
          </cell>
          <cell r="M41">
            <v>1.0528043713442616</v>
          </cell>
          <cell r="N41">
            <v>1.0904584496125183</v>
          </cell>
          <cell r="O41">
            <v>0.95392756253115363</v>
          </cell>
          <cell r="P41">
            <v>1.3313125703082851</v>
          </cell>
          <cell r="Q41">
            <v>1.3833045736927589</v>
          </cell>
          <cell r="R41">
            <v>2.6105347099333325</v>
          </cell>
          <cell r="S41">
            <v>503.5215010534265</v>
          </cell>
          <cell r="T41">
            <v>1.1991846459462105</v>
          </cell>
          <cell r="V41">
            <v>0.76560450976264538</v>
          </cell>
          <cell r="W41">
            <v>0.5925985041239088</v>
          </cell>
          <cell r="X41">
            <v>0.94055495110643128</v>
          </cell>
          <cell r="Y41">
            <v>0.57092826007333375</v>
          </cell>
          <cell r="Z41">
            <v>1.909624572391301</v>
          </cell>
          <cell r="AA41">
            <v>0.76154761252806735</v>
          </cell>
          <cell r="AB41">
            <v>0.85818906409212536</v>
          </cell>
          <cell r="AC41">
            <v>1.1793240112925822</v>
          </cell>
          <cell r="AD41">
            <v>0.88115912663249085</v>
          </cell>
          <cell r="AE41">
            <v>1.665598495223708</v>
          </cell>
          <cell r="AF41">
            <v>1.0001376934855424</v>
          </cell>
          <cell r="AG41">
            <v>0.87473319928786308</v>
          </cell>
        </row>
        <row r="42">
          <cell r="A42" t="str">
            <v>1-ZEu</v>
          </cell>
          <cell r="B42">
            <v>118513434</v>
          </cell>
          <cell r="C42" t="str">
            <v>23200150</v>
          </cell>
          <cell r="D42" t="str">
            <v>gasóleos e marine diesel</v>
          </cell>
          <cell r="E42">
            <v>1</v>
          </cell>
          <cell r="F42">
            <v>0</v>
          </cell>
          <cell r="G42">
            <v>1</v>
          </cell>
          <cell r="H42">
            <v>0</v>
          </cell>
          <cell r="I42">
            <v>118513434</v>
          </cell>
          <cell r="J42">
            <v>0.89147104705389946</v>
          </cell>
          <cell r="K42">
            <v>1.2470920299179635</v>
          </cell>
          <cell r="L42">
            <v>1.1355120424211227</v>
          </cell>
          <cell r="M42">
            <v>1.1839649171954809</v>
          </cell>
          <cell r="N42">
            <v>1.1949081904356504</v>
          </cell>
          <cell r="O42">
            <v>1.0189374083796976</v>
          </cell>
          <cell r="P42">
            <v>1.0929407791380514</v>
          </cell>
          <cell r="Q42">
            <v>1.0918284342880216</v>
          </cell>
          <cell r="R42">
            <v>1.1911699324483267</v>
          </cell>
          <cell r="S42">
            <v>1.2679950107970026</v>
          </cell>
          <cell r="T42">
            <v>1.19294196359786</v>
          </cell>
          <cell r="V42">
            <v>0.71090440250841191</v>
          </cell>
          <cell r="W42">
            <v>0.67159365513158198</v>
          </cell>
          <cell r="X42">
            <v>0.90562152261930295</v>
          </cell>
          <cell r="Y42">
            <v>0.99338526503026991</v>
          </cell>
          <cell r="Z42">
            <v>1.0135929417306546</v>
          </cell>
          <cell r="AA42">
            <v>0.69868735657654446</v>
          </cell>
          <cell r="AB42">
            <v>1.2745886450123858</v>
          </cell>
          <cell r="AC42">
            <v>0.90883216300696845</v>
          </cell>
          <cell r="AD42">
            <v>0.74663973831545638</v>
          </cell>
          <cell r="AE42">
            <v>2.2414533020599152</v>
          </cell>
          <cell r="AF42">
            <v>1.0358072681702448</v>
          </cell>
          <cell r="AG42">
            <v>0.79889373983826351</v>
          </cell>
        </row>
        <row r="43">
          <cell r="A43" t="str">
            <v>1-ZEu</v>
          </cell>
          <cell r="B43">
            <v>45940779</v>
          </cell>
          <cell r="C43" t="str">
            <v>23200170</v>
          </cell>
          <cell r="D43" t="str">
            <v>fuel-óleos</v>
          </cell>
          <cell r="E43">
            <v>1</v>
          </cell>
          <cell r="F43">
            <v>0</v>
          </cell>
          <cell r="G43">
            <v>1</v>
          </cell>
          <cell r="H43">
            <v>0</v>
          </cell>
          <cell r="I43">
            <v>45940779</v>
          </cell>
          <cell r="J43">
            <v>1.1119131396563724</v>
          </cell>
          <cell r="K43">
            <v>1.2112950806168774</v>
          </cell>
          <cell r="L43">
            <v>1.4383704548511982</v>
          </cell>
          <cell r="M43">
            <v>1.0302819275872943</v>
          </cell>
          <cell r="O43">
            <v>1.0955793624007164</v>
          </cell>
          <cell r="P43">
            <v>1.8278168201892184</v>
          </cell>
          <cell r="Q43">
            <v>1.943406077505333</v>
          </cell>
          <cell r="R43">
            <v>1.9652658340480362</v>
          </cell>
          <cell r="S43">
            <v>2.0514508762316837</v>
          </cell>
          <cell r="T43">
            <v>1.4295803532188738</v>
          </cell>
          <cell r="V43">
            <v>0.55103200710011391</v>
          </cell>
          <cell r="W43">
            <v>0.99433899096535616</v>
          </cell>
          <cell r="X43">
            <v>0.59812667660008378</v>
          </cell>
          <cell r="Y43">
            <v>1.0370877779168808</v>
          </cell>
          <cell r="Z43">
            <v>1.0375154598432075</v>
          </cell>
          <cell r="AA43">
            <v>1.1905381978846696</v>
          </cell>
          <cell r="AB43">
            <v>1.1525529875674929</v>
          </cell>
          <cell r="AC43">
            <v>1.0890481488331836</v>
          </cell>
          <cell r="AE43">
            <v>1.2187031115579368</v>
          </cell>
          <cell r="AF43">
            <v>1.1387585688872377</v>
          </cell>
          <cell r="AG43">
            <v>0.99229807284383775</v>
          </cell>
        </row>
        <row r="44">
          <cell r="A44" t="str">
            <v>1-ZEu</v>
          </cell>
          <cell r="B44">
            <v>58609538</v>
          </cell>
          <cell r="C44" t="str">
            <v>23200210</v>
          </cell>
          <cell r="D44" t="str">
            <v>propano e butano liquefeitos</v>
          </cell>
          <cell r="E44">
            <v>1</v>
          </cell>
          <cell r="F44">
            <v>0</v>
          </cell>
          <cell r="G44">
            <v>1</v>
          </cell>
          <cell r="H44">
            <v>0</v>
          </cell>
          <cell r="I44">
            <v>58609538</v>
          </cell>
          <cell r="J44">
            <v>0.99316081839831039</v>
          </cell>
          <cell r="K44">
            <v>1.104491877902364</v>
          </cell>
          <cell r="L44">
            <v>1.0256253354102609</v>
          </cell>
          <cell r="M44">
            <v>1.1000007407171437</v>
          </cell>
          <cell r="N44">
            <v>1.0629754855236415</v>
          </cell>
          <cell r="O44">
            <v>1.062749307844278</v>
          </cell>
          <cell r="P44">
            <v>1.1752703783135807</v>
          </cell>
          <cell r="Q44">
            <v>1.2328060222831487</v>
          </cell>
          <cell r="R44">
            <v>1.3373064931315219</v>
          </cell>
          <cell r="S44">
            <v>1.4738821479901316</v>
          </cell>
          <cell r="T44">
            <v>1.6328194688654827</v>
          </cell>
          <cell r="V44">
            <v>0.93167516726665545</v>
          </cell>
          <cell r="W44">
            <v>0.89083515686490378</v>
          </cell>
          <cell r="X44">
            <v>0.88382763348557769</v>
          </cell>
          <cell r="Y44">
            <v>0.90692477644638936</v>
          </cell>
          <cell r="Z44">
            <v>0.93306752433021267</v>
          </cell>
          <cell r="AA44">
            <v>0.95821248761673405</v>
          </cell>
          <cell r="AB44">
            <v>0.91180513885027392</v>
          </cell>
          <cell r="AC44">
            <v>1.0136417910037483</v>
          </cell>
          <cell r="AD44">
            <v>1.0870785658297697</v>
          </cell>
          <cell r="AE44">
            <v>1.1623483225643323</v>
          </cell>
          <cell r="AF44">
            <v>1.2139961285522205</v>
          </cell>
          <cell r="AG44">
            <v>1.1065873071891827</v>
          </cell>
        </row>
        <row r="45">
          <cell r="A45" t="str">
            <v>1-ZEu</v>
          </cell>
          <cell r="B45">
            <v>41192224</v>
          </cell>
          <cell r="C45" t="str">
            <v>23200320</v>
          </cell>
          <cell r="D45" t="str">
            <v>coque e betume de petróleo, e outros resíduos de óleos de petróleo</v>
          </cell>
          <cell r="E45">
            <v>1</v>
          </cell>
          <cell r="F45">
            <v>0</v>
          </cell>
          <cell r="G45">
            <v>1</v>
          </cell>
          <cell r="H45">
            <v>0</v>
          </cell>
          <cell r="I45">
            <v>41192224</v>
          </cell>
          <cell r="J45">
            <v>0.94464146180571051</v>
          </cell>
          <cell r="K45">
            <v>1.0666609770544375</v>
          </cell>
          <cell r="L45">
            <v>1.2286209788538867</v>
          </cell>
          <cell r="M45">
            <v>1.3942170906446794</v>
          </cell>
          <cell r="N45">
            <v>1.4102031051931334</v>
          </cell>
          <cell r="O45">
            <v>1.4777618452921857</v>
          </cell>
          <cell r="P45">
            <v>1.5584362506046943</v>
          </cell>
          <cell r="Q45">
            <v>1.6307553287098548</v>
          </cell>
          <cell r="R45">
            <v>1.7640188433514887</v>
          </cell>
          <cell r="S45">
            <v>1.7041842416469861</v>
          </cell>
          <cell r="T45">
            <v>1.6373117744524939</v>
          </cell>
          <cell r="V45">
            <v>0.73274418852338929</v>
          </cell>
          <cell r="W45">
            <v>0.89313371426012167</v>
          </cell>
          <cell r="X45">
            <v>0.94598513260677985</v>
          </cell>
          <cell r="Y45">
            <v>1.0201194541047434</v>
          </cell>
          <cell r="Z45">
            <v>1.1579787710157747</v>
          </cell>
          <cell r="AA45">
            <v>1.0473265893003036</v>
          </cell>
          <cell r="AB45">
            <v>1.0833012679239122</v>
          </cell>
          <cell r="AC45">
            <v>1.1134044924681714</v>
          </cell>
          <cell r="AD45">
            <v>1.1011986796980249</v>
          </cell>
          <cell r="AE45">
            <v>1.0979643025251655</v>
          </cell>
          <cell r="AF45">
            <v>0.92359541888717678</v>
          </cell>
          <cell r="AG45">
            <v>0.8832479886864375</v>
          </cell>
        </row>
        <row r="46">
          <cell r="A46" t="str">
            <v>1-ZEu</v>
          </cell>
          <cell r="B46">
            <v>2605867</v>
          </cell>
          <cell r="C46" t="str">
            <v>23300000</v>
          </cell>
          <cell r="D46" t="str">
            <v>Combustível nuclear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2605867</v>
          </cell>
          <cell r="J46">
            <v>1.1199549546372525</v>
          </cell>
          <cell r="K46">
            <v>0.96423844019045657</v>
          </cell>
          <cell r="L46">
            <v>1.2585082847003379</v>
          </cell>
          <cell r="M46">
            <v>0.92223231933408423</v>
          </cell>
          <cell r="N46">
            <v>1.155379615086386</v>
          </cell>
          <cell r="O46">
            <v>1.3017374251576517</v>
          </cell>
          <cell r="P46">
            <v>0.96235247434745219</v>
          </cell>
          <cell r="Q46">
            <v>0.84669858374424245</v>
          </cell>
          <cell r="R46">
            <v>0.62704431483311818</v>
          </cell>
          <cell r="S46">
            <v>1.2834165884881727</v>
          </cell>
          <cell r="T46">
            <v>0.77296117602297043</v>
          </cell>
          <cell r="V46">
            <v>0.91116926101008988</v>
          </cell>
          <cell r="W46">
            <v>1.4798528923286769</v>
          </cell>
          <cell r="X46">
            <v>1.3332199636638422</v>
          </cell>
          <cell r="Y46">
            <v>1.0649582730494804</v>
          </cell>
          <cell r="Z46">
            <v>0.95484138519494044</v>
          </cell>
          <cell r="AA46">
            <v>0.87490707013532187</v>
          </cell>
          <cell r="AB46">
            <v>1.1367648152181642</v>
          </cell>
          <cell r="AC46">
            <v>0.81091956129837739</v>
          </cell>
          <cell r="AD46">
            <v>0.89573599340587273</v>
          </cell>
          <cell r="AE46">
            <v>0.76923659105188502</v>
          </cell>
          <cell r="AF46">
            <v>0.79176570737135998</v>
          </cell>
          <cell r="AG46">
            <v>0.97662848627198973</v>
          </cell>
        </row>
        <row r="47">
          <cell r="A47" t="str">
            <v>1-ZEu</v>
          </cell>
          <cell r="B47">
            <v>0</v>
          </cell>
          <cell r="C47" t="str">
            <v>240E0000</v>
          </cell>
          <cell r="D47" t="str">
            <v>Enc.Postais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</row>
        <row r="48">
          <cell r="A48" t="str">
            <v>1-ZEu</v>
          </cell>
          <cell r="B48">
            <v>1512618636</v>
          </cell>
          <cell r="C48" t="str">
            <v>24100000</v>
          </cell>
          <cell r="D48" t="str">
            <v>Produtos químicos de base</v>
          </cell>
          <cell r="E48">
            <v>1</v>
          </cell>
          <cell r="F48">
            <v>0</v>
          </cell>
          <cell r="G48">
            <v>0</v>
          </cell>
          <cell r="H48">
            <v>1</v>
          </cell>
          <cell r="I48">
            <v>1512618636</v>
          </cell>
          <cell r="J48">
            <v>1.1088333114369096</v>
          </cell>
          <cell r="K48">
            <v>1.1086329162430679</v>
          </cell>
          <cell r="L48">
            <v>1.0973598252709948</v>
          </cell>
          <cell r="M48">
            <v>1.0879195491445315</v>
          </cell>
          <cell r="N48">
            <v>1.0793811863166125</v>
          </cell>
          <cell r="O48">
            <v>1.0351196660657742</v>
          </cell>
          <cell r="P48">
            <v>1.024224682244703</v>
          </cell>
          <cell r="Q48">
            <v>1.0240966562038465</v>
          </cell>
          <cell r="R48">
            <v>1.0424184706270778</v>
          </cell>
          <cell r="S48">
            <v>1.1093583069980568</v>
          </cell>
          <cell r="T48">
            <v>1.1614744328867317</v>
          </cell>
          <cell r="V48">
            <v>0.90608296509760444</v>
          </cell>
          <cell r="W48">
            <v>0.92894788664448502</v>
          </cell>
          <cell r="X48">
            <v>0.94862134015995647</v>
          </cell>
          <cell r="Y48">
            <v>0.94987007242584831</v>
          </cell>
          <cell r="Z48">
            <v>0.96907829274411539</v>
          </cell>
          <cell r="AA48">
            <v>0.97984377043218351</v>
          </cell>
          <cell r="AB48">
            <v>0.99673004184973912</v>
          </cell>
          <cell r="AC48">
            <v>1.0076694394142369</v>
          </cell>
          <cell r="AD48">
            <v>1.0353357153929039</v>
          </cell>
          <cell r="AE48">
            <v>1.0748499243981262</v>
          </cell>
          <cell r="AF48">
            <v>1.0994249603342434</v>
          </cell>
          <cell r="AG48">
            <v>1.1035455911065577</v>
          </cell>
        </row>
        <row r="49">
          <cell r="A49" t="str">
            <v>1-ZEu</v>
          </cell>
          <cell r="B49">
            <v>82709997</v>
          </cell>
          <cell r="C49" t="str">
            <v>24200000</v>
          </cell>
          <cell r="D49" t="str">
            <v>Pesticidas e outros produtos agroquímicos</v>
          </cell>
          <cell r="E49">
            <v>1</v>
          </cell>
          <cell r="F49">
            <v>0</v>
          </cell>
          <cell r="G49">
            <v>0</v>
          </cell>
          <cell r="H49">
            <v>1</v>
          </cell>
          <cell r="I49">
            <v>82709997</v>
          </cell>
          <cell r="J49">
            <v>1.1438518573911691</v>
          </cell>
          <cell r="K49">
            <v>1.0229574884767514</v>
          </cell>
          <cell r="L49">
            <v>0.85784285219793688</v>
          </cell>
          <cell r="M49">
            <v>0.98341635372291292</v>
          </cell>
          <cell r="N49">
            <v>1.040875871766396</v>
          </cell>
          <cell r="O49">
            <v>0.93929857590668575</v>
          </cell>
          <cell r="P49">
            <v>1.0037131070375549</v>
          </cell>
          <cell r="Q49">
            <v>1.2051170497414556</v>
          </cell>
          <cell r="R49">
            <v>0.88515342578003264</v>
          </cell>
          <cell r="S49">
            <v>0.96644465875817531</v>
          </cell>
          <cell r="T49">
            <v>0.94325199180050734</v>
          </cell>
          <cell r="V49">
            <v>0.89152363348687669</v>
          </cell>
          <cell r="W49">
            <v>1.0142527396483323</v>
          </cell>
          <cell r="X49">
            <v>0.82864705273413675</v>
          </cell>
          <cell r="Y49">
            <v>0.91162868189725621</v>
          </cell>
          <cell r="Z49">
            <v>1.2441716689907527</v>
          </cell>
          <cell r="AA49">
            <v>1.0100930947937097</v>
          </cell>
          <cell r="AB49">
            <v>0.77206707937108088</v>
          </cell>
          <cell r="AC49">
            <v>1.4054387196580955</v>
          </cell>
          <cell r="AD49">
            <v>0.80490656006225947</v>
          </cell>
          <cell r="AE49">
            <v>1.3155185981535913</v>
          </cell>
          <cell r="AF49">
            <v>0.84117750153036808</v>
          </cell>
          <cell r="AG49">
            <v>0.96057466967353988</v>
          </cell>
        </row>
        <row r="50">
          <cell r="A50" t="str">
            <v>1-ZEu</v>
          </cell>
          <cell r="B50">
            <v>263440123</v>
          </cell>
          <cell r="C50" t="str">
            <v>24300000</v>
          </cell>
          <cell r="D50" t="str">
            <v>Tintas, vernizes e produtos similares, mastiques e tintas de impressão</v>
          </cell>
          <cell r="E50">
            <v>1</v>
          </cell>
          <cell r="F50">
            <v>0</v>
          </cell>
          <cell r="G50">
            <v>0</v>
          </cell>
          <cell r="H50">
            <v>1</v>
          </cell>
          <cell r="I50">
            <v>263440123</v>
          </cell>
          <cell r="J50">
            <v>1.0159519061190891</v>
          </cell>
          <cell r="K50">
            <v>1.0224407577752717</v>
          </cell>
          <cell r="L50">
            <v>1.0591192817753894</v>
          </cell>
          <cell r="M50">
            <v>1.0388617146397452</v>
          </cell>
          <cell r="N50">
            <v>1.0839001209441605</v>
          </cell>
          <cell r="O50">
            <v>1.0627289879462638</v>
          </cell>
          <cell r="P50">
            <v>1.1482527379294885</v>
          </cell>
          <cell r="Q50">
            <v>1.1465370476676398</v>
          </cell>
          <cell r="R50">
            <v>1.1138740784300674</v>
          </cell>
          <cell r="S50">
            <v>1.0964112591155528</v>
          </cell>
          <cell r="T50">
            <v>1.1795391399901309</v>
          </cell>
          <cell r="V50">
            <v>1.0157118114810082</v>
          </cell>
          <cell r="W50">
            <v>0.99309025884381785</v>
          </cell>
          <cell r="X50">
            <v>1.0059338690996698</v>
          </cell>
          <cell r="Y50">
            <v>0.9588925944976161</v>
          </cell>
          <cell r="Z50">
            <v>1.0144435919910042</v>
          </cell>
          <cell r="AA50">
            <v>1.0069429543526391</v>
          </cell>
          <cell r="AB50">
            <v>0.9898868570667585</v>
          </cell>
          <cell r="AC50">
            <v>0.97316857166621173</v>
          </cell>
          <cell r="AD50">
            <v>1.0129285123835512</v>
          </cell>
          <cell r="AE50">
            <v>1.0282084752603606</v>
          </cell>
          <cell r="AF50">
            <v>1.0224179838071343</v>
          </cell>
          <cell r="AG50">
            <v>0.97837451955022892</v>
          </cell>
        </row>
        <row r="51">
          <cell r="A51" t="str">
            <v>1-ZEu</v>
          </cell>
          <cell r="B51">
            <v>84595658</v>
          </cell>
          <cell r="C51" t="str">
            <v>24410000</v>
          </cell>
          <cell r="D51" t="str">
            <v>Produtos farmacêuticos de base</v>
          </cell>
          <cell r="E51">
            <v>1</v>
          </cell>
          <cell r="F51">
            <v>0</v>
          </cell>
          <cell r="G51">
            <v>0</v>
          </cell>
          <cell r="H51">
            <v>1</v>
          </cell>
          <cell r="I51">
            <v>84595658</v>
          </cell>
          <cell r="J51">
            <v>0.99078597907703259</v>
          </cell>
          <cell r="K51">
            <v>1.0615749826439449</v>
          </cell>
          <cell r="L51">
            <v>1.0782600269952116</v>
          </cell>
          <cell r="M51">
            <v>0.95527327463373213</v>
          </cell>
          <cell r="N51">
            <v>0.98841825871398403</v>
          </cell>
          <cell r="O51">
            <v>1.0236821335229949</v>
          </cell>
          <cell r="P51">
            <v>0.75614697593470637</v>
          </cell>
          <cell r="Q51">
            <v>0.90403266838237561</v>
          </cell>
          <cell r="R51">
            <v>1.0834866394807618</v>
          </cell>
          <cell r="S51">
            <v>0.88598739456156483</v>
          </cell>
          <cell r="T51">
            <v>1.0606385359846853</v>
          </cell>
          <cell r="V51">
            <v>1.200392218900632</v>
          </cell>
          <cell r="W51">
            <v>1.1310035673425567</v>
          </cell>
          <cell r="X51">
            <v>1.0943250345757862</v>
          </cell>
          <cell r="Y51">
            <v>1.0772946161563663</v>
          </cell>
          <cell r="Z51">
            <v>1.0600333306760488</v>
          </cell>
          <cell r="AA51">
            <v>1.0184884853672886</v>
          </cell>
          <cell r="AB51">
            <v>0.95915713824623328</v>
          </cell>
          <cell r="AC51">
            <v>0.96395370708119388</v>
          </cell>
          <cell r="AD51">
            <v>0.85959928776686689</v>
          </cell>
          <cell r="AE51">
            <v>0.82157601337563224</v>
          </cell>
          <cell r="AF51">
            <v>0.8321121997946711</v>
          </cell>
          <cell r="AG51">
            <v>0.98206440071672385</v>
          </cell>
        </row>
        <row r="52">
          <cell r="A52" t="str">
            <v>1-ZEu</v>
          </cell>
          <cell r="B52">
            <v>985668178</v>
          </cell>
          <cell r="C52" t="str">
            <v>24420000</v>
          </cell>
          <cell r="D52" t="str">
            <v>Preparações farmacêuticas</v>
          </cell>
          <cell r="E52">
            <v>1</v>
          </cell>
          <cell r="F52">
            <v>0</v>
          </cell>
          <cell r="G52">
            <v>0</v>
          </cell>
          <cell r="H52">
            <v>1</v>
          </cell>
          <cell r="I52">
            <v>985668178</v>
          </cell>
          <cell r="J52">
            <v>0.91679724374993443</v>
          </cell>
          <cell r="K52">
            <v>1.0831022610192855</v>
          </cell>
          <cell r="L52">
            <v>0.98169895456946754</v>
          </cell>
          <cell r="M52">
            <v>1.060773462520066</v>
          </cell>
          <cell r="N52">
            <v>0.94044845376301078</v>
          </cell>
          <cell r="O52">
            <v>1.1852521905919626</v>
          </cell>
          <cell r="P52">
            <v>1.0531388526488019</v>
          </cell>
          <cell r="Q52">
            <v>1.0460086658899599</v>
          </cell>
          <cell r="R52">
            <v>1.3065492069510494</v>
          </cell>
          <cell r="S52">
            <v>0.93166927431192104</v>
          </cell>
          <cell r="T52">
            <v>1.1321617519096343</v>
          </cell>
          <cell r="V52">
            <v>0.88159822344809535</v>
          </cell>
          <cell r="W52">
            <v>0.8527167020274079</v>
          </cell>
          <cell r="X52">
            <v>1.0510043068116623</v>
          </cell>
          <cell r="Y52">
            <v>1.080373024604957</v>
          </cell>
          <cell r="Z52">
            <v>0.95608386971910619</v>
          </cell>
          <cell r="AA52">
            <v>0.96657742424493887</v>
          </cell>
          <cell r="AB52">
            <v>1.0364180325770955</v>
          </cell>
          <cell r="AC52">
            <v>1.1667737665834994</v>
          </cell>
          <cell r="AD52">
            <v>0.90869766178743383</v>
          </cell>
          <cell r="AE52">
            <v>1.1835090075598755</v>
          </cell>
          <cell r="AF52">
            <v>0.89931963597233799</v>
          </cell>
          <cell r="AG52">
            <v>1.0169283446635902</v>
          </cell>
        </row>
        <row r="53">
          <cell r="A53" t="str">
            <v>1-ZEu</v>
          </cell>
          <cell r="B53">
            <v>506415587</v>
          </cell>
          <cell r="C53" t="str">
            <v>24500000</v>
          </cell>
          <cell r="D53" t="str">
            <v>Glicerina, sabões e detergentes, produtos de limpeza e de polimento; perfumes, cosméticos e produtos de higiene</v>
          </cell>
          <cell r="E53">
            <v>1</v>
          </cell>
          <cell r="F53">
            <v>0</v>
          </cell>
          <cell r="G53">
            <v>0</v>
          </cell>
          <cell r="H53">
            <v>1</v>
          </cell>
          <cell r="I53">
            <v>506415587</v>
          </cell>
          <cell r="J53">
            <v>1.0031990796366546</v>
          </cell>
          <cell r="K53">
            <v>1.0322029304624389</v>
          </cell>
          <cell r="L53">
            <v>1.0125558223076068</v>
          </cell>
          <cell r="M53">
            <v>1.0117774846954661</v>
          </cell>
          <cell r="N53">
            <v>0.99493333981684928</v>
          </cell>
          <cell r="O53">
            <v>1.0165670054350924</v>
          </cell>
          <cell r="P53">
            <v>1.0071994574204515</v>
          </cell>
          <cell r="Q53">
            <v>1.001539006151938</v>
          </cell>
          <cell r="R53">
            <v>1.0194231800615035</v>
          </cell>
          <cell r="S53">
            <v>1.0380597933809239</v>
          </cell>
          <cell r="T53">
            <v>1.0593783758111561</v>
          </cell>
          <cell r="V53">
            <v>1.02771213967446</v>
          </cell>
          <cell r="W53">
            <v>1.0072120601254224</v>
          </cell>
          <cell r="X53">
            <v>0.9999719734560587</v>
          </cell>
          <cell r="Y53">
            <v>0.9797883119627816</v>
          </cell>
          <cell r="Z53">
            <v>1.0090624356091329</v>
          </cell>
          <cell r="AA53">
            <v>0.98738653591904746</v>
          </cell>
          <cell r="AB53">
            <v>0.98702375292904054</v>
          </cell>
          <cell r="AC53">
            <v>1.0074809323181997</v>
          </cell>
          <cell r="AD53">
            <v>1.0008957221141237</v>
          </cell>
          <cell r="AE53">
            <v>0.9898355649006283</v>
          </cell>
          <cell r="AF53">
            <v>0.9997779992816983</v>
          </cell>
          <cell r="AG53">
            <v>1.0038525717094062</v>
          </cell>
        </row>
        <row r="54">
          <cell r="A54" t="str">
            <v>1-ZEu</v>
          </cell>
          <cell r="B54">
            <v>482816310</v>
          </cell>
          <cell r="C54" t="str">
            <v>24600000</v>
          </cell>
          <cell r="D54" t="str">
            <v>Outros produtos químicos</v>
          </cell>
          <cell r="E54">
            <v>1</v>
          </cell>
          <cell r="F54">
            <v>0</v>
          </cell>
          <cell r="G54">
            <v>0</v>
          </cell>
          <cell r="H54">
            <v>1</v>
          </cell>
          <cell r="I54">
            <v>482816310</v>
          </cell>
          <cell r="J54">
            <v>0.94840925421904532</v>
          </cell>
          <cell r="K54">
            <v>0.98221123495468809</v>
          </cell>
          <cell r="L54">
            <v>0.97421392240757654</v>
          </cell>
          <cell r="M54">
            <v>0.97620415215622025</v>
          </cell>
          <cell r="N54">
            <v>1.0212061916327055</v>
          </cell>
          <cell r="O54">
            <v>0.96644949228211741</v>
          </cell>
          <cell r="P54">
            <v>0.96795831187687742</v>
          </cell>
          <cell r="Q54">
            <v>0.98692870529510091</v>
          </cell>
          <cell r="R54">
            <v>1.0143043794365354</v>
          </cell>
          <cell r="S54">
            <v>0.99908871080828521</v>
          </cell>
          <cell r="T54">
            <v>0.99796752073679906</v>
          </cell>
          <cell r="V54">
            <v>1.0073181002696741</v>
          </cell>
          <cell r="W54">
            <v>1.0189972617778387</v>
          </cell>
          <cell r="X54">
            <v>1.0234399426128773</v>
          </cell>
          <cell r="Y54">
            <v>1.0199797595044002</v>
          </cell>
          <cell r="Z54">
            <v>0.9420691199685618</v>
          </cell>
          <cell r="AA54">
            <v>1.004480052183975</v>
          </cell>
          <cell r="AB54">
            <v>1.0015519566846454</v>
          </cell>
          <cell r="AC54">
            <v>0.99520218626928469</v>
          </cell>
          <cell r="AD54">
            <v>1.0062336150889704</v>
          </cell>
          <cell r="AE54">
            <v>0.98340615815021837</v>
          </cell>
          <cell r="AF54">
            <v>1.0106180680616106</v>
          </cell>
          <cell r="AG54">
            <v>0.98670377942794385</v>
          </cell>
        </row>
        <row r="55">
          <cell r="A55" t="str">
            <v>1-ZEu</v>
          </cell>
          <cell r="B55">
            <v>137366103</v>
          </cell>
          <cell r="C55" t="str">
            <v>24700000</v>
          </cell>
          <cell r="D55" t="str">
            <v>Fibras sintéticas ou artificiais</v>
          </cell>
          <cell r="E55">
            <v>1</v>
          </cell>
          <cell r="F55">
            <v>0</v>
          </cell>
          <cell r="G55">
            <v>0</v>
          </cell>
          <cell r="H55">
            <v>1</v>
          </cell>
          <cell r="I55">
            <v>137366103</v>
          </cell>
          <cell r="J55">
            <v>1.0067028986968278</v>
          </cell>
          <cell r="K55">
            <v>1.0188631392163481</v>
          </cell>
          <cell r="L55">
            <v>1.0113646551132012</v>
          </cell>
          <cell r="M55">
            <v>1.0049527389340744</v>
          </cell>
          <cell r="N55">
            <v>1.0096157550249658</v>
          </cell>
          <cell r="O55">
            <v>1.0138823171291795</v>
          </cell>
          <cell r="P55">
            <v>1.0385807366637805</v>
          </cell>
          <cell r="Q55">
            <v>1.0265181357443862</v>
          </cell>
          <cell r="R55">
            <v>1.0269917022402031</v>
          </cell>
          <cell r="S55">
            <v>1.0182540571169409</v>
          </cell>
          <cell r="T55">
            <v>1.0314054864502271</v>
          </cell>
          <cell r="V55">
            <v>1.013084901031466</v>
          </cell>
          <cell r="W55">
            <v>1.0145335789161427</v>
          </cell>
          <cell r="X55">
            <v>0.99488437187909184</v>
          </cell>
          <cell r="Y55">
            <v>1.0011887011024954</v>
          </cell>
          <cell r="Z55">
            <v>0.99408342704428199</v>
          </cell>
          <cell r="AA55">
            <v>0.9895595240654167</v>
          </cell>
          <cell r="AB55">
            <v>1.0012703279324553</v>
          </cell>
          <cell r="AC55">
            <v>0.98776006671937877</v>
          </cell>
          <cell r="AD55">
            <v>0.98078019792295279</v>
          </cell>
          <cell r="AE55">
            <v>1.0050726717803</v>
          </cell>
          <cell r="AF55">
            <v>1.0104156886050522</v>
          </cell>
          <cell r="AG55">
            <v>1.0073665430009664</v>
          </cell>
        </row>
        <row r="56">
          <cell r="A56" t="str">
            <v>1-ZEu</v>
          </cell>
          <cell r="B56">
            <v>835970489</v>
          </cell>
          <cell r="C56" t="str">
            <v>2500000A</v>
          </cell>
          <cell r="D56" t="str">
            <v>Artigos de borracha e matérias plásticas (consumo intermédio)</v>
          </cell>
          <cell r="E56">
            <v>1</v>
          </cell>
          <cell r="F56">
            <v>0</v>
          </cell>
          <cell r="G56">
            <v>0</v>
          </cell>
          <cell r="H56">
            <v>1</v>
          </cell>
          <cell r="I56">
            <v>835970489</v>
          </cell>
          <cell r="J56">
            <v>1.0193278407342226</v>
          </cell>
          <cell r="K56">
            <v>1.0223774659871918</v>
          </cell>
          <cell r="L56">
            <v>1.0196799547834867</v>
          </cell>
          <cell r="M56">
            <v>1.0305320245829799</v>
          </cell>
          <cell r="N56">
            <v>1.0248820660500213</v>
          </cell>
          <cell r="O56">
            <v>1.0216042009579414</v>
          </cell>
          <cell r="P56">
            <v>1.0176104662871934</v>
          </cell>
          <cell r="Q56">
            <v>1.0171336651344718</v>
          </cell>
          <cell r="R56">
            <v>1.0411134036694822</v>
          </cell>
          <cell r="S56">
            <v>1.0392194465676019</v>
          </cell>
          <cell r="T56">
            <v>1.0247790381745292</v>
          </cell>
          <cell r="V56">
            <v>0.99292309082774577</v>
          </cell>
          <cell r="W56">
            <v>0.99824132670471966</v>
          </cell>
          <cell r="X56">
            <v>0.99268797091844674</v>
          </cell>
          <cell r="Y56">
            <v>0.98881283993415814</v>
          </cell>
          <cell r="Z56">
            <v>0.99776289017767184</v>
          </cell>
          <cell r="AA56">
            <v>0.99008371370143966</v>
          </cell>
          <cell r="AB56">
            <v>0.99566288356452382</v>
          </cell>
          <cell r="AC56">
            <v>0.99392564443427867</v>
          </cell>
          <cell r="AD56">
            <v>1.0016006410295246</v>
          </cell>
          <cell r="AE56">
            <v>1.0155811932954764</v>
          </cell>
          <cell r="AF56">
            <v>1.0124416114045727</v>
          </cell>
          <cell r="AG56">
            <v>1.0202761940074425</v>
          </cell>
        </row>
        <row r="57">
          <cell r="A57" t="str">
            <v>1-ZEu</v>
          </cell>
          <cell r="B57">
            <v>360778765</v>
          </cell>
          <cell r="C57" t="str">
            <v>25240000</v>
          </cell>
          <cell r="D57" t="str">
            <v>Outros artigos de plástico (consumo final)</v>
          </cell>
          <cell r="E57">
            <v>1</v>
          </cell>
          <cell r="F57">
            <v>0</v>
          </cell>
          <cell r="G57">
            <v>0</v>
          </cell>
          <cell r="H57">
            <v>1</v>
          </cell>
          <cell r="I57">
            <v>360778765</v>
          </cell>
          <cell r="J57">
            <v>0.85074900125978636</v>
          </cell>
          <cell r="K57">
            <v>0.88067418301838218</v>
          </cell>
          <cell r="L57">
            <v>0.84268497074690007</v>
          </cell>
          <cell r="M57">
            <v>0.89411975950745193</v>
          </cell>
          <cell r="N57">
            <v>0.87106730097673346</v>
          </cell>
          <cell r="O57">
            <v>0.83689920589004374</v>
          </cell>
          <cell r="P57">
            <v>0.84579026484404252</v>
          </cell>
          <cell r="Q57">
            <v>0.86757547357064468</v>
          </cell>
          <cell r="R57">
            <v>0.8282999546501606</v>
          </cell>
          <cell r="S57">
            <v>0.87250149047541159</v>
          </cell>
          <cell r="T57">
            <v>0.87815702395155804</v>
          </cell>
          <cell r="V57">
            <v>0.99956962429524665</v>
          </cell>
          <cell r="W57">
            <v>1.0151695567754175</v>
          </cell>
          <cell r="X57">
            <v>1.041419968992678</v>
          </cell>
          <cell r="Y57">
            <v>1.0395843542326899</v>
          </cell>
          <cell r="Z57">
            <v>0.98201715037501125</v>
          </cell>
          <cell r="AA57">
            <v>1.0253099383845239</v>
          </cell>
          <cell r="AB57">
            <v>1.0589553778282321</v>
          </cell>
          <cell r="AC57">
            <v>1.0149931955667091</v>
          </cell>
          <cell r="AD57">
            <v>1.010274090168392</v>
          </cell>
          <cell r="AE57">
            <v>0.94995138010798197</v>
          </cell>
          <cell r="AF57">
            <v>0.94214452967350559</v>
          </cell>
          <cell r="AG57">
            <v>0.92061083359961193</v>
          </cell>
        </row>
        <row r="58">
          <cell r="A58" t="str">
            <v>1-ZEu</v>
          </cell>
          <cell r="B58">
            <v>603637319</v>
          </cell>
          <cell r="C58" t="str">
            <v>26000000</v>
          </cell>
          <cell r="D58" t="str">
            <v>Outros produtos minerais não metálicos</v>
          </cell>
          <cell r="E58">
            <v>1</v>
          </cell>
          <cell r="F58">
            <v>0</v>
          </cell>
          <cell r="G58">
            <v>0</v>
          </cell>
          <cell r="H58">
            <v>1</v>
          </cell>
          <cell r="I58">
            <v>603637319</v>
          </cell>
          <cell r="J58">
            <v>1.0016613258875713</v>
          </cell>
          <cell r="K58">
            <v>1.0041383570492415</v>
          </cell>
          <cell r="L58">
            <v>1.0049233758411269</v>
          </cell>
          <cell r="M58">
            <v>1.0023987674208437</v>
          </cell>
          <cell r="N58">
            <v>1.0082847252392961</v>
          </cell>
          <cell r="O58">
            <v>1.0160130243608243</v>
          </cell>
          <cell r="P58">
            <v>1.0163610728573622</v>
          </cell>
          <cell r="Q58">
            <v>1.0060413167977837</v>
          </cell>
          <cell r="R58">
            <v>1.0154949537662563</v>
          </cell>
          <cell r="S58">
            <v>0.98679506505732539</v>
          </cell>
          <cell r="T58">
            <v>1.0219631161395439</v>
          </cell>
          <cell r="V58">
            <v>1.0054233419228509</v>
          </cell>
          <cell r="W58">
            <v>1.0009287206168571</v>
          </cell>
          <cell r="X58">
            <v>0.97873239946985424</v>
          </cell>
          <cell r="Y58">
            <v>0.99357831214017056</v>
          </cell>
          <cell r="Z58">
            <v>0.99656694813921576</v>
          </cell>
          <cell r="AA58">
            <v>0.98898603193924961</v>
          </cell>
          <cell r="AB58">
            <v>0.98520723602384885</v>
          </cell>
          <cell r="AC58">
            <v>1.0183077929300801</v>
          </cell>
          <cell r="AD58">
            <v>1.0116476935792853</v>
          </cell>
          <cell r="AE58">
            <v>0.99800237708291051</v>
          </cell>
          <cell r="AF58">
            <v>1.0145065030082665</v>
          </cell>
          <cell r="AG58">
            <v>1.008112643147411</v>
          </cell>
        </row>
        <row r="59">
          <cell r="A59" t="str">
            <v>1-ZEu</v>
          </cell>
          <cell r="B59">
            <v>2077021542</v>
          </cell>
          <cell r="C59" t="str">
            <v>27000000</v>
          </cell>
          <cell r="D59" t="str">
            <v>Metais de base</v>
          </cell>
          <cell r="E59">
            <v>1</v>
          </cell>
          <cell r="F59">
            <v>0</v>
          </cell>
          <cell r="G59">
            <v>0</v>
          </cell>
          <cell r="H59">
            <v>1</v>
          </cell>
          <cell r="I59">
            <v>2077021542</v>
          </cell>
          <cell r="J59">
            <v>1.0766626593544582</v>
          </cell>
          <cell r="K59">
            <v>1.0990890317599811</v>
          </cell>
          <cell r="L59">
            <v>1.0969077308674962</v>
          </cell>
          <cell r="M59">
            <v>1.0865337583790955</v>
          </cell>
          <cell r="N59">
            <v>1.0787569998073101</v>
          </cell>
          <cell r="O59">
            <v>1.0893235966702575</v>
          </cell>
          <cell r="P59">
            <v>1.0467974134470683</v>
          </cell>
          <cell r="Q59">
            <v>1.0642317666801056</v>
          </cell>
          <cell r="R59">
            <v>1.058588226137807</v>
          </cell>
          <cell r="S59">
            <v>1.0778344840210958</v>
          </cell>
          <cell r="T59">
            <v>1.075815975850444</v>
          </cell>
          <cell r="V59">
            <v>0.85841026003051057</v>
          </cell>
          <cell r="W59">
            <v>0.87557332882675321</v>
          </cell>
          <cell r="X59">
            <v>0.92339043123863795</v>
          </cell>
          <cell r="Y59">
            <v>0.979043068910877</v>
          </cell>
          <cell r="Z59">
            <v>1.0052033525855555</v>
          </cell>
          <cell r="AA59">
            <v>1.0198415033505113</v>
          </cell>
          <cell r="AB59">
            <v>1.02212302102541</v>
          </cell>
          <cell r="AC59">
            <v>1.0342700511503191</v>
          </cell>
          <cell r="AD59">
            <v>1.0656597872212918</v>
          </cell>
          <cell r="AE59">
            <v>1.0774258813768451</v>
          </cell>
          <cell r="AF59">
            <v>1.0525783863277076</v>
          </cell>
          <cell r="AG59">
            <v>1.0864809279555807</v>
          </cell>
        </row>
        <row r="60">
          <cell r="A60" t="str">
            <v>1-ZEu</v>
          </cell>
          <cell r="B60">
            <v>0</v>
          </cell>
          <cell r="C60" t="str">
            <v>280E0000</v>
          </cell>
          <cell r="D60" t="str">
            <v>Enc.Postais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1-ZEu</v>
          </cell>
          <cell r="B61">
            <v>138854633</v>
          </cell>
          <cell r="C61" t="str">
            <v>28100000</v>
          </cell>
          <cell r="D61" t="str">
            <v>Elementos de construção em metal</v>
          </cell>
          <cell r="E61">
            <v>1</v>
          </cell>
          <cell r="F61">
            <v>0</v>
          </cell>
          <cell r="G61">
            <v>0</v>
          </cell>
          <cell r="H61">
            <v>1</v>
          </cell>
          <cell r="I61">
            <v>138854633</v>
          </cell>
          <cell r="J61">
            <v>1.1382888664961557</v>
          </cell>
          <cell r="K61">
            <v>1.0862002750391562</v>
          </cell>
          <cell r="L61">
            <v>1.2143529747711832</v>
          </cell>
          <cell r="M61">
            <v>1.1001001685573393</v>
          </cell>
          <cell r="N61">
            <v>0.98675403735656397</v>
          </cell>
          <cell r="O61">
            <v>1.0318783897860602</v>
          </cell>
          <cell r="P61">
            <v>0.99391049143245591</v>
          </cell>
          <cell r="Q61">
            <v>1.0913520652809769</v>
          </cell>
          <cell r="R61">
            <v>1.0639984979881996</v>
          </cell>
          <cell r="S61">
            <v>1.0148996694535779</v>
          </cell>
          <cell r="T61">
            <v>1.0311024454442963</v>
          </cell>
          <cell r="V61">
            <v>0.97436515510657706</v>
          </cell>
          <cell r="W61">
            <v>0.94318723608534805</v>
          </cell>
          <cell r="X61">
            <v>0.97850248095780035</v>
          </cell>
          <cell r="Y61">
            <v>0.96104809434448157</v>
          </cell>
          <cell r="Z61">
            <v>0.97239595504981691</v>
          </cell>
          <cell r="AA61">
            <v>0.98618931950596489</v>
          </cell>
          <cell r="AB61">
            <v>1.0160857751210639</v>
          </cell>
          <cell r="AC61">
            <v>1.0863280462489224</v>
          </cell>
          <cell r="AD61">
            <v>1.0357054392004799</v>
          </cell>
          <cell r="AE61">
            <v>1.035950821775752</v>
          </cell>
          <cell r="AF61">
            <v>1.0060367188064876</v>
          </cell>
          <cell r="AG61">
            <v>1.004204957797306</v>
          </cell>
        </row>
        <row r="62">
          <cell r="A62" t="str">
            <v>1-ZEu</v>
          </cell>
          <cell r="B62">
            <v>72103607</v>
          </cell>
          <cell r="C62" t="str">
            <v>28200000</v>
          </cell>
          <cell r="D62" t="str">
            <v>Reservatórios, recipientes, caldeiras e radiadores metálicos para aquecimento central</v>
          </cell>
          <cell r="E62">
            <v>1</v>
          </cell>
          <cell r="F62">
            <v>0</v>
          </cell>
          <cell r="G62">
            <v>0</v>
          </cell>
          <cell r="H62">
            <v>1</v>
          </cell>
          <cell r="I62">
            <v>72103607</v>
          </cell>
          <cell r="J62">
            <v>1.1375257199783111</v>
          </cell>
          <cell r="K62">
            <v>1.1029752671189448</v>
          </cell>
          <cell r="L62">
            <v>1.0912967622328387</v>
          </cell>
          <cell r="M62">
            <v>1.1380653517957171</v>
          </cell>
          <cell r="N62">
            <v>1.102325969609709</v>
          </cell>
          <cell r="O62">
            <v>1.3034800419990151</v>
          </cell>
          <cell r="P62">
            <v>1.0692727471378423</v>
          </cell>
          <cell r="Q62">
            <v>1.1316075515280366</v>
          </cell>
          <cell r="R62">
            <v>1.0758176613008303</v>
          </cell>
          <cell r="S62">
            <v>0.99706319382551467</v>
          </cell>
          <cell r="T62">
            <v>1.0683882847253516</v>
          </cell>
          <cell r="V62">
            <v>0.94332543887255749</v>
          </cell>
          <cell r="W62">
            <v>0.91672490568310416</v>
          </cell>
          <cell r="X62">
            <v>0.94391846529326329</v>
          </cell>
          <cell r="Y62">
            <v>0.95025830681277634</v>
          </cell>
          <cell r="Z62">
            <v>1.0964158212154833</v>
          </cell>
          <cell r="AA62">
            <v>0.94129984864604344</v>
          </cell>
          <cell r="AB62">
            <v>0.99529058576644858</v>
          </cell>
          <cell r="AC62">
            <v>1.0741044463744986</v>
          </cell>
          <cell r="AD62">
            <v>1.0393644306082406</v>
          </cell>
          <cell r="AE62">
            <v>1.0374595776788074</v>
          </cell>
          <cell r="AF62">
            <v>1.0178628899326609</v>
          </cell>
          <cell r="AG62">
            <v>1.0439752831161155</v>
          </cell>
        </row>
        <row r="63">
          <cell r="A63" t="str">
            <v>1-ZEu</v>
          </cell>
          <cell r="B63">
            <v>16467939</v>
          </cell>
          <cell r="C63" t="str">
            <v>28300000</v>
          </cell>
          <cell r="D63" t="str">
            <v>Geradores de vapor (excepto caldeiras para aquecimento central)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16467939</v>
          </cell>
          <cell r="J63">
            <v>0.20432551807108035</v>
          </cell>
          <cell r="K63">
            <v>0.1887157418783196</v>
          </cell>
          <cell r="L63">
            <v>0.14899390266391171</v>
          </cell>
          <cell r="M63">
            <v>0.86567473011387652</v>
          </cell>
          <cell r="N63">
            <v>0.53952740584065328</v>
          </cell>
          <cell r="O63">
            <v>1.2324987815964743</v>
          </cell>
          <cell r="P63">
            <v>1.8905596837530039</v>
          </cell>
          <cell r="Q63">
            <v>0.47073746934588728</v>
          </cell>
          <cell r="R63">
            <v>0.39291325213796863</v>
          </cell>
          <cell r="S63">
            <v>0.23933542418021075</v>
          </cell>
          <cell r="T63">
            <v>6.3928404126580691</v>
          </cell>
          <cell r="V63">
            <v>0.46334295447033275</v>
          </cell>
          <cell r="W63">
            <v>0.64936559129015736</v>
          </cell>
          <cell r="X63">
            <v>1.172318687007871</v>
          </cell>
          <cell r="Y63">
            <v>0.87251136341118485</v>
          </cell>
          <cell r="Z63">
            <v>1.9123555287046432</v>
          </cell>
          <cell r="AA63">
            <v>0.66930675801192596</v>
          </cell>
          <cell r="AB63">
            <v>0.47643014509053294</v>
          </cell>
          <cell r="AC63">
            <v>2.1363226463864642</v>
          </cell>
          <cell r="AD63">
            <v>0.7096751202911733</v>
          </cell>
          <cell r="AE63">
            <v>2.4131879691445612</v>
          </cell>
          <cell r="AF63">
            <v>0.10249123489566433</v>
          </cell>
          <cell r="AG63">
            <v>0.42269200129548912</v>
          </cell>
        </row>
        <row r="64">
          <cell r="A64" t="str">
            <v>1-ZEu</v>
          </cell>
          <cell r="B64">
            <v>289095171</v>
          </cell>
          <cell r="C64" t="str">
            <v>28600000</v>
          </cell>
          <cell r="D64" t="str">
            <v>Cutelaria, ferramentas e ferragens</v>
          </cell>
          <cell r="E64">
            <v>1</v>
          </cell>
          <cell r="F64">
            <v>0</v>
          </cell>
          <cell r="G64">
            <v>0</v>
          </cell>
          <cell r="H64">
            <v>1</v>
          </cell>
          <cell r="I64">
            <v>289095171</v>
          </cell>
          <cell r="J64">
            <v>0.98048280173656877</v>
          </cell>
          <cell r="K64">
            <v>0.94159552756404674</v>
          </cell>
          <cell r="L64">
            <v>0.98722640183217136</v>
          </cell>
          <cell r="M64">
            <v>0.94051542766473506</v>
          </cell>
          <cell r="N64">
            <v>1.0175312265582079</v>
          </cell>
          <cell r="O64">
            <v>0.92916730412796289</v>
          </cell>
          <cell r="P64">
            <v>1.0119412226861861</v>
          </cell>
          <cell r="Q64">
            <v>0.92141685124081163</v>
          </cell>
          <cell r="R64">
            <v>0.95845899891431863</v>
          </cell>
          <cell r="S64">
            <v>0.98363921500141749</v>
          </cell>
          <cell r="T64">
            <v>0.97113504501783754</v>
          </cell>
          <cell r="V64">
            <v>0.9605086534532622</v>
          </cell>
          <cell r="W64">
            <v>1.0249479634860683</v>
          </cell>
          <cell r="X64">
            <v>1.0062658636832702</v>
          </cell>
          <cell r="Y64">
            <v>1.0788824440245788</v>
          </cell>
          <cell r="Z64">
            <v>0.98368703024358284</v>
          </cell>
          <cell r="AA64">
            <v>0.95735170375669243</v>
          </cell>
          <cell r="AB64">
            <v>0.98843091439193809</v>
          </cell>
          <cell r="AC64">
            <v>0.9995647858467942</v>
          </cell>
          <cell r="AD64">
            <v>1.0251827631808499</v>
          </cell>
          <cell r="AE64">
            <v>1.0310633649408978</v>
          </cell>
          <cell r="AF64">
            <v>0.98658798583478835</v>
          </cell>
          <cell r="AG64">
            <v>0.9575265271572776</v>
          </cell>
        </row>
        <row r="65">
          <cell r="A65" t="str">
            <v>1-ZEu</v>
          </cell>
          <cell r="B65">
            <v>480848322</v>
          </cell>
          <cell r="C65" t="str">
            <v>28700000</v>
          </cell>
          <cell r="D65" t="str">
            <v>Outros produtos metálicos transformados</v>
          </cell>
          <cell r="E65">
            <v>1</v>
          </cell>
          <cell r="F65">
            <v>0</v>
          </cell>
          <cell r="G65">
            <v>0</v>
          </cell>
          <cell r="H65">
            <v>1</v>
          </cell>
          <cell r="I65">
            <v>480848322</v>
          </cell>
          <cell r="J65">
            <v>0.99965443889655414</v>
          </cell>
          <cell r="K65">
            <v>1.0010887278399863</v>
          </cell>
          <cell r="L65">
            <v>1.0160329179358074</v>
          </cell>
          <cell r="M65">
            <v>1.0083742300717655</v>
          </cell>
          <cell r="N65">
            <v>0.99873777114995677</v>
          </cell>
          <cell r="O65">
            <v>0.98099036258961514</v>
          </cell>
          <cell r="P65">
            <v>1.0207681293200441</v>
          </cell>
          <cell r="Q65">
            <v>0.99923798870367653</v>
          </cell>
          <cell r="R65">
            <v>0.99597151567990672</v>
          </cell>
          <cell r="S65">
            <v>1.0061681467651598</v>
          </cell>
          <cell r="T65">
            <v>1.0080903526373259</v>
          </cell>
          <cell r="V65">
            <v>0.96071783343825057</v>
          </cell>
          <cell r="W65">
            <v>0.96657404942525582</v>
          </cell>
          <cell r="X65">
            <v>0.98885176890900006</v>
          </cell>
          <cell r="Y65">
            <v>0.9917677953765206</v>
          </cell>
          <cell r="Z65">
            <v>0.99051144193966112</v>
          </cell>
          <cell r="AA65">
            <v>0.99940561903645164</v>
          </cell>
          <cell r="AB65">
            <v>1.0181077161816836</v>
          </cell>
          <cell r="AC65">
            <v>1.0413515203880808</v>
          </cell>
          <cell r="AD65">
            <v>1.0040680971963918</v>
          </cell>
          <cell r="AE65">
            <v>1.0165999106107966</v>
          </cell>
          <cell r="AF65">
            <v>0.99670683708507257</v>
          </cell>
          <cell r="AG65">
            <v>1.0253374104128348</v>
          </cell>
        </row>
        <row r="66">
          <cell r="A66" t="str">
            <v>1-ZEu</v>
          </cell>
          <cell r="B66">
            <v>0</v>
          </cell>
          <cell r="C66" t="str">
            <v>290E0000</v>
          </cell>
          <cell r="D66" t="str">
            <v>Enc.Postais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A67" t="str">
            <v>1-ZEu</v>
          </cell>
          <cell r="B67">
            <v>451592117</v>
          </cell>
          <cell r="C67" t="str">
            <v>29100000</v>
          </cell>
          <cell r="D67" t="str">
            <v>Máquinas e equipamentos para a produção e utilização de energia macânica, excepto motores para aeronaves, automóveis e motociclos</v>
          </cell>
          <cell r="E67">
            <v>1</v>
          </cell>
          <cell r="F67">
            <v>0</v>
          </cell>
          <cell r="G67">
            <v>0</v>
          </cell>
          <cell r="H67">
            <v>1</v>
          </cell>
          <cell r="I67">
            <v>451592117</v>
          </cell>
          <cell r="J67">
            <v>1.0042069879424178</v>
          </cell>
          <cell r="K67">
            <v>0.99415795882621261</v>
          </cell>
          <cell r="L67">
            <v>0.9955084325491691</v>
          </cell>
          <cell r="M67">
            <v>1.0049316690203154</v>
          </cell>
          <cell r="N67">
            <v>1.0048995150532352</v>
          </cell>
          <cell r="O67">
            <v>0.99441995045322495</v>
          </cell>
          <cell r="P67">
            <v>1.0119822558487754</v>
          </cell>
          <cell r="Q67">
            <v>1.0040269539947808</v>
          </cell>
          <cell r="R67">
            <v>0.99452965770919022</v>
          </cell>
          <cell r="S67">
            <v>1.0507843851191656</v>
          </cell>
          <cell r="T67">
            <v>1.0185467577791787</v>
          </cell>
          <cell r="V67">
            <v>0.99212067145680971</v>
          </cell>
          <cell r="W67">
            <v>0.98714872373431384</v>
          </cell>
          <cell r="X67">
            <v>0.97140962524341834</v>
          </cell>
          <cell r="Y67">
            <v>0.98331509274862794</v>
          </cell>
          <cell r="Z67">
            <v>1.0049325402246214</v>
          </cell>
          <cell r="AA67">
            <v>1.0114325256927637</v>
          </cell>
          <cell r="AB67">
            <v>1.0413392430635831</v>
          </cell>
          <cell r="AC67">
            <v>1.0298358711888056</v>
          </cell>
          <cell r="AD67">
            <v>0.99541931053710186</v>
          </cell>
          <cell r="AE67">
            <v>0.99273798230135601</v>
          </cell>
          <cell r="AF67">
            <v>1.004109473317744</v>
          </cell>
          <cell r="AG67">
            <v>0.98619894049085388</v>
          </cell>
        </row>
        <row r="68">
          <cell r="A68" t="str">
            <v>1-ZEu</v>
          </cell>
          <cell r="B68">
            <v>682436758</v>
          </cell>
          <cell r="C68" t="str">
            <v>29200000</v>
          </cell>
          <cell r="D68" t="str">
            <v>Outras máquinas de uso geral</v>
          </cell>
          <cell r="E68">
            <v>1</v>
          </cell>
          <cell r="F68">
            <v>0</v>
          </cell>
          <cell r="G68">
            <v>0</v>
          </cell>
          <cell r="H68">
            <v>1</v>
          </cell>
          <cell r="I68">
            <v>682436758</v>
          </cell>
          <cell r="J68">
            <v>1.0021496677543882</v>
          </cell>
          <cell r="K68">
            <v>1.0030720935330411</v>
          </cell>
          <cell r="L68">
            <v>0.9910590734116681</v>
          </cell>
          <cell r="M68">
            <v>1.0232757723477002</v>
          </cell>
          <cell r="N68">
            <v>1.0285883651440966</v>
          </cell>
          <cell r="O68">
            <v>0.96761811247469687</v>
          </cell>
          <cell r="P68">
            <v>0.99134816381708191</v>
          </cell>
          <cell r="Q68">
            <v>1.0525573804420039</v>
          </cell>
          <cell r="R68">
            <v>1.0094736969848264</v>
          </cell>
          <cell r="S68">
            <v>1.0527204663802685</v>
          </cell>
          <cell r="T68">
            <v>1.0314209575963795</v>
          </cell>
          <cell r="V68">
            <v>0.99930818093218365</v>
          </cell>
          <cell r="W68">
            <v>0.97641091496323951</v>
          </cell>
          <cell r="X68">
            <v>1.0054237313267964</v>
          </cell>
          <cell r="Y68">
            <v>0.98195691865418067</v>
          </cell>
          <cell r="Z68">
            <v>1.0145399986497619</v>
          </cell>
          <cell r="AA68">
            <v>0.98620806238652614</v>
          </cell>
          <cell r="AB68">
            <v>0.97789912323894657</v>
          </cell>
          <cell r="AC68">
            <v>1.0240443328815008</v>
          </cell>
          <cell r="AD68">
            <v>1.0265965538974597</v>
          </cell>
          <cell r="AE68">
            <v>1.0055048889309603</v>
          </cell>
          <cell r="AF68">
            <v>1.0004634673765485</v>
          </cell>
          <cell r="AG68">
            <v>1.0016438267618963</v>
          </cell>
        </row>
        <row r="69">
          <cell r="A69" t="str">
            <v>1-ZEu</v>
          </cell>
          <cell r="B69">
            <v>180487263</v>
          </cell>
          <cell r="C69" t="str">
            <v>29300000</v>
          </cell>
          <cell r="D69" t="str">
            <v>Máquinas e tractores para a agricultura, pecuária e silvicultura</v>
          </cell>
          <cell r="E69">
            <v>1</v>
          </cell>
          <cell r="F69">
            <v>0</v>
          </cell>
          <cell r="G69">
            <v>0</v>
          </cell>
          <cell r="H69">
            <v>1</v>
          </cell>
          <cell r="I69">
            <v>180487263</v>
          </cell>
          <cell r="J69">
            <v>0.9810791943278292</v>
          </cell>
          <cell r="K69">
            <v>0.99777445398079101</v>
          </cell>
          <cell r="L69">
            <v>0.99732989915803438</v>
          </cell>
          <cell r="M69">
            <v>1.0663217812371593</v>
          </cell>
          <cell r="N69">
            <v>1.0253813512050129</v>
          </cell>
          <cell r="O69">
            <v>1.0270278511747697</v>
          </cell>
          <cell r="P69">
            <v>1.0393740768357487</v>
          </cell>
          <cell r="Q69">
            <v>1.0219097209150185</v>
          </cell>
          <cell r="R69">
            <v>1.0780025084008986</v>
          </cell>
          <cell r="S69">
            <v>1.1241337677456722</v>
          </cell>
          <cell r="T69">
            <v>1.085271168622987</v>
          </cell>
          <cell r="V69">
            <v>1.0666477617374321</v>
          </cell>
          <cell r="W69">
            <v>1.0273164529087473</v>
          </cell>
          <cell r="X69">
            <v>1.0135878394490605</v>
          </cell>
          <cell r="Y69">
            <v>1.003653277932373</v>
          </cell>
          <cell r="Z69">
            <v>1.0111089625914216</v>
          </cell>
          <cell r="AA69">
            <v>0.96866798204469107</v>
          </cell>
          <cell r="AB69">
            <v>0.98704064471797748</v>
          </cell>
          <cell r="AC69">
            <v>0.97960531180151489</v>
          </cell>
          <cell r="AD69">
            <v>0.98381064302727805</v>
          </cell>
          <cell r="AE69">
            <v>1.0035727960954823</v>
          </cell>
          <cell r="AF69">
            <v>0.96125289727018959</v>
          </cell>
          <cell r="AG69">
            <v>0.99373543042383261</v>
          </cell>
        </row>
        <row r="70">
          <cell r="A70" t="str">
            <v>1-ZEu</v>
          </cell>
          <cell r="B70">
            <v>242762284</v>
          </cell>
          <cell r="C70" t="str">
            <v>29400000</v>
          </cell>
          <cell r="D70" t="str">
            <v>Máquinas-ferramentas</v>
          </cell>
          <cell r="E70">
            <v>1</v>
          </cell>
          <cell r="F70">
            <v>0</v>
          </cell>
          <cell r="G70">
            <v>0</v>
          </cell>
          <cell r="H70">
            <v>1</v>
          </cell>
          <cell r="I70">
            <v>242762284</v>
          </cell>
          <cell r="J70">
            <v>0.90306335185935527</v>
          </cell>
          <cell r="K70">
            <v>0.9625943676693357</v>
          </cell>
          <cell r="L70">
            <v>0.91105398063915655</v>
          </cell>
          <cell r="M70">
            <v>0.98656904896927733</v>
          </cell>
          <cell r="N70">
            <v>0.97560652323449437</v>
          </cell>
          <cell r="O70">
            <v>0.93152464288144587</v>
          </cell>
          <cell r="P70">
            <v>0.95519854877379962</v>
          </cell>
          <cell r="Q70">
            <v>0.98157002427864559</v>
          </cell>
          <cell r="R70">
            <v>1.0014251809019379</v>
          </cell>
          <cell r="S70">
            <v>1.0163210907543978</v>
          </cell>
          <cell r="T70">
            <v>1.0195464368717684</v>
          </cell>
          <cell r="V70">
            <v>1.0586330181898915</v>
          </cell>
          <cell r="W70">
            <v>1.0325610551153759</v>
          </cell>
          <cell r="X70">
            <v>0.95061153429292877</v>
          </cell>
          <cell r="Y70">
            <v>0.98390819826849685</v>
          </cell>
          <cell r="Z70">
            <v>1.023086885355444</v>
          </cell>
          <cell r="AA70">
            <v>0.95402805730306817</v>
          </cell>
          <cell r="AB70">
            <v>0.97301411242588098</v>
          </cell>
          <cell r="AC70">
            <v>1.015529412805122</v>
          </cell>
          <cell r="AD70">
            <v>1.0290740590396874</v>
          </cell>
          <cell r="AE70">
            <v>1.0539547090002999</v>
          </cell>
          <cell r="AF70">
            <v>0.97097353475426895</v>
          </cell>
          <cell r="AG70">
            <v>0.95462542344953605</v>
          </cell>
        </row>
        <row r="71">
          <cell r="A71" t="str">
            <v>1-ZEu</v>
          </cell>
          <cell r="B71">
            <v>783283963</v>
          </cell>
          <cell r="C71" t="str">
            <v>29500000</v>
          </cell>
          <cell r="D71" t="str">
            <v>Outras máquinas e equipamento para uso específico</v>
          </cell>
          <cell r="E71">
            <v>1</v>
          </cell>
          <cell r="F71">
            <v>0</v>
          </cell>
          <cell r="G71">
            <v>0</v>
          </cell>
          <cell r="H71">
            <v>1</v>
          </cell>
          <cell r="I71">
            <v>783283963</v>
          </cell>
          <cell r="J71">
            <v>1.0644698069065357</v>
          </cell>
          <cell r="K71">
            <v>1.0542373163293184</v>
          </cell>
          <cell r="L71">
            <v>1.0472515237802282</v>
          </cell>
          <cell r="M71">
            <v>0.99301972082745338</v>
          </cell>
          <cell r="N71">
            <v>1.0843215604194356</v>
          </cell>
          <cell r="O71">
            <v>1.0057838321468051</v>
          </cell>
          <cell r="P71">
            <v>0.98143216971910874</v>
          </cell>
          <cell r="Q71">
            <v>0.96161705955752741</v>
          </cell>
          <cell r="R71">
            <v>0.95980849064744134</v>
          </cell>
          <cell r="S71">
            <v>1.0617245079609861</v>
          </cell>
          <cell r="T71">
            <v>0.96788977853867098</v>
          </cell>
          <cell r="V71">
            <v>0.96871019431708294</v>
          </cell>
          <cell r="W71">
            <v>0.96448034117936432</v>
          </cell>
          <cell r="X71">
            <v>0.9988004506481224</v>
          </cell>
          <cell r="Y71">
            <v>0.96994745414059302</v>
          </cell>
          <cell r="Z71">
            <v>0.98733181669428483</v>
          </cell>
          <cell r="AA71">
            <v>0.97974964324727032</v>
          </cell>
          <cell r="AB71">
            <v>1.0284980385629314</v>
          </cell>
          <cell r="AC71">
            <v>1.0124500794687441</v>
          </cell>
          <cell r="AD71">
            <v>1.0019884372853483</v>
          </cell>
          <cell r="AE71">
            <v>1.0177185098752324</v>
          </cell>
          <cell r="AF71">
            <v>0.99725217098691132</v>
          </cell>
          <cell r="AG71">
            <v>1.0730728635941147</v>
          </cell>
        </row>
        <row r="72">
          <cell r="A72" t="str">
            <v>1-ZEu</v>
          </cell>
          <cell r="B72">
            <v>33136843</v>
          </cell>
          <cell r="C72" t="str">
            <v>29600000</v>
          </cell>
          <cell r="D72" t="str">
            <v>Armas e munições</v>
          </cell>
          <cell r="E72">
            <v>1</v>
          </cell>
          <cell r="F72">
            <v>0</v>
          </cell>
          <cell r="G72">
            <v>0</v>
          </cell>
          <cell r="H72">
            <v>1</v>
          </cell>
          <cell r="I72">
            <v>33136843</v>
          </cell>
          <cell r="J72">
            <v>1.0139768078958817</v>
          </cell>
          <cell r="K72">
            <v>1.1262560091993781</v>
          </cell>
          <cell r="L72">
            <v>1.0201367804439117</v>
          </cell>
          <cell r="M72">
            <v>1.11129518988922</v>
          </cell>
          <cell r="N72">
            <v>1.0356308756395813</v>
          </cell>
          <cell r="O72">
            <v>0.98572322615381036</v>
          </cell>
          <cell r="P72">
            <v>0.94403778805014671</v>
          </cell>
          <cell r="Q72">
            <v>1.1118036420329511</v>
          </cell>
          <cell r="R72">
            <v>1.0317629632235477</v>
          </cell>
          <cell r="S72">
            <v>0.97305921293791775</v>
          </cell>
          <cell r="T72">
            <v>1.0166564971366701</v>
          </cell>
          <cell r="V72">
            <v>1.0001244100554798</v>
          </cell>
          <cell r="W72">
            <v>1.0077199048235723</v>
          </cell>
          <cell r="X72">
            <v>0.99743787002926665</v>
          </cell>
          <cell r="Y72">
            <v>1.0203647340898279</v>
          </cell>
          <cell r="Z72">
            <v>0.95576688264460119</v>
          </cell>
          <cell r="AA72">
            <v>1.0207102943134005</v>
          </cell>
          <cell r="AB72">
            <v>0.92210548019821215</v>
          </cell>
          <cell r="AC72">
            <v>1.0591876664061508</v>
          </cell>
          <cell r="AD72">
            <v>1.0469827905946345</v>
          </cell>
          <cell r="AE72">
            <v>0.96704661747581433</v>
          </cell>
          <cell r="AF72">
            <v>0.95509058278856529</v>
          </cell>
          <cell r="AG72">
            <v>1.047462766580475</v>
          </cell>
        </row>
        <row r="73">
          <cell r="A73" t="str">
            <v>1-ZEu</v>
          </cell>
          <cell r="B73">
            <v>424174402</v>
          </cell>
          <cell r="C73" t="str">
            <v>29700000</v>
          </cell>
          <cell r="D73" t="str">
            <v>Aparelhos domésticos n.e.</v>
          </cell>
          <cell r="E73">
            <v>1</v>
          </cell>
          <cell r="F73">
            <v>0</v>
          </cell>
          <cell r="G73">
            <v>0</v>
          </cell>
          <cell r="H73">
            <v>1</v>
          </cell>
          <cell r="I73">
            <v>424174402</v>
          </cell>
          <cell r="J73">
            <v>1.0201813374420765</v>
          </cell>
          <cell r="K73">
            <v>1.0091440616761009</v>
          </cell>
          <cell r="L73">
            <v>1.0202264336203544</v>
          </cell>
          <cell r="M73">
            <v>1.0210918483019042</v>
          </cell>
          <cell r="N73">
            <v>1.0010738861982531</v>
          </cell>
          <cell r="O73">
            <v>1.0319081238781769</v>
          </cell>
          <cell r="P73">
            <v>1.0280283112725692</v>
          </cell>
          <cell r="Q73">
            <v>1.018128931781993</v>
          </cell>
          <cell r="R73">
            <v>1.0090279195778522</v>
          </cell>
          <cell r="S73">
            <v>1.0340935952407904</v>
          </cell>
          <cell r="T73">
            <v>1.0445711231032131</v>
          </cell>
          <cell r="V73">
            <v>1.0208325528224487</v>
          </cell>
          <cell r="W73">
            <v>1.0020044262579408</v>
          </cell>
          <cell r="X73">
            <v>0.9941350187501421</v>
          </cell>
          <cell r="Y73">
            <v>0.98983934767051041</v>
          </cell>
          <cell r="Z73">
            <v>1.0197821750326936</v>
          </cell>
          <cell r="AA73">
            <v>0.98844868775982719</v>
          </cell>
          <cell r="AB73">
            <v>0.97876423884797636</v>
          </cell>
          <cell r="AC73">
            <v>1.0281497686381342</v>
          </cell>
          <cell r="AD73">
            <v>0.99258921588345361</v>
          </cell>
          <cell r="AE73">
            <v>0.98833601995710318</v>
          </cell>
          <cell r="AF73">
            <v>0.9961427068606199</v>
          </cell>
          <cell r="AG73">
            <v>1.0009758415191503</v>
          </cell>
        </row>
        <row r="74">
          <cell r="A74" t="str">
            <v>1-ZEu</v>
          </cell>
          <cell r="B74">
            <v>938711644</v>
          </cell>
          <cell r="C74" t="str">
            <v>30000000</v>
          </cell>
          <cell r="D74" t="str">
            <v>Máquinas de escritório e equipamento para o tratamento automático da informação</v>
          </cell>
          <cell r="E74">
            <v>1</v>
          </cell>
          <cell r="F74">
            <v>0</v>
          </cell>
          <cell r="G74">
            <v>0</v>
          </cell>
          <cell r="H74">
            <v>1</v>
          </cell>
          <cell r="I74">
            <v>938711644</v>
          </cell>
          <cell r="J74">
            <v>0.96323638946809764</v>
          </cell>
          <cell r="K74">
            <v>0.86034555051486006</v>
          </cell>
          <cell r="L74">
            <v>0.89750223417456154</v>
          </cell>
          <cell r="M74">
            <v>0.88223417956798056</v>
          </cell>
          <cell r="N74">
            <v>0.82708569478336702</v>
          </cell>
          <cell r="O74">
            <v>0.86091398186973933</v>
          </cell>
          <cell r="P74">
            <v>0.84482816925363013</v>
          </cell>
          <cell r="Q74">
            <v>0.80622150759263722</v>
          </cell>
          <cell r="R74">
            <v>0.83284592286734771</v>
          </cell>
          <cell r="S74">
            <v>0.78454082073787224</v>
          </cell>
          <cell r="T74">
            <v>0.79743782972631327</v>
          </cell>
          <cell r="V74">
            <v>1.0633798921025976</v>
          </cell>
          <cell r="W74">
            <v>0.99819339077570568</v>
          </cell>
          <cell r="X74">
            <v>1.0252072706009583</v>
          </cell>
          <cell r="Y74">
            <v>1.0079286008127795</v>
          </cell>
          <cell r="Z74">
            <v>1.0229265826082297</v>
          </cell>
          <cell r="AA74">
            <v>0.97655433752215226</v>
          </cell>
          <cell r="AB74">
            <v>1.0239122704633956</v>
          </cell>
          <cell r="AC74">
            <v>0.94100795739703669</v>
          </cell>
          <cell r="AD74">
            <v>0.98469537581412481</v>
          </cell>
          <cell r="AE74">
            <v>1.0145479499723988</v>
          </cell>
          <cell r="AF74">
            <v>0.93034010216052176</v>
          </cell>
          <cell r="AG74">
            <v>1.0113062697700992</v>
          </cell>
        </row>
        <row r="75">
          <cell r="A75" t="str">
            <v>1-ZEu</v>
          </cell>
          <cell r="B75">
            <v>259605650</v>
          </cell>
          <cell r="C75" t="str">
            <v>31100000</v>
          </cell>
          <cell r="D75" t="str">
            <v>Motores, geradores e transformadores eléctricos</v>
          </cell>
          <cell r="E75">
            <v>1</v>
          </cell>
          <cell r="F75">
            <v>0</v>
          </cell>
          <cell r="G75">
            <v>0</v>
          </cell>
          <cell r="H75">
            <v>1</v>
          </cell>
          <cell r="I75">
            <v>259605650</v>
          </cell>
          <cell r="J75">
            <v>1.1304200817817589</v>
          </cell>
          <cell r="K75">
            <v>1.0538552061029209</v>
          </cell>
          <cell r="L75">
            <v>1.2054145204459643</v>
          </cell>
          <cell r="M75">
            <v>1.2225685354417848</v>
          </cell>
          <cell r="N75">
            <v>1.1013468335902667</v>
          </cell>
          <cell r="O75">
            <v>1.1436628338905719</v>
          </cell>
          <cell r="P75">
            <v>0.95056046779721237</v>
          </cell>
          <cell r="Q75">
            <v>1.0311038596082858</v>
          </cell>
          <cell r="R75">
            <v>0.99959634336248426</v>
          </cell>
          <cell r="S75">
            <v>1.0235593870347985</v>
          </cell>
          <cell r="T75">
            <v>1.0094804160121194</v>
          </cell>
          <cell r="V75">
            <v>0.98871925800523752</v>
          </cell>
          <cell r="W75">
            <v>1.0022043211712801</v>
          </cell>
          <cell r="X75">
            <v>1.0291948738274046</v>
          </cell>
          <cell r="Y75">
            <v>0.98569805889159667</v>
          </cell>
          <cell r="Z75">
            <v>0.98249311742961731</v>
          </cell>
          <cell r="AA75">
            <v>1.0331517373162968</v>
          </cell>
          <cell r="AB75">
            <v>1.0313041696562928</v>
          </cell>
          <cell r="AC75">
            <v>0.93022274526050186</v>
          </cell>
          <cell r="AD75">
            <v>0.95432072995676653</v>
          </cell>
          <cell r="AE75">
            <v>0.92951917506015891</v>
          </cell>
          <cell r="AF75">
            <v>1.1470869681129223</v>
          </cell>
          <cell r="AG75">
            <v>0.98608484531192553</v>
          </cell>
        </row>
        <row r="76">
          <cell r="A76" t="str">
            <v>1-ZEu</v>
          </cell>
          <cell r="B76">
            <v>364554123</v>
          </cell>
          <cell r="C76" t="str">
            <v>31200000</v>
          </cell>
          <cell r="D76" t="str">
            <v>Aparelhos de distribuição e de controlo de electricidade</v>
          </cell>
          <cell r="E76">
            <v>1</v>
          </cell>
          <cell r="F76">
            <v>0</v>
          </cell>
          <cell r="G76">
            <v>0</v>
          </cell>
          <cell r="H76">
            <v>1</v>
          </cell>
          <cell r="I76">
            <v>364554123</v>
          </cell>
          <cell r="J76">
            <v>0.98937745129530585</v>
          </cell>
          <cell r="K76">
            <v>0.94537444376201818</v>
          </cell>
          <cell r="L76">
            <v>0.94550307195364491</v>
          </cell>
          <cell r="M76">
            <v>0.95982076084716739</v>
          </cell>
          <cell r="N76">
            <v>0.93031183518887373</v>
          </cell>
          <cell r="O76">
            <v>0.91388718215656717</v>
          </cell>
          <cell r="P76">
            <v>0.95373254121350104</v>
          </cell>
          <cell r="Q76">
            <v>0.99196957136490349</v>
          </cell>
          <cell r="R76">
            <v>0.99947160652773959</v>
          </cell>
          <cell r="S76">
            <v>0.93091093443891371</v>
          </cell>
          <cell r="T76">
            <v>0.95874825291432098</v>
          </cell>
          <cell r="V76">
            <v>1.0631079607769622</v>
          </cell>
          <cell r="W76">
            <v>0.96018671998090177</v>
          </cell>
          <cell r="X76">
            <v>0.97381684492714216</v>
          </cell>
          <cell r="Y76">
            <v>0.98422978724190047</v>
          </cell>
          <cell r="Z76">
            <v>1.0017018162744129</v>
          </cell>
          <cell r="AA76">
            <v>1.0367005687088939</v>
          </cell>
          <cell r="AB76">
            <v>0.99058618713137625</v>
          </cell>
          <cell r="AC76">
            <v>1.0341692780757834</v>
          </cell>
          <cell r="AD76">
            <v>1.0235752946960024</v>
          </cell>
          <cell r="AE76">
            <v>0.96211355160408429</v>
          </cell>
          <cell r="AF76">
            <v>0.99367418170877231</v>
          </cell>
          <cell r="AG76">
            <v>0.97613780887376844</v>
          </cell>
        </row>
        <row r="77">
          <cell r="A77" t="str">
            <v>1-ZEu</v>
          </cell>
          <cell r="B77">
            <v>133479409</v>
          </cell>
          <cell r="C77" t="str">
            <v>31300000</v>
          </cell>
          <cell r="D77" t="str">
            <v>Fios e cabos isolados</v>
          </cell>
          <cell r="E77">
            <v>1</v>
          </cell>
          <cell r="F77">
            <v>0</v>
          </cell>
          <cell r="G77">
            <v>0</v>
          </cell>
          <cell r="H77">
            <v>1</v>
          </cell>
          <cell r="I77">
            <v>133479409</v>
          </cell>
          <cell r="J77">
            <v>1.0285168364591348</v>
          </cell>
          <cell r="K77">
            <v>0.92616435932586727</v>
          </cell>
          <cell r="L77">
            <v>0.95261394877561523</v>
          </cell>
          <cell r="M77">
            <v>1.0507496593864123</v>
          </cell>
          <cell r="N77">
            <v>1.0090897232424192</v>
          </cell>
          <cell r="O77">
            <v>1.01980637080758</v>
          </cell>
          <cell r="P77">
            <v>1.0274328305815676</v>
          </cell>
          <cell r="Q77">
            <v>1.0033070079708011</v>
          </cell>
          <cell r="R77">
            <v>1.0050466810063725</v>
          </cell>
          <cell r="S77">
            <v>1.0135924337463273</v>
          </cell>
          <cell r="T77">
            <v>1.0415548306230797</v>
          </cell>
          <cell r="V77">
            <v>0.94215046131028146</v>
          </cell>
          <cell r="W77">
            <v>0.95548331166394407</v>
          </cell>
          <cell r="X77">
            <v>0.93958344842539476</v>
          </cell>
          <cell r="Y77">
            <v>1.0388536042249343</v>
          </cell>
          <cell r="Z77">
            <v>0.97664156342130726</v>
          </cell>
          <cell r="AA77">
            <v>1.0112846334193242</v>
          </cell>
          <cell r="AB77">
            <v>1.0705238109621331</v>
          </cell>
          <cell r="AC77">
            <v>1.0527466759860249</v>
          </cell>
          <cell r="AD77">
            <v>0.99752560549412794</v>
          </cell>
          <cell r="AE77">
            <v>0.9643052543134506</v>
          </cell>
          <cell r="AF77">
            <v>1.0512884444220525</v>
          </cell>
          <cell r="AG77">
            <v>0.99961318635702534</v>
          </cell>
        </row>
        <row r="78">
          <cell r="A78" t="str">
            <v>1-ZEu</v>
          </cell>
          <cell r="B78">
            <v>68586779</v>
          </cell>
          <cell r="C78" t="str">
            <v>31400000</v>
          </cell>
          <cell r="D78" t="str">
            <v>Acumuladores, pilhas e baterias de pilhas, eléctricos</v>
          </cell>
          <cell r="E78">
            <v>1</v>
          </cell>
          <cell r="F78">
            <v>0</v>
          </cell>
          <cell r="G78">
            <v>0</v>
          </cell>
          <cell r="H78">
            <v>1</v>
          </cell>
          <cell r="I78">
            <v>68586779</v>
          </cell>
          <cell r="J78">
            <v>0.96814464649659326</v>
          </cell>
          <cell r="K78">
            <v>0.94757257867615841</v>
          </cell>
          <cell r="L78">
            <v>0.9892796707493956</v>
          </cell>
          <cell r="M78">
            <v>0.95045970865837826</v>
          </cell>
          <cell r="N78">
            <v>1.0527538875871549</v>
          </cell>
          <cell r="O78">
            <v>0.98964705529815522</v>
          </cell>
          <cell r="P78">
            <v>1.036251455242305</v>
          </cell>
          <cell r="Q78">
            <v>1.045001413534522</v>
          </cell>
          <cell r="R78">
            <v>1.0154523218338827</v>
          </cell>
          <cell r="S78">
            <v>1.0007454381564398</v>
          </cell>
          <cell r="T78">
            <v>1.0623196751175494</v>
          </cell>
          <cell r="V78">
            <v>1.0485511988582785</v>
          </cell>
          <cell r="W78">
            <v>1.0810383015841818</v>
          </cell>
          <cell r="X78">
            <v>0.96263369879740024</v>
          </cell>
          <cell r="Y78">
            <v>1.0801174596509622</v>
          </cell>
          <cell r="Z78">
            <v>0.98424587661224516</v>
          </cell>
          <cell r="AA78">
            <v>0.99380089042492259</v>
          </cell>
          <cell r="AB78">
            <v>0.96483084173137956</v>
          </cell>
          <cell r="AC78">
            <v>0.98901859218915755</v>
          </cell>
          <cell r="AD78">
            <v>0.98673580681670825</v>
          </cell>
          <cell r="AE78">
            <v>1.0014422987896874</v>
          </cell>
          <cell r="AF78">
            <v>1.0308112889105872</v>
          </cell>
          <cell r="AG78">
            <v>0.87677374563449029</v>
          </cell>
        </row>
        <row r="79">
          <cell r="A79" t="str">
            <v>1-ZEu</v>
          </cell>
          <cell r="B79">
            <v>159610655</v>
          </cell>
          <cell r="C79" t="str">
            <v>31500000</v>
          </cell>
          <cell r="D79" t="str">
            <v>Lâmpadas eléctricas e outro material de iluminação</v>
          </cell>
          <cell r="E79">
            <v>1</v>
          </cell>
          <cell r="F79">
            <v>0</v>
          </cell>
          <cell r="G79">
            <v>0</v>
          </cell>
          <cell r="H79">
            <v>1</v>
          </cell>
          <cell r="I79">
            <v>159610655</v>
          </cell>
          <cell r="J79">
            <v>0.97564865779338705</v>
          </cell>
          <cell r="K79">
            <v>0.96244051900534677</v>
          </cell>
          <cell r="L79">
            <v>0.99140830477596198</v>
          </cell>
          <cell r="M79">
            <v>0.9812589361427897</v>
          </cell>
          <cell r="N79">
            <v>0.94157966884574162</v>
          </cell>
          <cell r="O79">
            <v>0.98810805354235398</v>
          </cell>
          <cell r="P79">
            <v>1.0250327297230439</v>
          </cell>
          <cell r="Q79">
            <v>1.0348101437271431</v>
          </cell>
          <cell r="R79">
            <v>0.99975145401752641</v>
          </cell>
          <cell r="S79">
            <v>1.0058195826338954</v>
          </cell>
          <cell r="T79">
            <v>0.97414758765811904</v>
          </cell>
          <cell r="V79">
            <v>1.0096543206616773</v>
          </cell>
          <cell r="W79">
            <v>1.0187939195878359</v>
          </cell>
          <cell r="X79">
            <v>1.0438081055856445</v>
          </cell>
          <cell r="Y79">
            <v>1.0098715951955943</v>
          </cell>
          <cell r="Z79">
            <v>0.96601360479924481</v>
          </cell>
          <cell r="AA79">
            <v>1.0100080536923768</v>
          </cell>
          <cell r="AB79">
            <v>0.99220539013291253</v>
          </cell>
          <cell r="AC79">
            <v>1.074157832798911</v>
          </cell>
          <cell r="AD79">
            <v>0.93928489502371448</v>
          </cell>
          <cell r="AE79">
            <v>0.94745056789107507</v>
          </cell>
          <cell r="AF79">
            <v>0.98365818640582647</v>
          </cell>
          <cell r="AG79">
            <v>1.0050935282251872</v>
          </cell>
        </row>
        <row r="80">
          <cell r="A80" t="str">
            <v>1-ZEu</v>
          </cell>
          <cell r="B80">
            <v>290501090</v>
          </cell>
          <cell r="C80" t="str">
            <v>31600000</v>
          </cell>
          <cell r="D80" t="str">
            <v>Equipamento eléctrico, n.e.</v>
          </cell>
          <cell r="E80">
            <v>1</v>
          </cell>
          <cell r="F80">
            <v>0</v>
          </cell>
          <cell r="G80">
            <v>0</v>
          </cell>
          <cell r="H80">
            <v>1</v>
          </cell>
          <cell r="I80">
            <v>290501090</v>
          </cell>
          <cell r="J80">
            <v>1.0316532079381868</v>
          </cell>
          <cell r="K80">
            <v>0.98781814507621635</v>
          </cell>
          <cell r="L80">
            <v>1.0223142930582849</v>
          </cell>
          <cell r="M80">
            <v>0.94190396139484001</v>
          </cell>
          <cell r="N80">
            <v>0.94625692875571299</v>
          </cell>
          <cell r="O80">
            <v>0.9862299380038001</v>
          </cell>
          <cell r="P80">
            <v>0.94775484662813891</v>
          </cell>
          <cell r="Q80">
            <v>0.94545638480727556</v>
          </cell>
          <cell r="R80">
            <v>0.93270840721250803</v>
          </cell>
          <cell r="S80">
            <v>1.0067354459306379</v>
          </cell>
          <cell r="T80">
            <v>0.85449483165398954</v>
          </cell>
          <cell r="V80">
            <v>1.0139946951477843</v>
          </cell>
          <cell r="W80">
            <v>1.0192422136770971</v>
          </cell>
          <cell r="X80">
            <v>0.9763283871843137</v>
          </cell>
          <cell r="Y80">
            <v>1.0033893553089588</v>
          </cell>
          <cell r="Z80">
            <v>1.0614976285147339</v>
          </cell>
          <cell r="AA80">
            <v>0.99120572438388521</v>
          </cell>
          <cell r="AB80">
            <v>0.98816425424050514</v>
          </cell>
          <cell r="AC80">
            <v>1.0035353829985534</v>
          </cell>
          <cell r="AD80">
            <v>0.99915063089022527</v>
          </cell>
          <cell r="AE80">
            <v>0.96858526092217401</v>
          </cell>
          <cell r="AF80">
            <v>0.99419950650188915</v>
          </cell>
          <cell r="AG80">
            <v>0.98070696022987958</v>
          </cell>
        </row>
        <row r="81">
          <cell r="A81" t="str">
            <v>1-ZEu</v>
          </cell>
          <cell r="B81">
            <v>0</v>
          </cell>
          <cell r="C81" t="str">
            <v>320E0000</v>
          </cell>
          <cell r="D81" t="str">
            <v>Enc.Postais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A82" t="str">
            <v>1-ZEu</v>
          </cell>
          <cell r="B82">
            <v>1167631311</v>
          </cell>
          <cell r="C82" t="str">
            <v>32100000</v>
          </cell>
          <cell r="D82" t="str">
            <v>Válvulas, tubos e outros componentes electrónicos</v>
          </cell>
          <cell r="E82">
            <v>1</v>
          </cell>
          <cell r="F82">
            <v>0</v>
          </cell>
          <cell r="G82">
            <v>0</v>
          </cell>
          <cell r="H82">
            <v>1</v>
          </cell>
          <cell r="I82">
            <v>1167631311</v>
          </cell>
          <cell r="J82">
            <v>1.0750731351784353</v>
          </cell>
          <cell r="K82">
            <v>1.7574278060698914</v>
          </cell>
          <cell r="L82">
            <v>1.868160246327689</v>
          </cell>
          <cell r="M82">
            <v>1.6457075246205519</v>
          </cell>
          <cell r="N82">
            <v>1.5732744142067376</v>
          </cell>
          <cell r="O82">
            <v>1.6347173869218428</v>
          </cell>
          <cell r="P82">
            <v>2.0064391759050748</v>
          </cell>
          <cell r="Q82">
            <v>1.8497812266495341</v>
          </cell>
          <cell r="R82">
            <v>1.6947376234077978</v>
          </cell>
          <cell r="S82">
            <v>1.3576251457753143</v>
          </cell>
          <cell r="T82">
            <v>1.734002707270379</v>
          </cell>
          <cell r="V82">
            <v>0.85055965934390487</v>
          </cell>
          <cell r="W82">
            <v>0.8243094354900482</v>
          </cell>
          <cell r="X82">
            <v>0.81533541923585751</v>
          </cell>
          <cell r="Y82">
            <v>0.86715135154657774</v>
          </cell>
          <cell r="Z82">
            <v>0.85720100577333236</v>
          </cell>
          <cell r="AA82">
            <v>0.86490603715436631</v>
          </cell>
          <cell r="AB82">
            <v>0.84757535006247253</v>
          </cell>
          <cell r="AC82">
            <v>0.90801227419484365</v>
          </cell>
          <cell r="AD82">
            <v>0.98051652096248521</v>
          </cell>
          <cell r="AE82">
            <v>0.93734275889297058</v>
          </cell>
          <cell r="AF82">
            <v>0.95799569712868005</v>
          </cell>
          <cell r="AG82">
            <v>2.289094490214461</v>
          </cell>
        </row>
        <row r="83">
          <cell r="A83" t="str">
            <v>1-ZEu</v>
          </cell>
          <cell r="B83">
            <v>528744051</v>
          </cell>
          <cell r="C83" t="str">
            <v>32200000</v>
          </cell>
          <cell r="D83" t="str">
            <v>Aparelhos emissores de rádio e televisão e aparelhos de telefonia e telegrafia por fios</v>
          </cell>
          <cell r="E83">
            <v>1</v>
          </cell>
          <cell r="F83">
            <v>0</v>
          </cell>
          <cell r="G83">
            <v>0</v>
          </cell>
          <cell r="H83">
            <v>1</v>
          </cell>
          <cell r="I83">
            <v>528744051</v>
          </cell>
          <cell r="J83">
            <v>1.0186030740945606</v>
          </cell>
          <cell r="K83">
            <v>0.85451880171219086</v>
          </cell>
          <cell r="L83">
            <v>0.96705235009651946</v>
          </cell>
          <cell r="M83">
            <v>0.9860113981276718</v>
          </cell>
          <cell r="N83">
            <v>0.98205200336715082</v>
          </cell>
          <cell r="O83">
            <v>1.1384207165058233</v>
          </cell>
          <cell r="P83">
            <v>1.1531437803543467</v>
          </cell>
          <cell r="Q83">
            <v>1.5203141443969115</v>
          </cell>
          <cell r="R83">
            <v>1.4161881459224679</v>
          </cell>
          <cell r="S83">
            <v>1.5525961280764835</v>
          </cell>
          <cell r="T83">
            <v>0.79649893745498757</v>
          </cell>
          <cell r="V83">
            <v>1.1520942382603603</v>
          </cell>
          <cell r="W83">
            <v>1.0801070275489073</v>
          </cell>
          <cell r="X83">
            <v>1.0887606088479789</v>
          </cell>
          <cell r="Y83">
            <v>0.96741924104230936</v>
          </cell>
          <cell r="Z83">
            <v>1.0457788968107919</v>
          </cell>
          <cell r="AA83">
            <v>0.95130033555061411</v>
          </cell>
          <cell r="AB83">
            <v>0.89473958315895319</v>
          </cell>
          <cell r="AC83">
            <v>0.84539528923772111</v>
          </cell>
          <cell r="AD83">
            <v>0.98313335738863927</v>
          </cell>
          <cell r="AE83">
            <v>0.97928348517702124</v>
          </cell>
          <cell r="AF83">
            <v>0.87727354331031704</v>
          </cell>
          <cell r="AG83">
            <v>1.1347143936663857</v>
          </cell>
        </row>
        <row r="84">
          <cell r="A84" t="str">
            <v>1-ZEu</v>
          </cell>
          <cell r="B84">
            <v>597435985</v>
          </cell>
          <cell r="C84" t="str">
            <v>32300000</v>
          </cell>
          <cell r="D84" t="str">
            <v>Aparelhos receptores e material de rádio e de televisão, aparelhos de gravação ou de reprodução de som e imagens e material associado</v>
          </cell>
          <cell r="E84">
            <v>1</v>
          </cell>
          <cell r="F84">
            <v>0</v>
          </cell>
          <cell r="G84">
            <v>0</v>
          </cell>
          <cell r="H84">
            <v>1</v>
          </cell>
          <cell r="I84">
            <v>597435985</v>
          </cell>
          <cell r="J84">
            <v>0.9676866300374386</v>
          </cell>
          <cell r="K84">
            <v>0.8937121834033942</v>
          </cell>
          <cell r="L84">
            <v>0.84406448511313548</v>
          </cell>
          <cell r="M84">
            <v>0.83820995455765401</v>
          </cell>
          <cell r="N84">
            <v>0.88910927672341888</v>
          </cell>
          <cell r="O84">
            <v>0.89985148900948841</v>
          </cell>
          <cell r="P84">
            <v>0.875485190091431</v>
          </cell>
          <cell r="Q84">
            <v>0.88653819105799481</v>
          </cell>
          <cell r="R84">
            <v>0.7301933490475192</v>
          </cell>
          <cell r="S84">
            <v>0.76913890716483901</v>
          </cell>
          <cell r="T84">
            <v>0.91426385684911893</v>
          </cell>
          <cell r="V84">
            <v>1.0899125804911554</v>
          </cell>
          <cell r="W84">
            <v>1.1325209213694609</v>
          </cell>
          <cell r="X84">
            <v>0.99314098081317681</v>
          </cell>
          <cell r="Y84">
            <v>1.0249593389525493</v>
          </cell>
          <cell r="Z84">
            <v>0.97401509666550945</v>
          </cell>
          <cell r="AA84">
            <v>1.0039163805086868</v>
          </cell>
          <cell r="AB84">
            <v>0.98800556249558191</v>
          </cell>
          <cell r="AC84">
            <v>1.0620382386180274</v>
          </cell>
          <cell r="AD84">
            <v>0.94211975088829714</v>
          </cell>
          <cell r="AE84">
            <v>0.8920335324273867</v>
          </cell>
          <cell r="AF84">
            <v>0.96578080201334093</v>
          </cell>
          <cell r="AG84">
            <v>0.9315568147568265</v>
          </cell>
        </row>
        <row r="85">
          <cell r="A85" t="str">
            <v>1-ZEu</v>
          </cell>
          <cell r="B85">
            <v>0</v>
          </cell>
          <cell r="C85" t="str">
            <v>330E0000</v>
          </cell>
          <cell r="D85" t="str">
            <v>Enc.Postais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</row>
        <row r="86">
          <cell r="A86" t="str">
            <v>1-ZEu</v>
          </cell>
          <cell r="B86">
            <v>267126278</v>
          </cell>
          <cell r="C86" t="str">
            <v>33100000</v>
          </cell>
          <cell r="D86" t="str">
            <v>Material médico-cirúrgico, ortopédico</v>
          </cell>
          <cell r="E86">
            <v>1</v>
          </cell>
          <cell r="F86">
            <v>0</v>
          </cell>
          <cell r="G86">
            <v>0</v>
          </cell>
          <cell r="H86">
            <v>1</v>
          </cell>
          <cell r="I86">
            <v>267126278</v>
          </cell>
          <cell r="J86">
            <v>0.99945358353999658</v>
          </cell>
          <cell r="K86">
            <v>1.0173845939714439</v>
          </cell>
          <cell r="L86">
            <v>1.0604797557183265</v>
          </cell>
          <cell r="M86">
            <v>0.9845405862613299</v>
          </cell>
          <cell r="N86">
            <v>1.0077175965212204</v>
          </cell>
          <cell r="O86">
            <v>0.9921569605046533</v>
          </cell>
          <cell r="P86">
            <v>1.0631464026938207</v>
          </cell>
          <cell r="Q86">
            <v>1.0190024232032768</v>
          </cell>
          <cell r="R86">
            <v>1.0769006868908175</v>
          </cell>
          <cell r="S86">
            <v>1.0562771217795066</v>
          </cell>
          <cell r="T86">
            <v>1.1094152474861561</v>
          </cell>
          <cell r="V86">
            <v>1.0401260743232346</v>
          </cell>
          <cell r="W86">
            <v>1.0091148908514356</v>
          </cell>
          <cell r="X86">
            <v>0.93559525150303502</v>
          </cell>
          <cell r="Y86">
            <v>0.96101004503851151</v>
          </cell>
          <cell r="Z86">
            <v>0.97905110364392134</v>
          </cell>
          <cell r="AA86">
            <v>0.95547362752941256</v>
          </cell>
          <cell r="AB86">
            <v>0.96387301250903212</v>
          </cell>
          <cell r="AC86">
            <v>0.98847715092314237</v>
          </cell>
          <cell r="AD86">
            <v>1.0391831902872299</v>
          </cell>
          <cell r="AE86">
            <v>1.0063191785451133</v>
          </cell>
          <cell r="AF86">
            <v>1.0500282571399531</v>
          </cell>
          <cell r="AG86">
            <v>1.0717482177059781</v>
          </cell>
        </row>
        <row r="87">
          <cell r="A87" t="str">
            <v>1-ZEu</v>
          </cell>
          <cell r="B87">
            <v>288677832</v>
          </cell>
          <cell r="C87" t="str">
            <v>33200000</v>
          </cell>
          <cell r="D87" t="str">
            <v>Instrumentos e aparelhos de medida, verificação, controlo, navegação e outros fins</v>
          </cell>
          <cell r="E87">
            <v>1</v>
          </cell>
          <cell r="F87">
            <v>0</v>
          </cell>
          <cell r="G87">
            <v>0</v>
          </cell>
          <cell r="H87">
            <v>1</v>
          </cell>
          <cell r="I87">
            <v>288677832</v>
          </cell>
          <cell r="J87">
            <v>0.85539732337828323</v>
          </cell>
          <cell r="K87">
            <v>0.84977446174304128</v>
          </cell>
          <cell r="L87">
            <v>0.89755836149752566</v>
          </cell>
          <cell r="M87">
            <v>0.90821248010042155</v>
          </cell>
          <cell r="N87">
            <v>0.89239041286307164</v>
          </cell>
          <cell r="O87">
            <v>0.98813998584126783</v>
          </cell>
          <cell r="P87">
            <v>0.94710455112967573</v>
          </cell>
          <cell r="Q87">
            <v>1.0041479873523198</v>
          </cell>
          <cell r="R87">
            <v>0.84955875937090131</v>
          </cell>
          <cell r="S87">
            <v>0.96223634891599397</v>
          </cell>
          <cell r="T87">
            <v>1.0444940190442891</v>
          </cell>
          <cell r="V87">
            <v>1.1050042431907583</v>
          </cell>
          <cell r="W87">
            <v>1.0352712106091742</v>
          </cell>
          <cell r="X87">
            <v>0.99077374267034268</v>
          </cell>
          <cell r="Y87">
            <v>0.97407691319081613</v>
          </cell>
          <cell r="Z87">
            <v>0.97633971543531484</v>
          </cell>
          <cell r="AA87">
            <v>1.0133339671495243</v>
          </cell>
          <cell r="AB87">
            <v>0.92320241388110635</v>
          </cell>
          <cell r="AC87">
            <v>0.99306258452218632</v>
          </cell>
          <cell r="AD87">
            <v>1.0052765909488555</v>
          </cell>
          <cell r="AE87">
            <v>0.95510232881773927</v>
          </cell>
          <cell r="AF87">
            <v>0.97161649835412933</v>
          </cell>
          <cell r="AG87">
            <v>1.0569397912300529</v>
          </cell>
        </row>
        <row r="88">
          <cell r="A88" t="str">
            <v>1-ZEu</v>
          </cell>
          <cell r="B88">
            <v>141217460</v>
          </cell>
          <cell r="C88" t="str">
            <v>33400000</v>
          </cell>
          <cell r="D88" t="str">
            <v>Material óptico, fotográfico e cinematográfico</v>
          </cell>
          <cell r="E88">
            <v>1</v>
          </cell>
          <cell r="F88">
            <v>0</v>
          </cell>
          <cell r="G88">
            <v>0</v>
          </cell>
          <cell r="H88">
            <v>1</v>
          </cell>
          <cell r="I88">
            <v>141217460</v>
          </cell>
          <cell r="J88">
            <v>0.96871019792487845</v>
          </cell>
          <cell r="K88">
            <v>1.0497643532410301</v>
          </cell>
          <cell r="L88">
            <v>1.1178162690660864</v>
          </cell>
          <cell r="M88">
            <v>0.98242577839217671</v>
          </cell>
          <cell r="N88">
            <v>1.0291711036088309</v>
          </cell>
          <cell r="O88">
            <v>0.96617253243960455</v>
          </cell>
          <cell r="P88">
            <v>1.0467840535620105</v>
          </cell>
          <cell r="Q88">
            <v>1.076282915648783</v>
          </cell>
          <cell r="R88">
            <v>1.0252236448245642</v>
          </cell>
          <cell r="S88">
            <v>1.1463352689226076</v>
          </cell>
          <cell r="T88">
            <v>1.0784561170881812</v>
          </cell>
          <cell r="V88">
            <v>1.0353402691099658</v>
          </cell>
          <cell r="W88">
            <v>1.0247263945892437</v>
          </cell>
          <cell r="X88">
            <v>0.99253559536557168</v>
          </cell>
          <cell r="Y88">
            <v>0.94770204926250667</v>
          </cell>
          <cell r="Z88">
            <v>1.0316603171335115</v>
          </cell>
          <cell r="AA88">
            <v>0.99224495801988466</v>
          </cell>
          <cell r="AB88">
            <v>1.0237983414166307</v>
          </cell>
          <cell r="AC88">
            <v>0.99450848058205721</v>
          </cell>
          <cell r="AD88">
            <v>0.99902879393621458</v>
          </cell>
          <cell r="AE88">
            <v>0.97795738342166694</v>
          </cell>
          <cell r="AF88">
            <v>0.99143960103601014</v>
          </cell>
          <cell r="AG88">
            <v>0.98905781612673604</v>
          </cell>
        </row>
        <row r="89">
          <cell r="A89" t="str">
            <v>1-ZEu</v>
          </cell>
          <cell r="B89">
            <v>48730053</v>
          </cell>
          <cell r="C89" t="str">
            <v>33500000</v>
          </cell>
          <cell r="D89" t="str">
            <v>Relógios e de material de relojoaria</v>
          </cell>
          <cell r="E89">
            <v>1</v>
          </cell>
          <cell r="F89">
            <v>0</v>
          </cell>
          <cell r="G89">
            <v>0</v>
          </cell>
          <cell r="H89">
            <v>1</v>
          </cell>
          <cell r="I89">
            <v>48730053</v>
          </cell>
          <cell r="J89">
            <v>0.95624445964645177</v>
          </cell>
          <cell r="K89">
            <v>1.0219552002157524</v>
          </cell>
          <cell r="L89">
            <v>0.99107651281064213</v>
          </cell>
          <cell r="M89">
            <v>1.049469381305604</v>
          </cell>
          <cell r="N89">
            <v>1.21314790384885</v>
          </cell>
          <cell r="O89">
            <v>1.0233674557831733</v>
          </cell>
          <cell r="P89">
            <v>0.97904990193133368</v>
          </cell>
          <cell r="Q89">
            <v>1.1060711048283329</v>
          </cell>
          <cell r="R89">
            <v>1.1068002896666624</v>
          </cell>
          <cell r="S89">
            <v>1.1318135001810024</v>
          </cell>
          <cell r="T89">
            <v>1.1352995890316164</v>
          </cell>
          <cell r="V89">
            <v>0.93175569008162551</v>
          </cell>
          <cell r="W89">
            <v>0.8559618725194087</v>
          </cell>
          <cell r="X89">
            <v>0.9360594341591616</v>
          </cell>
          <cell r="Y89">
            <v>0.77637825360621104</v>
          </cell>
          <cell r="Z89">
            <v>0.83903028491769105</v>
          </cell>
          <cell r="AA89">
            <v>1.0470202263702963</v>
          </cell>
          <cell r="AB89">
            <v>0.93463345511544582</v>
          </cell>
          <cell r="AC89">
            <v>1.0416893262750586</v>
          </cell>
          <cell r="AD89">
            <v>1.1838670768847235</v>
          </cell>
          <cell r="AE89">
            <v>1.1866633378382836</v>
          </cell>
          <cell r="AF89">
            <v>1.1380405277190759</v>
          </cell>
          <cell r="AG89">
            <v>1.128900514513018</v>
          </cell>
        </row>
        <row r="90">
          <cell r="A90" t="str">
            <v>1-ZEu</v>
          </cell>
          <cell r="B90">
            <v>94198383</v>
          </cell>
          <cell r="C90" t="str">
            <v>34100100</v>
          </cell>
          <cell r="D90" t="str">
            <v>Motores de explosão, dos tipos utilizados para veículos automóveis e motociclos</v>
          </cell>
          <cell r="E90">
            <v>1</v>
          </cell>
          <cell r="F90">
            <v>0</v>
          </cell>
          <cell r="G90">
            <v>0</v>
          </cell>
          <cell r="H90">
            <v>1</v>
          </cell>
          <cell r="I90">
            <v>94198383</v>
          </cell>
          <cell r="J90">
            <v>1.1447473117686831</v>
          </cell>
          <cell r="K90">
            <v>1.1666805574572288</v>
          </cell>
          <cell r="L90">
            <v>1.0717550078244096</v>
          </cell>
          <cell r="M90">
            <v>1.0673378685754487</v>
          </cell>
          <cell r="N90">
            <v>1.0616574740419062</v>
          </cell>
          <cell r="O90">
            <v>1.1716338949365335</v>
          </cell>
          <cell r="P90">
            <v>1.1622984681036093</v>
          </cell>
          <cell r="Q90">
            <v>1.2239158174912177</v>
          </cell>
          <cell r="R90">
            <v>1.2159629731058663</v>
          </cell>
          <cell r="S90">
            <v>1.2451002554764421</v>
          </cell>
          <cell r="T90">
            <v>1.2294174720391664</v>
          </cell>
          <cell r="V90">
            <v>0.89974733529074324</v>
          </cell>
          <cell r="W90">
            <v>0.93907467310396175</v>
          </cell>
          <cell r="X90">
            <v>1.1343366093557159</v>
          </cell>
          <cell r="Y90">
            <v>0.90699733883200506</v>
          </cell>
          <cell r="Z90">
            <v>0.90255451115873897</v>
          </cell>
          <cell r="AA90">
            <v>0.92803723248545789</v>
          </cell>
          <cell r="AB90">
            <v>0.94781814473973325</v>
          </cell>
          <cell r="AC90">
            <v>0.92900859285124515</v>
          </cell>
          <cell r="AD90">
            <v>0.92979326436575804</v>
          </cell>
          <cell r="AE90">
            <v>1.1394269078377883</v>
          </cell>
          <cell r="AF90">
            <v>1.1549557389354839</v>
          </cell>
          <cell r="AG90">
            <v>1.1882496510433678</v>
          </cell>
        </row>
        <row r="91">
          <cell r="A91" t="str">
            <v>1-ZEu</v>
          </cell>
          <cell r="B91">
            <v>2282769270</v>
          </cell>
          <cell r="C91" t="str">
            <v>34100200</v>
          </cell>
          <cell r="D91" t="str">
            <v>Veículos automóveis de passageiros</v>
          </cell>
          <cell r="E91">
            <v>1</v>
          </cell>
          <cell r="F91">
            <v>0</v>
          </cell>
          <cell r="G91">
            <v>0</v>
          </cell>
          <cell r="H91">
            <v>1</v>
          </cell>
          <cell r="I91">
            <v>2282769270</v>
          </cell>
          <cell r="J91">
            <v>0.99667312364015204</v>
          </cell>
          <cell r="K91">
            <v>0.99129580135664175</v>
          </cell>
          <cell r="L91">
            <v>1.0028760217705701</v>
          </cell>
          <cell r="M91">
            <v>0.98693151679773972</v>
          </cell>
          <cell r="N91">
            <v>0.99068082983806127</v>
          </cell>
          <cell r="O91">
            <v>0.98437251586065</v>
          </cell>
          <cell r="P91">
            <v>0.99925102254584131</v>
          </cell>
          <cell r="Q91">
            <v>1.0071918090764536</v>
          </cell>
          <cell r="R91">
            <v>0.99793787452380156</v>
          </cell>
          <cell r="S91">
            <v>0.98028068522592671</v>
          </cell>
          <cell r="T91">
            <v>0.99914203883953134</v>
          </cell>
          <cell r="V91">
            <v>0.99792522137673556</v>
          </cell>
          <cell r="W91">
            <v>0.99973187785489692</v>
          </cell>
          <cell r="X91">
            <v>1.007041729258378</v>
          </cell>
          <cell r="Y91">
            <v>1.0035879622189627</v>
          </cell>
          <cell r="Z91">
            <v>1.0038050659773048</v>
          </cell>
          <cell r="AA91">
            <v>1.0082911284323117</v>
          </cell>
          <cell r="AB91">
            <v>1.0045285670308266</v>
          </cell>
          <cell r="AC91">
            <v>0.99960832651989606</v>
          </cell>
          <cell r="AD91">
            <v>0.99246609476881331</v>
          </cell>
          <cell r="AE91">
            <v>0.993796736550422</v>
          </cell>
          <cell r="AF91">
            <v>0.99965729854671681</v>
          </cell>
          <cell r="AG91">
            <v>0.98955999146473572</v>
          </cell>
        </row>
        <row r="92">
          <cell r="A92" t="str">
            <v>1-ZEu</v>
          </cell>
          <cell r="B92">
            <v>14077073</v>
          </cell>
          <cell r="C92" t="str">
            <v>34100300</v>
          </cell>
          <cell r="D92" t="str">
            <v>Veículos automóveis para o transporte de dez ou mais passageiros (incluindo o condutor)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14077073</v>
          </cell>
          <cell r="J92">
            <v>1.6000777106880848</v>
          </cell>
          <cell r="K92">
            <v>1.1518777498956516</v>
          </cell>
          <cell r="L92">
            <v>1.0613265124106908</v>
          </cell>
          <cell r="M92">
            <v>1.2332087238358138</v>
          </cell>
          <cell r="N92">
            <v>1.344484611454196</v>
          </cell>
          <cell r="O92">
            <v>0.6884627663969255</v>
          </cell>
          <cell r="P92">
            <v>2.2773358474259844</v>
          </cell>
          <cell r="Q92">
            <v>0.7878343687751902</v>
          </cell>
          <cell r="R92">
            <v>1.7854099462915294</v>
          </cell>
          <cell r="S92">
            <v>1.2034904069941812</v>
          </cell>
          <cell r="T92">
            <v>1.098179073989461</v>
          </cell>
          <cell r="V92">
            <v>0.89655960208493712</v>
          </cell>
          <cell r="W92">
            <v>0.81934414167842329</v>
          </cell>
          <cell r="X92">
            <v>0.93016178705772179</v>
          </cell>
          <cell r="Y92">
            <v>0.9004023999509293</v>
          </cell>
          <cell r="Z92">
            <v>1.2361626633550238</v>
          </cell>
          <cell r="AA92">
            <v>0.82608947773959096</v>
          </cell>
          <cell r="AB92">
            <v>1.1075151177764861</v>
          </cell>
          <cell r="AC92">
            <v>0.89419482114114468</v>
          </cell>
          <cell r="AD92">
            <v>0.97121838946409556</v>
          </cell>
          <cell r="AE92">
            <v>0.95560639085326571</v>
          </cell>
          <cell r="AF92">
            <v>1.1677778877852403</v>
          </cell>
          <cell r="AG92">
            <v>1.2949673211131418</v>
          </cell>
        </row>
        <row r="93">
          <cell r="A93" t="str">
            <v>1-ZEu</v>
          </cell>
          <cell r="B93">
            <v>775508891</v>
          </cell>
          <cell r="C93" t="str">
            <v>34100400</v>
          </cell>
          <cell r="D93" t="str">
            <v>Veículos automóveis para o transporte de mercadorias</v>
          </cell>
          <cell r="E93">
            <v>1</v>
          </cell>
          <cell r="F93">
            <v>0</v>
          </cell>
          <cell r="G93">
            <v>0</v>
          </cell>
          <cell r="H93">
            <v>1</v>
          </cell>
          <cell r="I93">
            <v>775508891</v>
          </cell>
          <cell r="J93">
            <v>0.99666486907134566</v>
          </cell>
          <cell r="K93">
            <v>1.0037447707400742</v>
          </cell>
          <cell r="L93">
            <v>0.99536405734553501</v>
          </cell>
          <cell r="M93">
            <v>0.99961589333477263</v>
          </cell>
          <cell r="N93">
            <v>1.0104051217875698</v>
          </cell>
          <cell r="O93">
            <v>0.99142863954145244</v>
          </cell>
          <cell r="P93">
            <v>1.0090759078477569</v>
          </cell>
          <cell r="Q93">
            <v>0.99321791121332315</v>
          </cell>
          <cell r="R93">
            <v>1.0126263126420429</v>
          </cell>
          <cell r="S93">
            <v>1.0017103331037425</v>
          </cell>
          <cell r="T93">
            <v>1.0225711025475379</v>
          </cell>
          <cell r="V93">
            <v>1.0110461375469253</v>
          </cell>
          <cell r="W93">
            <v>1.013804511865398</v>
          </cell>
          <cell r="X93">
            <v>1.005193668755217</v>
          </cell>
          <cell r="Y93">
            <v>0.99564304348167554</v>
          </cell>
          <cell r="Z93">
            <v>0.98468452370305659</v>
          </cell>
          <cell r="AA93">
            <v>0.99820090664836414</v>
          </cell>
          <cell r="AB93">
            <v>1.0087217746069308</v>
          </cell>
          <cell r="AC93">
            <v>0.9929631941735354</v>
          </cell>
          <cell r="AD93">
            <v>0.98749679653864375</v>
          </cell>
          <cell r="AE93">
            <v>1.0071085613419268</v>
          </cell>
          <cell r="AF93">
            <v>0.99578089243804779</v>
          </cell>
          <cell r="AG93">
            <v>0.99935598890027932</v>
          </cell>
        </row>
        <row r="94">
          <cell r="A94" t="str">
            <v>1-ZEu</v>
          </cell>
          <cell r="B94">
            <v>33174162</v>
          </cell>
          <cell r="C94" t="str">
            <v>34100500</v>
          </cell>
          <cell r="D94" t="str">
            <v>Veículos automóveis concebidos para usos especiais</v>
          </cell>
          <cell r="E94">
            <v>1</v>
          </cell>
          <cell r="F94">
            <v>0</v>
          </cell>
          <cell r="G94">
            <v>0</v>
          </cell>
          <cell r="H94">
            <v>1</v>
          </cell>
          <cell r="I94">
            <v>33174162</v>
          </cell>
          <cell r="J94">
            <v>0.98850337002390432</v>
          </cell>
          <cell r="K94">
            <v>1.3058266456239227</v>
          </cell>
          <cell r="L94">
            <v>0.76752718237803175</v>
          </cell>
          <cell r="M94">
            <v>1.094628443405254</v>
          </cell>
          <cell r="N94">
            <v>1.3682655919537812</v>
          </cell>
          <cell r="O94">
            <v>0.34836764423232247</v>
          </cell>
          <cell r="P94">
            <v>0.51325893575502668</v>
          </cell>
          <cell r="Q94">
            <v>0.53873483658367893</v>
          </cell>
          <cell r="R94">
            <v>1.4828466223527534</v>
          </cell>
          <cell r="S94">
            <v>1.3371628379894367</v>
          </cell>
          <cell r="T94">
            <v>1.7852432688119826</v>
          </cell>
          <cell r="V94">
            <v>0.96516527534551799</v>
          </cell>
          <cell r="W94">
            <v>1.1389366159468579</v>
          </cell>
          <cell r="X94">
            <v>0.73871929639910439</v>
          </cell>
          <cell r="Y94">
            <v>0.21051388553102707</v>
          </cell>
          <cell r="Z94">
            <v>2.8530247173987284</v>
          </cell>
          <cell r="AA94">
            <v>0.47326765865560011</v>
          </cell>
          <cell r="AB94">
            <v>1.0207227143562552</v>
          </cell>
          <cell r="AC94">
            <v>0.89602395215593467</v>
          </cell>
          <cell r="AD94">
            <v>1.0007095325445281</v>
          </cell>
          <cell r="AE94">
            <v>0.92594478761847132</v>
          </cell>
          <cell r="AF94">
            <v>1.0082498799403323</v>
          </cell>
          <cell r="AG94">
            <v>0.76872168410764252</v>
          </cell>
        </row>
        <row r="95">
          <cell r="A95" t="str">
            <v>1-ZEu</v>
          </cell>
          <cell r="B95">
            <v>80803472</v>
          </cell>
          <cell r="C95" t="str">
            <v>34200000</v>
          </cell>
          <cell r="D95" t="str">
            <v>Carroçarias para veículos automóveis; reboques e semi-reboques</v>
          </cell>
          <cell r="E95">
            <v>1</v>
          </cell>
          <cell r="F95">
            <v>0</v>
          </cell>
          <cell r="G95">
            <v>0</v>
          </cell>
          <cell r="H95">
            <v>1</v>
          </cell>
          <cell r="I95">
            <v>80803472</v>
          </cell>
          <cell r="J95">
            <v>1.02553187264612</v>
          </cell>
          <cell r="K95">
            <v>0.98735600215412989</v>
          </cell>
          <cell r="L95">
            <v>0.90267019497372658</v>
          </cell>
          <cell r="M95">
            <v>0.98776476368396937</v>
          </cell>
          <cell r="N95">
            <v>0.98377351607929109</v>
          </cell>
          <cell r="O95">
            <v>1.0375713943943667</v>
          </cell>
          <cell r="P95">
            <v>0.97364896660799405</v>
          </cell>
          <cell r="Q95">
            <v>0.94822709098994062</v>
          </cell>
          <cell r="R95">
            <v>0.90390698449584161</v>
          </cell>
          <cell r="S95">
            <v>0.9719262697666694</v>
          </cell>
          <cell r="T95">
            <v>0.96275943598299696</v>
          </cell>
          <cell r="V95">
            <v>1.0192724195436151</v>
          </cell>
          <cell r="W95">
            <v>0.94350649131055087</v>
          </cell>
          <cell r="X95">
            <v>1.0931081476508362</v>
          </cell>
          <cell r="Y95">
            <v>0.97206124592914211</v>
          </cell>
          <cell r="Z95">
            <v>0.83932813060628597</v>
          </cell>
          <cell r="AA95">
            <v>1.0157429155927584</v>
          </cell>
          <cell r="AB95">
            <v>1.0299115378778703</v>
          </cell>
          <cell r="AC95">
            <v>1.1406539958680382</v>
          </cell>
          <cell r="AD95">
            <v>0.96849886243459138</v>
          </cell>
          <cell r="AE95">
            <v>0.97790409226384956</v>
          </cell>
          <cell r="AF95">
            <v>1.0617791921519799</v>
          </cell>
          <cell r="AG95">
            <v>0.93823296877048279</v>
          </cell>
        </row>
        <row r="96">
          <cell r="A96" t="str">
            <v>1-ZEu</v>
          </cell>
          <cell r="B96">
            <v>1452936471</v>
          </cell>
          <cell r="C96" t="str">
            <v>34300000</v>
          </cell>
          <cell r="D96" t="str">
            <v>Componentes e acessórios para veículos automóveis  e seus motores</v>
          </cell>
          <cell r="E96">
            <v>1</v>
          </cell>
          <cell r="F96">
            <v>0</v>
          </cell>
          <cell r="G96">
            <v>0</v>
          </cell>
          <cell r="H96">
            <v>1</v>
          </cell>
          <cell r="I96">
            <v>1452936471</v>
          </cell>
          <cell r="J96">
            <v>0.9790321815041747</v>
          </cell>
          <cell r="K96">
            <v>0.98328357030367686</v>
          </cell>
          <cell r="L96">
            <v>0.9507782312533205</v>
          </cell>
          <cell r="M96">
            <v>0.93486844410715031</v>
          </cell>
          <cell r="N96">
            <v>0.96252054269484011</v>
          </cell>
          <cell r="O96">
            <v>0.95552019727943449</v>
          </cell>
          <cell r="P96">
            <v>0.92223896091512825</v>
          </cell>
          <cell r="Q96">
            <v>0.90863631931198929</v>
          </cell>
          <cell r="R96">
            <v>0.94677586457822915</v>
          </cell>
          <cell r="S96">
            <v>0.9534888606795946</v>
          </cell>
          <cell r="T96">
            <v>0.93204321572782978</v>
          </cell>
          <cell r="V96">
            <v>0.9808907852921025</v>
          </cell>
          <cell r="W96">
            <v>1.0000654800954671</v>
          </cell>
          <cell r="X96">
            <v>0.98852798148379439</v>
          </cell>
          <cell r="Y96">
            <v>1.0409234366552256</v>
          </cell>
          <cell r="Z96">
            <v>1.0238026333795704</v>
          </cell>
          <cell r="AA96">
            <v>1.0320115644839134</v>
          </cell>
          <cell r="AB96">
            <v>1.0275120653568566</v>
          </cell>
          <cell r="AC96">
            <v>0.97274333179090877</v>
          </cell>
          <cell r="AD96">
            <v>1.0188960400651483</v>
          </cell>
          <cell r="AE96">
            <v>0.95407323284812051</v>
          </cell>
          <cell r="AF96">
            <v>1.0044105045031642</v>
          </cell>
          <cell r="AG96">
            <v>0.95614294404572819</v>
          </cell>
        </row>
        <row r="97">
          <cell r="A97" t="str">
            <v>1-ZEu</v>
          </cell>
          <cell r="B97">
            <v>36951411</v>
          </cell>
          <cell r="C97" t="str">
            <v>35100000</v>
          </cell>
          <cell r="D97" t="str">
            <v>Embarcações e reparação naval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36951411</v>
          </cell>
          <cell r="J97">
            <v>0.99830722690874507</v>
          </cell>
          <cell r="K97">
            <v>1.0465342014627721</v>
          </cell>
          <cell r="L97">
            <v>1.2390263712003127</v>
          </cell>
          <cell r="M97">
            <v>1.3380889791333839</v>
          </cell>
          <cell r="N97">
            <v>1.114909103245272</v>
          </cell>
          <cell r="O97">
            <v>0.77828768743446664</v>
          </cell>
          <cell r="P97">
            <v>1.122198642414437</v>
          </cell>
          <cell r="Q97">
            <v>0.57052091874662691</v>
          </cell>
          <cell r="R97">
            <v>1.1092233774572997</v>
          </cell>
          <cell r="S97">
            <v>1.0319577417573038</v>
          </cell>
          <cell r="T97">
            <v>0.94845446224938301</v>
          </cell>
          <cell r="V97">
            <v>1.039999004284258</v>
          </cell>
          <cell r="W97">
            <v>1.2416714437778815</v>
          </cell>
          <cell r="X97">
            <v>1.4493989640521172</v>
          </cell>
          <cell r="Y97">
            <v>0.53755515535324994</v>
          </cell>
          <cell r="Z97">
            <v>1.0839894904853937</v>
          </cell>
          <cell r="AA97">
            <v>1.0122293021175528</v>
          </cell>
          <cell r="AB97">
            <v>1.7958817638076605</v>
          </cell>
          <cell r="AC97">
            <v>0.92193840544301231</v>
          </cell>
          <cell r="AD97">
            <v>0.79480712565421807</v>
          </cell>
          <cell r="AE97">
            <v>0.83922632668929786</v>
          </cell>
          <cell r="AF97">
            <v>0.76610825162839802</v>
          </cell>
          <cell r="AG97">
            <v>0.51719476670696019</v>
          </cell>
        </row>
        <row r="98">
          <cell r="A98" t="str">
            <v>1-ZEu</v>
          </cell>
          <cell r="B98">
            <v>32780396</v>
          </cell>
          <cell r="C98" t="str">
            <v>35200000</v>
          </cell>
          <cell r="D98" t="str">
            <v>Material circulante para caminhos-de-ferro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32780396</v>
          </cell>
          <cell r="J98">
            <v>1.0008215876221433</v>
          </cell>
          <cell r="K98">
            <v>1.212342899653136</v>
          </cell>
          <cell r="L98">
            <v>0.9300846754041816</v>
          </cell>
          <cell r="M98">
            <v>0.87119580329886215</v>
          </cell>
          <cell r="N98">
            <v>1.3863153535908928</v>
          </cell>
          <cell r="O98">
            <v>0.76077456791589904</v>
          </cell>
          <cell r="P98">
            <v>0.95555497303365844</v>
          </cell>
          <cell r="Q98">
            <v>1.7246820382387473</v>
          </cell>
          <cell r="R98">
            <v>0.70876471963650511</v>
          </cell>
          <cell r="S98">
            <v>1.4627945455590166</v>
          </cell>
          <cell r="T98">
            <v>2.9867370784239369</v>
          </cell>
          <cell r="V98">
            <v>1.1146746987928942</v>
          </cell>
          <cell r="W98">
            <v>0.71204617509842028</v>
          </cell>
          <cell r="X98">
            <v>0.76160126986537457</v>
          </cell>
          <cell r="Y98">
            <v>0.5594783734222285</v>
          </cell>
          <cell r="Z98">
            <v>1.360432620074747</v>
          </cell>
          <cell r="AA98">
            <v>1.2340348984194747</v>
          </cell>
          <cell r="AB98">
            <v>0.96764651417869496</v>
          </cell>
          <cell r="AC98">
            <v>1.5137464670771827</v>
          </cell>
          <cell r="AD98">
            <v>0.47352665388709836</v>
          </cell>
          <cell r="AE98">
            <v>1.6638239563442501</v>
          </cell>
          <cell r="AF98">
            <v>0.73364692457722425</v>
          </cell>
          <cell r="AG98">
            <v>0.90534144826241059</v>
          </cell>
        </row>
        <row r="99">
          <cell r="A99" t="str">
            <v>1-ZEu</v>
          </cell>
          <cell r="B99">
            <v>97692434</v>
          </cell>
          <cell r="C99" t="str">
            <v>35300000</v>
          </cell>
          <cell r="D99" t="str">
            <v>Produtos da construção aeronáutica e espacial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97692434</v>
          </cell>
          <cell r="J99">
            <v>0.83863652720598947</v>
          </cell>
          <cell r="K99">
            <v>1.0477783554472335</v>
          </cell>
          <cell r="L99">
            <v>1.2700388974265362</v>
          </cell>
          <cell r="M99">
            <v>0.97338967332732884</v>
          </cell>
          <cell r="N99">
            <v>1.1405592609419883</v>
          </cell>
          <cell r="O99">
            <v>1.2697167266452589</v>
          </cell>
          <cell r="P99">
            <v>1.3347226522647546</v>
          </cell>
          <cell r="Q99">
            <v>1.001525120838513</v>
          </cell>
          <cell r="R99">
            <v>0.95421386303748945</v>
          </cell>
          <cell r="S99">
            <v>1.1963210608250077</v>
          </cell>
          <cell r="T99">
            <v>1.3021453370682765</v>
          </cell>
          <cell r="V99">
            <v>1.3036585182728004</v>
          </cell>
          <cell r="W99">
            <v>0.79649697612849701</v>
          </cell>
          <cell r="X99">
            <v>0.93944757645805677</v>
          </cell>
          <cell r="Y99">
            <v>0.79838736324231696</v>
          </cell>
          <cell r="Z99">
            <v>0.94495733134619864</v>
          </cell>
          <cell r="AA99">
            <v>0.94134346940668956</v>
          </cell>
          <cell r="AB99">
            <v>0.84063946319454153</v>
          </cell>
          <cell r="AC99">
            <v>0.94142425684145048</v>
          </cell>
          <cell r="AD99">
            <v>1.1484816742057533</v>
          </cell>
          <cell r="AE99">
            <v>1.2820086687663279</v>
          </cell>
          <cell r="AF99">
            <v>0.9081958121684065</v>
          </cell>
          <cell r="AG99">
            <v>1.1549588899689607</v>
          </cell>
        </row>
        <row r="100">
          <cell r="A100" t="str">
            <v>1-ZEu</v>
          </cell>
          <cell r="B100">
            <v>107509814</v>
          </cell>
          <cell r="C100" t="str">
            <v>35400000</v>
          </cell>
          <cell r="D100" t="str">
            <v>Motociclos e bicicletas</v>
          </cell>
          <cell r="E100">
            <v>1</v>
          </cell>
          <cell r="F100">
            <v>0</v>
          </cell>
          <cell r="G100">
            <v>0</v>
          </cell>
          <cell r="H100">
            <v>1</v>
          </cell>
          <cell r="I100">
            <v>107509814</v>
          </cell>
          <cell r="J100">
            <v>1.0070573614250087</v>
          </cell>
          <cell r="K100">
            <v>0.99873053823401614</v>
          </cell>
          <cell r="L100">
            <v>0.98541668801829496</v>
          </cell>
          <cell r="M100">
            <v>0.96791995367778438</v>
          </cell>
          <cell r="N100">
            <v>1.0109547497948783</v>
          </cell>
          <cell r="O100">
            <v>1.0317728470659135</v>
          </cell>
          <cell r="P100">
            <v>0.97671397997053666</v>
          </cell>
          <cell r="Q100">
            <v>1.0341471984476338</v>
          </cell>
          <cell r="R100">
            <v>1.0276879389069149</v>
          </cell>
          <cell r="S100">
            <v>1.0205490937766473</v>
          </cell>
          <cell r="T100">
            <v>1.0686431942692778</v>
          </cell>
          <cell r="V100">
            <v>1.0444012315914433</v>
          </cell>
          <cell r="W100">
            <v>0.96023697618867199</v>
          </cell>
          <cell r="X100">
            <v>1.0432797637393609</v>
          </cell>
          <cell r="Y100">
            <v>1.0204679074051775</v>
          </cell>
          <cell r="Z100">
            <v>1.0253233022924748</v>
          </cell>
          <cell r="AA100">
            <v>1.0060362735488035</v>
          </cell>
          <cell r="AB100">
            <v>1.0013710176566644</v>
          </cell>
          <cell r="AC100">
            <v>0.95956313123429471</v>
          </cell>
          <cell r="AD100">
            <v>0.93392033539270314</v>
          </cell>
          <cell r="AE100">
            <v>0.97987128612994567</v>
          </cell>
          <cell r="AF100">
            <v>0.97095395937467488</v>
          </cell>
          <cell r="AG100">
            <v>1.0545748154457857</v>
          </cell>
        </row>
        <row r="101">
          <cell r="A101" t="str">
            <v>1-ZEu</v>
          </cell>
          <cell r="B101">
            <v>3173253</v>
          </cell>
          <cell r="C101" t="str">
            <v>35500000</v>
          </cell>
          <cell r="D101" t="str">
            <v>Outro material de transporte (não motorizado), n.e.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3173253</v>
          </cell>
          <cell r="J101">
            <v>0.95172895682613978</v>
          </cell>
          <cell r="K101">
            <v>1.545566788593941</v>
          </cell>
          <cell r="L101">
            <v>0.90293744555104116</v>
          </cell>
          <cell r="M101">
            <v>0.94736280362826519</v>
          </cell>
          <cell r="N101">
            <v>1.1214388305095884</v>
          </cell>
          <cell r="O101">
            <v>0.931106810284834</v>
          </cell>
          <cell r="P101">
            <v>0.93215573040677813</v>
          </cell>
          <cell r="Q101">
            <v>1.2221128157225432</v>
          </cell>
          <cell r="R101">
            <v>0.96828285602035113</v>
          </cell>
          <cell r="S101">
            <v>0.78034357985051672</v>
          </cell>
          <cell r="T101">
            <v>1.1551562746822857</v>
          </cell>
          <cell r="V101">
            <v>1.1003819305845506</v>
          </cell>
          <cell r="W101">
            <v>0.99870314234813118</v>
          </cell>
          <cell r="X101">
            <v>0.98623773383183144</v>
          </cell>
          <cell r="Y101">
            <v>0.87162714364802452</v>
          </cell>
          <cell r="Z101">
            <v>0.88538524988296274</v>
          </cell>
          <cell r="AA101">
            <v>0.96791261690232899</v>
          </cell>
          <cell r="AB101">
            <v>0.89668068211099394</v>
          </cell>
          <cell r="AC101">
            <v>1.2501492310326856</v>
          </cell>
          <cell r="AD101">
            <v>0.96566691623915002</v>
          </cell>
          <cell r="AE101">
            <v>1.0698175207480878</v>
          </cell>
          <cell r="AF101">
            <v>0.95755445658010507</v>
          </cell>
          <cell r="AG101">
            <v>1.0498833760911472</v>
          </cell>
        </row>
        <row r="102">
          <cell r="A102" t="str">
            <v>1-ZEu</v>
          </cell>
          <cell r="B102">
            <v>0</v>
          </cell>
          <cell r="C102" t="str">
            <v>360E0000</v>
          </cell>
          <cell r="D102" t="str">
            <v>Enc.Postais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A103" t="str">
            <v>1-ZEu</v>
          </cell>
          <cell r="B103">
            <v>215825086</v>
          </cell>
          <cell r="C103" t="str">
            <v>36110000</v>
          </cell>
          <cell r="D103" t="str">
            <v>Cadeiras, assentos e suas partes</v>
          </cell>
          <cell r="E103">
            <v>1</v>
          </cell>
          <cell r="F103">
            <v>0</v>
          </cell>
          <cell r="G103">
            <v>0</v>
          </cell>
          <cell r="H103">
            <v>1</v>
          </cell>
          <cell r="I103">
            <v>215825086</v>
          </cell>
          <cell r="J103">
            <v>1.0809617811355177</v>
          </cell>
          <cell r="K103">
            <v>1.018761184452539</v>
          </cell>
          <cell r="L103">
            <v>1.0191472734023215</v>
          </cell>
          <cell r="M103">
            <v>0.95926141875685822</v>
          </cell>
          <cell r="N103">
            <v>1.0373314612441795</v>
          </cell>
          <cell r="O103">
            <v>1.039460977810716</v>
          </cell>
          <cell r="P103">
            <v>1.0605483513602076</v>
          </cell>
          <cell r="Q103">
            <v>1.0009610410603675</v>
          </cell>
          <cell r="R103">
            <v>1.0317543556011601</v>
          </cell>
          <cell r="S103">
            <v>1.0024812222662116</v>
          </cell>
          <cell r="T103">
            <v>1.0076628170889714</v>
          </cell>
          <cell r="V103">
            <v>0.92600582654416808</v>
          </cell>
          <cell r="W103">
            <v>0.92208384378580888</v>
          </cell>
          <cell r="X103">
            <v>0.90937072841295619</v>
          </cell>
          <cell r="Y103">
            <v>0.9887765510939297</v>
          </cell>
          <cell r="Z103">
            <v>1.053236169137739</v>
          </cell>
          <cell r="AA103">
            <v>0.98278006566999776</v>
          </cell>
          <cell r="AB103">
            <v>0.99290985463466364</v>
          </cell>
          <cell r="AC103">
            <v>1.0108731628800278</v>
          </cell>
          <cell r="AD103">
            <v>1.0610391192363089</v>
          </cell>
          <cell r="AE103">
            <v>1.0185366834375085</v>
          </cell>
          <cell r="AF103">
            <v>1.039252952336245</v>
          </cell>
          <cell r="AG103">
            <v>1.0951350428306472</v>
          </cell>
        </row>
        <row r="104">
          <cell r="A104" t="str">
            <v>1-ZEu</v>
          </cell>
          <cell r="B104">
            <v>24312055</v>
          </cell>
          <cell r="C104" t="str">
            <v>36120000</v>
          </cell>
          <cell r="D104" t="str">
            <v>Mobiliário para escritório e comércio</v>
          </cell>
          <cell r="E104">
            <v>1</v>
          </cell>
          <cell r="F104">
            <v>0</v>
          </cell>
          <cell r="G104">
            <v>0</v>
          </cell>
          <cell r="H104">
            <v>1</v>
          </cell>
          <cell r="I104">
            <v>24312055</v>
          </cell>
          <cell r="J104">
            <v>1.0476770387109624</v>
          </cell>
          <cell r="K104">
            <v>1.0472248678447595</v>
          </cell>
          <cell r="L104">
            <v>0.96578256484568226</v>
          </cell>
          <cell r="M104">
            <v>0.99048323613627398</v>
          </cell>
          <cell r="N104">
            <v>0.98085440446807692</v>
          </cell>
          <cell r="O104">
            <v>0.95073353763388202</v>
          </cell>
          <cell r="P104">
            <v>1.041453185135522</v>
          </cell>
          <cell r="Q104">
            <v>1.057189191639041</v>
          </cell>
          <cell r="R104">
            <v>0.96997492696998966</v>
          </cell>
          <cell r="S104">
            <v>0.97851187936708706</v>
          </cell>
          <cell r="T104">
            <v>0.98851823758082091</v>
          </cell>
          <cell r="V104">
            <v>1.0559474331327281</v>
          </cell>
          <cell r="W104">
            <v>0.96030088688409154</v>
          </cell>
          <cell r="X104">
            <v>0.99502434218433022</v>
          </cell>
          <cell r="Y104">
            <v>0.86239520119598456</v>
          </cell>
          <cell r="Z104">
            <v>0.99982104523934867</v>
          </cell>
          <cell r="AA104">
            <v>1.0857393694886341</v>
          </cell>
          <cell r="AB104">
            <v>1.0070556120174854</v>
          </cell>
          <cell r="AC104">
            <v>1.1854183368075384</v>
          </cell>
          <cell r="AD104">
            <v>0.98488344889892643</v>
          </cell>
          <cell r="AE104">
            <v>0.88285987061811066</v>
          </cell>
          <cell r="AF104">
            <v>0.97422551015574399</v>
          </cell>
          <cell r="AG104">
            <v>1.0063289433770781</v>
          </cell>
        </row>
        <row r="105">
          <cell r="A105" t="str">
            <v>1-ZEu</v>
          </cell>
          <cell r="B105">
            <v>25349356</v>
          </cell>
          <cell r="C105" t="str">
            <v>36130000</v>
          </cell>
          <cell r="D105" t="str">
            <v>Mobiliário de cozinha</v>
          </cell>
          <cell r="E105">
            <v>1</v>
          </cell>
          <cell r="F105">
            <v>0</v>
          </cell>
          <cell r="G105">
            <v>0</v>
          </cell>
          <cell r="H105">
            <v>1</v>
          </cell>
          <cell r="I105">
            <v>25349356</v>
          </cell>
          <cell r="J105">
            <v>1.5819312902504457</v>
          </cell>
          <cell r="K105">
            <v>0.9727893100254893</v>
          </cell>
          <cell r="L105">
            <v>1.0426249145586561</v>
          </cell>
          <cell r="M105">
            <v>0.97426730978855991</v>
          </cell>
          <cell r="N105">
            <v>1.0399482279137178</v>
          </cell>
          <cell r="O105">
            <v>0.99579941835877228</v>
          </cell>
          <cell r="P105">
            <v>1.0805400670427898</v>
          </cell>
          <cell r="Q105">
            <v>1.0815274939729818</v>
          </cell>
          <cell r="R105">
            <v>0.98882723805248263</v>
          </cell>
          <cell r="S105">
            <v>1.015592940602799</v>
          </cell>
          <cell r="T105">
            <v>1.1024052721860267</v>
          </cell>
          <cell r="V105">
            <v>1.1592388118722223</v>
          </cell>
          <cell r="W105">
            <v>0.98128558542674438</v>
          </cell>
          <cell r="X105">
            <v>0.96385049697189951</v>
          </cell>
          <cell r="Y105">
            <v>0.9714785722026249</v>
          </cell>
          <cell r="Z105">
            <v>0.99173193824719708</v>
          </cell>
          <cell r="AA105">
            <v>0.98955233325046621</v>
          </cell>
          <cell r="AB105">
            <v>1.0161792065865605</v>
          </cell>
          <cell r="AC105">
            <v>0.98682759320438018</v>
          </cell>
          <cell r="AD105">
            <v>0.95469859003286683</v>
          </cell>
          <cell r="AE105">
            <v>0.99161084490610985</v>
          </cell>
          <cell r="AF105">
            <v>1.0020955942141423</v>
          </cell>
          <cell r="AG105">
            <v>0.99145043308478586</v>
          </cell>
        </row>
        <row r="106">
          <cell r="A106" t="str">
            <v>1-ZEu</v>
          </cell>
          <cell r="B106">
            <v>157867265</v>
          </cell>
          <cell r="C106" t="str">
            <v>36140000</v>
          </cell>
          <cell r="D106" t="str">
            <v>Mobiliário para outros fins</v>
          </cell>
          <cell r="E106">
            <v>1</v>
          </cell>
          <cell r="F106">
            <v>0</v>
          </cell>
          <cell r="G106">
            <v>0</v>
          </cell>
          <cell r="H106">
            <v>1</v>
          </cell>
          <cell r="I106">
            <v>157867265</v>
          </cell>
          <cell r="J106">
            <v>0.94685465960826154</v>
          </cell>
          <cell r="K106">
            <v>0.93546617764773277</v>
          </cell>
          <cell r="L106">
            <v>0.98440231705927439</v>
          </cell>
          <cell r="M106">
            <v>1.072065423312444</v>
          </cell>
          <cell r="N106">
            <v>0.9312316691586866</v>
          </cell>
          <cell r="O106">
            <v>0.96636236258823016</v>
          </cell>
          <cell r="P106">
            <v>0.9726857535225647</v>
          </cell>
          <cell r="Q106">
            <v>0.96800394977745785</v>
          </cell>
          <cell r="R106">
            <v>0.9654800036524821</v>
          </cell>
          <cell r="S106">
            <v>0.97371832933484137</v>
          </cell>
          <cell r="T106">
            <v>0.92965688839562899</v>
          </cell>
          <cell r="V106">
            <v>1.0289852335800489</v>
          </cell>
          <cell r="W106">
            <v>0.97497592950051504</v>
          </cell>
          <cell r="X106">
            <v>1.0225346903476342</v>
          </cell>
          <cell r="Y106">
            <v>1.0347816508666798</v>
          </cell>
          <cell r="Z106">
            <v>1.0500327489671017</v>
          </cell>
          <cell r="AA106">
            <v>0.99520187267826909</v>
          </cell>
          <cell r="AB106">
            <v>0.99760001036386903</v>
          </cell>
          <cell r="AC106">
            <v>0.97290832392807525</v>
          </cell>
          <cell r="AD106">
            <v>0.95184232873858177</v>
          </cell>
          <cell r="AE106">
            <v>1.000231598863691</v>
          </cell>
          <cell r="AF106">
            <v>0.96249435570093789</v>
          </cell>
          <cell r="AG106">
            <v>1.0084112564645971</v>
          </cell>
        </row>
        <row r="107">
          <cell r="A107" t="str">
            <v>1-ZEu</v>
          </cell>
          <cell r="B107">
            <v>9489833</v>
          </cell>
          <cell r="C107" t="str">
            <v>36150000</v>
          </cell>
          <cell r="D107" t="str">
            <v>Suportes para colchões e colchões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9489833</v>
          </cell>
          <cell r="J107">
            <v>0.9940661136464668</v>
          </cell>
          <cell r="K107">
            <v>1.087381578200127</v>
          </cell>
          <cell r="L107">
            <v>1.1851324104107153</v>
          </cell>
          <cell r="M107">
            <v>1.0934222808678014</v>
          </cell>
          <cell r="N107">
            <v>1.1057207788620866</v>
          </cell>
          <cell r="O107">
            <v>1.0299280660177974</v>
          </cell>
          <cell r="P107">
            <v>0.99367303147646835</v>
          </cell>
          <cell r="Q107">
            <v>0.9407851372060716</v>
          </cell>
          <cell r="R107">
            <v>0.83108361385486218</v>
          </cell>
          <cell r="S107">
            <v>0.91091872564084864</v>
          </cell>
          <cell r="T107">
            <v>1.2874774085086622</v>
          </cell>
          <cell r="V107">
            <v>1.0932967460068028</v>
          </cell>
          <cell r="W107">
            <v>0.93459404334999563</v>
          </cell>
          <cell r="X107">
            <v>0.93416413551658073</v>
          </cell>
          <cell r="Y107">
            <v>1.0038669762006149</v>
          </cell>
          <cell r="Z107">
            <v>1.0225273205495424</v>
          </cell>
          <cell r="AA107">
            <v>0.98335133081164472</v>
          </cell>
          <cell r="AB107">
            <v>1.0462792111451322</v>
          </cell>
          <cell r="AC107">
            <v>1.0074336645157111</v>
          </cell>
          <cell r="AD107">
            <v>0.95460581463060079</v>
          </cell>
          <cell r="AE107">
            <v>1.002323443023919</v>
          </cell>
          <cell r="AF107">
            <v>0.99618639688793065</v>
          </cell>
          <cell r="AG107">
            <v>1.0213709173615246</v>
          </cell>
        </row>
        <row r="108">
          <cell r="A108" t="str">
            <v>1-ZEu</v>
          </cell>
          <cell r="B108">
            <v>65409371</v>
          </cell>
          <cell r="C108" t="str">
            <v>36200000</v>
          </cell>
          <cell r="D108" t="str">
            <v>Joalharia, ourivesaria e artigos similares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65409371</v>
          </cell>
          <cell r="J108">
            <v>0.89516673087781762</v>
          </cell>
          <cell r="K108">
            <v>0.88127357270538331</v>
          </cell>
          <cell r="L108">
            <v>1.1985810887315378</v>
          </cell>
          <cell r="M108">
            <v>0.95228214266028188</v>
          </cell>
          <cell r="N108">
            <v>0.80880822633676119</v>
          </cell>
          <cell r="O108">
            <v>1.1209199367381042</v>
          </cell>
          <cell r="P108">
            <v>0.78179923097157022</v>
          </cell>
          <cell r="Q108">
            <v>0.82764634671647574</v>
          </cell>
          <cell r="R108">
            <v>1.0917082513434366</v>
          </cell>
          <cell r="S108">
            <v>0.91873538720916348</v>
          </cell>
          <cell r="T108">
            <v>1.0204445745022421</v>
          </cell>
          <cell r="V108">
            <v>0.77939246691457587</v>
          </cell>
          <cell r="W108">
            <v>0.9567910816302394</v>
          </cell>
          <cell r="X108">
            <v>1.1209044269544837</v>
          </cell>
          <cell r="Y108">
            <v>0.98649642300503981</v>
          </cell>
          <cell r="Z108">
            <v>1.0145534166075152</v>
          </cell>
          <cell r="AA108">
            <v>1.0900424012058698</v>
          </cell>
          <cell r="AB108">
            <v>0.83919072764582658</v>
          </cell>
          <cell r="AC108">
            <v>0.96947811819922769</v>
          </cell>
          <cell r="AD108">
            <v>0.97138141023352331</v>
          </cell>
          <cell r="AE108">
            <v>1.181298647007667</v>
          </cell>
          <cell r="AF108">
            <v>1.2197115876620845</v>
          </cell>
          <cell r="AG108">
            <v>0.87075929293394683</v>
          </cell>
        </row>
        <row r="109">
          <cell r="A109" t="str">
            <v>1-ZEu</v>
          </cell>
          <cell r="B109">
            <v>7809080</v>
          </cell>
          <cell r="C109" t="str">
            <v>36300000</v>
          </cell>
          <cell r="D109" t="str">
            <v>Instrumentos musicais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7809080</v>
          </cell>
          <cell r="J109">
            <v>1.0708214020743185</v>
          </cell>
          <cell r="K109">
            <v>0.98676522259554422</v>
          </cell>
          <cell r="L109">
            <v>0.99822662655795225</v>
          </cell>
          <cell r="M109">
            <v>0.95384546925603308</v>
          </cell>
          <cell r="N109">
            <v>0.92968264087571861</v>
          </cell>
          <cell r="O109">
            <v>1.0854637136970355</v>
          </cell>
          <cell r="P109">
            <v>0.89830910181435264</v>
          </cell>
          <cell r="Q109">
            <v>1.108917197413541</v>
          </cell>
          <cell r="R109">
            <v>0.94083318179863629</v>
          </cell>
          <cell r="S109">
            <v>0.94451161680746731</v>
          </cell>
          <cell r="T109">
            <v>0.91925571523699212</v>
          </cell>
          <cell r="V109">
            <v>0.94180115020735888</v>
          </cell>
          <cell r="W109">
            <v>0.96802724309870036</v>
          </cell>
          <cell r="X109">
            <v>0.97863094640097403</v>
          </cell>
          <cell r="Y109">
            <v>1.0110224651265241</v>
          </cell>
          <cell r="Z109">
            <v>1.1505217681638966</v>
          </cell>
          <cell r="AA109">
            <v>1.0852813861389117</v>
          </cell>
          <cell r="AB109">
            <v>1.1180087349691854</v>
          </cell>
          <cell r="AC109">
            <v>0.91529714752571845</v>
          </cell>
          <cell r="AD109">
            <v>0.9500058068588253</v>
          </cell>
          <cell r="AE109">
            <v>1.0319252527296683</v>
          </cell>
          <cell r="AF109">
            <v>0.91739567643037223</v>
          </cell>
          <cell r="AG109">
            <v>0.93208242234986471</v>
          </cell>
        </row>
        <row r="110">
          <cell r="A110" t="str">
            <v>1-ZEu</v>
          </cell>
          <cell r="B110">
            <v>43133316</v>
          </cell>
          <cell r="C110" t="str">
            <v>36400000</v>
          </cell>
          <cell r="D110" t="str">
            <v>Artigos de desporto</v>
          </cell>
          <cell r="E110">
            <v>1</v>
          </cell>
          <cell r="F110">
            <v>0</v>
          </cell>
          <cell r="G110">
            <v>0</v>
          </cell>
          <cell r="H110">
            <v>1</v>
          </cell>
          <cell r="I110">
            <v>43133316</v>
          </cell>
          <cell r="J110">
            <v>0.99115437830788222</v>
          </cell>
          <cell r="K110">
            <v>0.92225733487295947</v>
          </cell>
          <cell r="L110">
            <v>0.87253994218900355</v>
          </cell>
          <cell r="M110">
            <v>0.98523234982217778</v>
          </cell>
          <cell r="N110">
            <v>0.89993161559368418</v>
          </cell>
          <cell r="O110">
            <v>0.96792532474693271</v>
          </cell>
          <cell r="P110">
            <v>0.99076312740314187</v>
          </cell>
          <cell r="Q110">
            <v>0.95666540540835243</v>
          </cell>
          <cell r="R110">
            <v>0.96050840155396844</v>
          </cell>
          <cell r="S110">
            <v>0.90886486015020684</v>
          </cell>
          <cell r="T110">
            <v>0.95137637653336804</v>
          </cell>
          <cell r="V110">
            <v>0.97647404849798891</v>
          </cell>
          <cell r="W110">
            <v>0.99595405891494893</v>
          </cell>
          <cell r="X110">
            <v>1.0159338460136216</v>
          </cell>
          <cell r="Y110">
            <v>1.0110820703175294</v>
          </cell>
          <cell r="Z110">
            <v>0.98015347327984426</v>
          </cell>
          <cell r="AA110">
            <v>1.0586443635843246</v>
          </cell>
          <cell r="AB110">
            <v>0.99213128425062946</v>
          </cell>
          <cell r="AC110">
            <v>1.0487291355348578</v>
          </cell>
          <cell r="AD110">
            <v>0.91474371044076908</v>
          </cell>
          <cell r="AE110">
            <v>0.94250075523315158</v>
          </cell>
          <cell r="AF110">
            <v>0.9939518151743898</v>
          </cell>
          <cell r="AG110">
            <v>1.069701438757944</v>
          </cell>
        </row>
        <row r="111">
          <cell r="A111" t="str">
            <v>1-ZEu</v>
          </cell>
          <cell r="B111">
            <v>155937003</v>
          </cell>
          <cell r="C111" t="str">
            <v>36500000</v>
          </cell>
          <cell r="D111" t="str">
            <v>Jogos e brinquedos</v>
          </cell>
          <cell r="E111">
            <v>1</v>
          </cell>
          <cell r="F111">
            <v>0</v>
          </cell>
          <cell r="G111">
            <v>0</v>
          </cell>
          <cell r="H111">
            <v>1</v>
          </cell>
          <cell r="I111">
            <v>155937003</v>
          </cell>
          <cell r="J111">
            <v>0.97267096283866716</v>
          </cell>
          <cell r="K111">
            <v>0.96197506937761768</v>
          </cell>
          <cell r="L111">
            <v>1.0196970509922636</v>
          </cell>
          <cell r="M111">
            <v>0.93250571049051145</v>
          </cell>
          <cell r="N111">
            <v>0.90347043610081101</v>
          </cell>
          <cell r="O111">
            <v>0.98101053838344954</v>
          </cell>
          <cell r="P111">
            <v>0.90811486785439677</v>
          </cell>
          <cell r="Q111">
            <v>1.0035091943168464</v>
          </cell>
          <cell r="R111">
            <v>1.2360875225256851</v>
          </cell>
          <cell r="S111">
            <v>1.3058303367546908</v>
          </cell>
          <cell r="T111">
            <v>1.2346097674709131</v>
          </cell>
          <cell r="V111">
            <v>1.0315403076649918</v>
          </cell>
          <cell r="W111">
            <v>0.98125435555229135</v>
          </cell>
          <cell r="X111">
            <v>0.95773873742573412</v>
          </cell>
          <cell r="Y111">
            <v>0.91605910270942359</v>
          </cell>
          <cell r="Z111">
            <v>0.98211608510674553</v>
          </cell>
          <cell r="AA111">
            <v>0.98168588134412771</v>
          </cell>
          <cell r="AB111">
            <v>1.0181337087960345</v>
          </cell>
          <cell r="AC111">
            <v>1.0759163824111773</v>
          </cell>
          <cell r="AD111">
            <v>1.0488586953466581</v>
          </cell>
          <cell r="AE111">
            <v>0.95341860583457783</v>
          </cell>
          <cell r="AF111">
            <v>1.0343121600848626</v>
          </cell>
          <cell r="AG111">
            <v>1.0189659777233762</v>
          </cell>
        </row>
        <row r="112">
          <cell r="A112" t="str">
            <v>1-ZEu</v>
          </cell>
          <cell r="B112">
            <v>148204868</v>
          </cell>
          <cell r="C112" t="str">
            <v>36600000</v>
          </cell>
          <cell r="D112" t="str">
            <v>Produtos das indústrias transformadoras, n.e.</v>
          </cell>
          <cell r="E112">
            <v>1</v>
          </cell>
          <cell r="F112">
            <v>0</v>
          </cell>
          <cell r="G112">
            <v>0</v>
          </cell>
          <cell r="H112">
            <v>1</v>
          </cell>
          <cell r="I112">
            <v>148204868</v>
          </cell>
          <cell r="J112">
            <v>1.0045802718581467</v>
          </cell>
          <cell r="K112">
            <v>0.99548709521687728</v>
          </cell>
          <cell r="L112">
            <v>0.95738856578125553</v>
          </cell>
          <cell r="M112">
            <v>0.97442543629202583</v>
          </cell>
          <cell r="N112">
            <v>1.0325559170716914</v>
          </cell>
          <cell r="O112">
            <v>1.019302065850989</v>
          </cell>
          <cell r="P112">
            <v>0.9954445425339089</v>
          </cell>
          <cell r="Q112">
            <v>1.0579228735348125</v>
          </cell>
          <cell r="R112">
            <v>1.0078842574991154</v>
          </cell>
          <cell r="S112">
            <v>1.0065877353660624</v>
          </cell>
          <cell r="T112">
            <v>1.0414971086076006</v>
          </cell>
          <cell r="V112">
            <v>1.0005600976257398</v>
          </cell>
          <cell r="W112">
            <v>1.0074795762224331</v>
          </cell>
          <cell r="X112">
            <v>1.0138104503949534</v>
          </cell>
          <cell r="Y112">
            <v>0.98975648591059562</v>
          </cell>
          <cell r="Z112">
            <v>0.98627552723630818</v>
          </cell>
          <cell r="AA112">
            <v>1.0245971738055202</v>
          </cell>
          <cell r="AB112">
            <v>0.99752903336363163</v>
          </cell>
          <cell r="AC112">
            <v>0.97629834124334458</v>
          </cell>
          <cell r="AD112">
            <v>0.97941165028049637</v>
          </cell>
          <cell r="AE112">
            <v>0.99815364446166577</v>
          </cell>
          <cell r="AF112">
            <v>0.99506540006628796</v>
          </cell>
          <cell r="AG112">
            <v>1.0310626193890231</v>
          </cell>
        </row>
        <row r="113">
          <cell r="A113" t="str">
            <v>1-ZEu</v>
          </cell>
          <cell r="B113">
            <v>212989231</v>
          </cell>
          <cell r="C113" t="str">
            <v>40000000</v>
          </cell>
          <cell r="D113" t="str">
            <v>Electricidade, gás, vapor e água</v>
          </cell>
          <cell r="E113">
            <v>1</v>
          </cell>
          <cell r="F113">
            <v>0</v>
          </cell>
          <cell r="G113">
            <v>1</v>
          </cell>
          <cell r="H113">
            <v>0</v>
          </cell>
          <cell r="I113">
            <v>212989231</v>
          </cell>
          <cell r="J113">
            <v>22.315244733252666</v>
          </cell>
          <cell r="K113">
            <v>20.840383433432894</v>
          </cell>
          <cell r="L113">
            <v>32.735455750924125</v>
          </cell>
          <cell r="M113">
            <v>28.966293574193468</v>
          </cell>
          <cell r="N113">
            <v>23.321538920211456</v>
          </cell>
          <cell r="O113">
            <v>23.82746709414004</v>
          </cell>
          <cell r="P113">
            <v>20.113030311282198</v>
          </cell>
          <cell r="Q113">
            <v>30.034079344662175</v>
          </cell>
          <cell r="R113">
            <v>24.16808149028294</v>
          </cell>
          <cell r="S113">
            <v>13.585314253689992</v>
          </cell>
          <cell r="T113">
            <v>24.132039455938379</v>
          </cell>
          <cell r="V113">
            <v>1.0329480971952953</v>
          </cell>
          <cell r="W113">
            <v>0.95899800596311513</v>
          </cell>
          <cell r="X113">
            <v>0.98812164229846711</v>
          </cell>
          <cell r="Y113">
            <v>1.0129534307091326</v>
          </cell>
          <cell r="Z113">
            <v>0.98907449952723114</v>
          </cell>
          <cell r="AA113">
            <v>0.93398829895512092</v>
          </cell>
          <cell r="AB113">
            <v>0.98129877547101019</v>
          </cell>
          <cell r="AC113">
            <v>1.0271234762960151</v>
          </cell>
          <cell r="AD113">
            <v>1.0097105196101712</v>
          </cell>
          <cell r="AE113">
            <v>1.0549547561001269</v>
          </cell>
          <cell r="AF113">
            <v>0.98420786932075521</v>
          </cell>
          <cell r="AG113">
            <v>1.0266206285535582</v>
          </cell>
        </row>
        <row r="114">
          <cell r="A114" t="str">
            <v>1-ZEu</v>
          </cell>
          <cell r="B114">
            <v>7205032</v>
          </cell>
          <cell r="C114" t="str">
            <v>72000000</v>
          </cell>
          <cell r="D114" t="str">
            <v>Serviços informáticos e conexos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7205032</v>
          </cell>
          <cell r="J114">
            <v>1.0428113920143878</v>
          </cell>
          <cell r="K114">
            <v>1.3348460835774247</v>
          </cell>
          <cell r="L114">
            <v>1.2042773663142232</v>
          </cell>
          <cell r="M114">
            <v>1.0119872299273913</v>
          </cell>
          <cell r="N114">
            <v>0.68320750555722043</v>
          </cell>
          <cell r="O114">
            <v>2.2419860413427051</v>
          </cell>
          <cell r="P114">
            <v>1.0246130164154386</v>
          </cell>
          <cell r="Q114">
            <v>0.56826598714011034</v>
          </cell>
          <cell r="R114">
            <v>0.78733892638504999</v>
          </cell>
          <cell r="S114">
            <v>0.85134457321598256</v>
          </cell>
          <cell r="T114">
            <v>1.0453479508740133</v>
          </cell>
          <cell r="V114">
            <v>0.93272121993398216</v>
          </cell>
          <cell r="W114">
            <v>0.8450117456770162</v>
          </cell>
          <cell r="X114">
            <v>0.99909449441872089</v>
          </cell>
          <cell r="Y114">
            <v>0.87065424968472538</v>
          </cell>
          <cell r="Z114">
            <v>0.92418351426744072</v>
          </cell>
          <cell r="AA114">
            <v>0.80018227358229155</v>
          </cell>
          <cell r="AB114">
            <v>0.84465255572739772</v>
          </cell>
          <cell r="AC114">
            <v>1.0747224912969437</v>
          </cell>
          <cell r="AD114">
            <v>1.3410067356413864</v>
          </cell>
          <cell r="AE114">
            <v>0.84126632246057842</v>
          </cell>
          <cell r="AF114">
            <v>1.2472035196983184</v>
          </cell>
          <cell r="AG114">
            <v>1.2793008776111987</v>
          </cell>
        </row>
        <row r="115">
          <cell r="A115" t="str">
            <v>1-ZEu</v>
          </cell>
          <cell r="B115">
            <v>1529621</v>
          </cell>
          <cell r="C115" t="str">
            <v>74000000</v>
          </cell>
          <cell r="D115" t="str">
            <v>Outros serviços prest. principalmente às empresas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1529621</v>
          </cell>
          <cell r="J115">
            <v>1.0291340647887188</v>
          </cell>
          <cell r="K115">
            <v>0.68325057094930464</v>
          </cell>
          <cell r="L115">
            <v>0.57515197419418951</v>
          </cell>
          <cell r="M115">
            <v>0.46859993323475352</v>
          </cell>
          <cell r="N115">
            <v>0.45031437111006867</v>
          </cell>
          <cell r="O115">
            <v>0.92163019176667282</v>
          </cell>
          <cell r="P115">
            <v>0.67266045715527789</v>
          </cell>
          <cell r="Q115">
            <v>0.52113649785470717</v>
          </cell>
          <cell r="R115">
            <v>0.1516569484297125</v>
          </cell>
          <cell r="S115">
            <v>0.6458022059221934</v>
          </cell>
          <cell r="T115">
            <v>0.48348583838277531</v>
          </cell>
          <cell r="V115">
            <v>1.0885443940595692</v>
          </cell>
          <cell r="W115">
            <v>1.0483234121993694</v>
          </cell>
          <cell r="X115">
            <v>1.4428114878550207</v>
          </cell>
          <cell r="Y115">
            <v>1.1719916237463723</v>
          </cell>
          <cell r="Z115">
            <v>1.6427062745802212</v>
          </cell>
          <cell r="AA115">
            <v>0.64011759735898521</v>
          </cell>
          <cell r="AB115">
            <v>0.98616766233153741</v>
          </cell>
          <cell r="AC115">
            <v>1.0443422832731823</v>
          </cell>
          <cell r="AD115">
            <v>0.69946647889529767</v>
          </cell>
          <cell r="AE115">
            <v>0.58218263587411911</v>
          </cell>
          <cell r="AF115">
            <v>1.0947597077490359</v>
          </cell>
          <cell r="AG115">
            <v>0.55858644207729002</v>
          </cell>
        </row>
        <row r="116">
          <cell r="A116" t="str">
            <v>1-ZEu</v>
          </cell>
          <cell r="B116">
            <v>8459</v>
          </cell>
          <cell r="C116" t="str">
            <v>90000000</v>
          </cell>
          <cell r="D116" t="str">
            <v>Serviços de saneamento, de tratamento de resíduos, de higiene pública e serviços similares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8459</v>
          </cell>
        </row>
        <row r="117">
          <cell r="A117" t="str">
            <v>1-ZEu</v>
          </cell>
          <cell r="B117">
            <v>107094415</v>
          </cell>
          <cell r="C117" t="str">
            <v>92000000</v>
          </cell>
          <cell r="D117" t="str">
            <v>Serviços recreativos, culturais e desportivos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107094415</v>
          </cell>
          <cell r="J117">
            <v>0.91748098696063218</v>
          </cell>
          <cell r="K117">
            <v>2.3799801632454072</v>
          </cell>
          <cell r="L117">
            <v>1.1942201266369767</v>
          </cell>
          <cell r="M117">
            <v>1.6335126942354212</v>
          </cell>
          <cell r="N117">
            <v>0.16032240242147675</v>
          </cell>
          <cell r="O117">
            <v>0.40140042756950883</v>
          </cell>
          <cell r="P117">
            <v>0.26227129135566918</v>
          </cell>
          <cell r="Q117">
            <v>0.44020466093075389</v>
          </cell>
          <cell r="R117">
            <v>0.27137876109037434</v>
          </cell>
          <cell r="S117">
            <v>1.7672298630740575</v>
          </cell>
          <cell r="T117">
            <v>0.2893279306185832</v>
          </cell>
          <cell r="V117">
            <v>2.0047209282571865</v>
          </cell>
          <cell r="W117">
            <v>1.3083740385716862</v>
          </cell>
          <cell r="X117">
            <v>0.56721490020819942</v>
          </cell>
          <cell r="Y117">
            <v>1.4588740465181964</v>
          </cell>
          <cell r="Z117">
            <v>1.0566146422756819</v>
          </cell>
          <cell r="AA117">
            <v>0.99831597000693806</v>
          </cell>
          <cell r="AB117">
            <v>0.59350532056363858</v>
          </cell>
          <cell r="AC117">
            <v>0.98096211464570293</v>
          </cell>
          <cell r="AD117">
            <v>0.55870959624394456</v>
          </cell>
          <cell r="AE117">
            <v>0.87087653249196417</v>
          </cell>
          <cell r="AF117">
            <v>1.0243549564212067</v>
          </cell>
          <cell r="AG117">
            <v>0.57747695379565467</v>
          </cell>
        </row>
        <row r="118">
          <cell r="A118" t="str">
            <v>1-ZEu</v>
          </cell>
          <cell r="B118">
            <v>0</v>
          </cell>
          <cell r="C118" t="str">
            <v>93000000</v>
          </cell>
          <cell r="D118" t="str">
            <v>Outros serviços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42000000"/>
      <sheetName val="f43000000"/>
      <sheetName val="f43000000 (2)"/>
      <sheetName val="f44000000"/>
      <sheetName val="f45000000"/>
      <sheetName val="f46000000"/>
      <sheetName val="f470000000"/>
      <sheetName val="f48000000"/>
      <sheetName val="folhaIntermedia"/>
      <sheetName val="f47Intermedio"/>
      <sheetName val="FIGURA0121"/>
      <sheetName val="FIGURA0122"/>
      <sheetName val="FIGURA0123"/>
      <sheetName val="FIGURA0124"/>
      <sheetName val="FIGURA0125"/>
      <sheetName val="FIGURA0126"/>
      <sheetName val="analiseNAOTratadasGrupo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1" t="str">
            <v>nordem</v>
          </cell>
          <cell r="B1" t="str">
            <v>nuts2</v>
          </cell>
          <cell r="C1" t="str">
            <v>GRUPO1</v>
          </cell>
          <cell r="D1" t="str">
            <v>GRUPO2</v>
          </cell>
          <cell r="E1" t="str">
            <v>GRUPO3</v>
          </cell>
          <cell r="F1" t="str">
            <v>GRUPO4</v>
          </cell>
          <cell r="G1" t="str">
            <v>GRUPO5</v>
          </cell>
          <cell r="H1" t="str">
            <v>GRUPO6</v>
          </cell>
          <cell r="I1" t="str">
            <v>Total</v>
          </cell>
        </row>
        <row r="2">
          <cell r="A2">
            <v>1</v>
          </cell>
          <cell r="B2" t="str">
            <v>Norte</v>
          </cell>
          <cell r="C2">
            <v>57</v>
          </cell>
          <cell r="D2">
            <v>7</v>
          </cell>
          <cell r="E2">
            <v>9</v>
          </cell>
          <cell r="F2">
            <v>6</v>
          </cell>
          <cell r="G2">
            <v>3</v>
          </cell>
          <cell r="H2">
            <v>4</v>
          </cell>
          <cell r="I2">
            <v>86</v>
          </cell>
        </row>
        <row r="3">
          <cell r="A3">
            <v>5</v>
          </cell>
          <cell r="B3" t="str">
            <v>Algarve</v>
          </cell>
          <cell r="C3">
            <v>11</v>
          </cell>
          <cell r="D3">
            <v>3</v>
          </cell>
          <cell r="E3">
            <v>1</v>
          </cell>
          <cell r="G3">
            <v>1</v>
          </cell>
          <cell r="I3">
            <v>16</v>
          </cell>
        </row>
        <row r="4">
          <cell r="A4">
            <v>2</v>
          </cell>
          <cell r="B4" t="str">
            <v>Centro</v>
          </cell>
          <cell r="C4">
            <v>72</v>
          </cell>
          <cell r="D4">
            <v>11</v>
          </cell>
          <cell r="E4">
            <v>8</v>
          </cell>
          <cell r="F4">
            <v>6</v>
          </cell>
          <cell r="G4">
            <v>3</v>
          </cell>
          <cell r="I4">
            <v>100</v>
          </cell>
        </row>
        <row r="5">
          <cell r="A5">
            <v>3</v>
          </cell>
          <cell r="B5" t="str">
            <v>Lisboa</v>
          </cell>
          <cell r="C5">
            <v>10</v>
          </cell>
          <cell r="D5">
            <v>1</v>
          </cell>
          <cell r="E5">
            <v>1</v>
          </cell>
          <cell r="F5">
            <v>3</v>
          </cell>
          <cell r="G5">
            <v>2</v>
          </cell>
          <cell r="H5">
            <v>1</v>
          </cell>
          <cell r="I5">
            <v>18</v>
          </cell>
        </row>
        <row r="6">
          <cell r="A6">
            <v>4</v>
          </cell>
          <cell r="B6" t="str">
            <v>Alentejo</v>
          </cell>
          <cell r="C6">
            <v>25</v>
          </cell>
          <cell r="D6">
            <v>17</v>
          </cell>
          <cell r="E6">
            <v>10</v>
          </cell>
          <cell r="F6">
            <v>4</v>
          </cell>
          <cell r="G6">
            <v>2</v>
          </cell>
          <cell r="I6">
            <v>58</v>
          </cell>
        </row>
        <row r="7">
          <cell r="A7">
            <v>6</v>
          </cell>
          <cell r="B7" t="str">
            <v>Região Autónoma dos Açores</v>
          </cell>
          <cell r="C7">
            <v>3</v>
          </cell>
          <cell r="D7">
            <v>1</v>
          </cell>
          <cell r="E7">
            <v>1</v>
          </cell>
          <cell r="F7">
            <v>1</v>
          </cell>
          <cell r="H7">
            <v>13</v>
          </cell>
          <cell r="I7">
            <v>19</v>
          </cell>
        </row>
        <row r="8">
          <cell r="A8">
            <v>7</v>
          </cell>
          <cell r="B8" t="str">
            <v>Região Autónoma da Madeira</v>
          </cell>
          <cell r="C8">
            <v>6</v>
          </cell>
          <cell r="D8">
            <v>1</v>
          </cell>
          <cell r="G8">
            <v>1</v>
          </cell>
          <cell r="H8">
            <v>3</v>
          </cell>
          <cell r="I8">
            <v>11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MédiaAnual"/>
      <sheetName val="TempMaxMinDecenios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.04 - Conceitos-quadros"/>
      <sheetName val="II.04 - Conceitos"/>
      <sheetName val="II.04 - Para saber mais"/>
      <sheetName val="II.04 - Classificações"/>
      <sheetName val="conceitos-area tematica"/>
      <sheetName val="II.04 - Indicadores"/>
      <sheetName val="Índice"/>
      <sheetName val="II.04.01a"/>
      <sheetName val="II.04.01b"/>
      <sheetName val="II.04.01c"/>
      <sheetName val="II.04.02"/>
      <sheetName val="II.04.03"/>
      <sheetName val="II.04.04"/>
      <sheetName val="II.04.05"/>
      <sheetName val="II.04.06"/>
      <sheetName val="II.04.07"/>
      <sheetName val="II.04.08"/>
      <sheetName val="II.04.09"/>
      <sheetName val="II.04.10"/>
      <sheetName val="II.04.11"/>
      <sheetName val="II.04.12"/>
      <sheetName val="II.04.13"/>
      <sheetName val="II.04.14"/>
      <sheetName val="II.04.15"/>
      <sheetName val="II.04.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.04 - Conceitos-quadros"/>
      <sheetName val="II.04 - Conceitos"/>
      <sheetName val="II.04 - Para saber mais"/>
      <sheetName val="II.04 - Classificações"/>
      <sheetName val="conceitos-area tematica"/>
      <sheetName val="II.04 - Indicadores"/>
      <sheetName val="Índice"/>
      <sheetName val="II.04.01a"/>
      <sheetName val="II.04.01b"/>
      <sheetName val="II.04.01c"/>
      <sheetName val="II.04.02"/>
      <sheetName val="II.04.03"/>
      <sheetName val="II.04.04"/>
      <sheetName val="II.04.05"/>
      <sheetName val="II.04.06"/>
      <sheetName val="II.04.07"/>
      <sheetName val="II.04.08"/>
      <sheetName val="II.04.09"/>
      <sheetName val="II.04.10"/>
      <sheetName val="II.04.11"/>
      <sheetName val="II.04.12"/>
      <sheetName val="II.04.13"/>
      <sheetName val="II.04.14"/>
      <sheetName val="II.04.15"/>
      <sheetName val="II.04.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.04 - Conceitos-quadros"/>
      <sheetName val="II.04 - Conceitos"/>
      <sheetName val="II.04 - Para saber mais"/>
      <sheetName val="II.04 - Classificações"/>
      <sheetName val="conceitos-area tematica"/>
      <sheetName val="II.04 - Indicadores"/>
      <sheetName val="Índice"/>
      <sheetName val="II.04.01a"/>
      <sheetName val="II.04.01b"/>
      <sheetName val="II.04.01c"/>
      <sheetName val="II.04.02"/>
      <sheetName val="II.04.03"/>
      <sheetName val="II.04.04"/>
      <sheetName val="II.04.05"/>
      <sheetName val="II.04.06"/>
      <sheetName val="II.04.07"/>
      <sheetName val="II.04.08"/>
      <sheetName val="II.04.09"/>
      <sheetName val="II.04.10"/>
      <sheetName val="II.04.11"/>
      <sheetName val="II.04.12"/>
      <sheetName val="II.04.13"/>
      <sheetName val="II.04.14"/>
      <sheetName val="II.04.15"/>
      <sheetName val="II.04.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42000000"/>
      <sheetName val="f43000000"/>
      <sheetName val="f43000000 (2)"/>
      <sheetName val="f44000000"/>
      <sheetName val="f45000000"/>
      <sheetName val="f46000000"/>
      <sheetName val="f470000000"/>
      <sheetName val="f48000000"/>
      <sheetName val="folhaIntermedia"/>
      <sheetName val="f47Intermedio"/>
      <sheetName val="FIGURA0121"/>
      <sheetName val="FIGURA0122"/>
      <sheetName val="FIGURA0123"/>
      <sheetName val="FIGURA0124"/>
      <sheetName val="FIGURA0125"/>
      <sheetName val="FIGURA0126"/>
      <sheetName val="analiseNAOTratadasGrupo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1" t="str">
            <v>nordem</v>
          </cell>
          <cell r="B1" t="str">
            <v>nuts2</v>
          </cell>
          <cell r="C1" t="str">
            <v>GRUPO1</v>
          </cell>
          <cell r="D1" t="str">
            <v>GRUPO2</v>
          </cell>
          <cell r="E1" t="str">
            <v>GRUPO3</v>
          </cell>
          <cell r="F1" t="str">
            <v>GRUPO4</v>
          </cell>
          <cell r="G1" t="str">
            <v>GRUPO5</v>
          </cell>
          <cell r="H1" t="str">
            <v>GRUPO6</v>
          </cell>
          <cell r="I1" t="str">
            <v>Total</v>
          </cell>
        </row>
        <row r="2">
          <cell r="A2">
            <v>1</v>
          </cell>
          <cell r="B2" t="str">
            <v>Norte</v>
          </cell>
          <cell r="C2">
            <v>57</v>
          </cell>
          <cell r="D2">
            <v>7</v>
          </cell>
          <cell r="E2">
            <v>9</v>
          </cell>
          <cell r="F2">
            <v>6</v>
          </cell>
          <cell r="G2">
            <v>3</v>
          </cell>
          <cell r="H2">
            <v>4</v>
          </cell>
          <cell r="I2">
            <v>86</v>
          </cell>
        </row>
        <row r="3">
          <cell r="A3">
            <v>5</v>
          </cell>
          <cell r="B3" t="str">
            <v>Algarve</v>
          </cell>
          <cell r="C3">
            <v>11</v>
          </cell>
          <cell r="D3">
            <v>3</v>
          </cell>
          <cell r="E3">
            <v>1</v>
          </cell>
          <cell r="G3">
            <v>1</v>
          </cell>
          <cell r="I3">
            <v>16</v>
          </cell>
        </row>
        <row r="4">
          <cell r="A4">
            <v>2</v>
          </cell>
          <cell r="B4" t="str">
            <v>Centro</v>
          </cell>
          <cell r="C4">
            <v>72</v>
          </cell>
          <cell r="D4">
            <v>11</v>
          </cell>
          <cell r="E4">
            <v>8</v>
          </cell>
          <cell r="F4">
            <v>6</v>
          </cell>
          <cell r="G4">
            <v>3</v>
          </cell>
          <cell r="I4">
            <v>100</v>
          </cell>
        </row>
        <row r="5">
          <cell r="A5">
            <v>3</v>
          </cell>
          <cell r="B5" t="str">
            <v>Lisboa</v>
          </cell>
          <cell r="C5">
            <v>10</v>
          </cell>
          <cell r="D5">
            <v>1</v>
          </cell>
          <cell r="E5">
            <v>1</v>
          </cell>
          <cell r="F5">
            <v>3</v>
          </cell>
          <cell r="G5">
            <v>2</v>
          </cell>
          <cell r="H5">
            <v>1</v>
          </cell>
          <cell r="I5">
            <v>18</v>
          </cell>
        </row>
        <row r="6">
          <cell r="A6">
            <v>4</v>
          </cell>
          <cell r="B6" t="str">
            <v>Alentejo</v>
          </cell>
          <cell r="C6">
            <v>25</v>
          </cell>
          <cell r="D6">
            <v>17</v>
          </cell>
          <cell r="E6">
            <v>10</v>
          </cell>
          <cell r="F6">
            <v>4</v>
          </cell>
          <cell r="G6">
            <v>2</v>
          </cell>
          <cell r="I6">
            <v>58</v>
          </cell>
        </row>
        <row r="7">
          <cell r="A7">
            <v>6</v>
          </cell>
          <cell r="B7" t="str">
            <v>Região Autónoma dos Açores</v>
          </cell>
          <cell r="C7">
            <v>3</v>
          </cell>
          <cell r="D7">
            <v>1</v>
          </cell>
          <cell r="E7">
            <v>1</v>
          </cell>
          <cell r="F7">
            <v>1</v>
          </cell>
          <cell r="H7">
            <v>13</v>
          </cell>
          <cell r="I7">
            <v>19</v>
          </cell>
        </row>
        <row r="8">
          <cell r="A8">
            <v>7</v>
          </cell>
          <cell r="B8" t="str">
            <v>Região Autónoma da Madeira</v>
          </cell>
          <cell r="C8">
            <v>6</v>
          </cell>
          <cell r="D8">
            <v>1</v>
          </cell>
          <cell r="G8">
            <v>1</v>
          </cell>
          <cell r="H8">
            <v>3</v>
          </cell>
          <cell r="I8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Tema C">
      <a:dk1>
        <a:srgbClr val="000000"/>
      </a:dk1>
      <a:lt1>
        <a:sysClr val="window" lastClr="FFFFFF"/>
      </a:lt1>
      <a:dk2>
        <a:srgbClr val="4D4948"/>
      </a:dk2>
      <a:lt2>
        <a:srgbClr val="7F7F7F"/>
      </a:lt2>
      <a:accent1>
        <a:srgbClr val="AB7038"/>
      </a:accent1>
      <a:accent2>
        <a:srgbClr val="0078AD"/>
      </a:accent2>
      <a:accent3>
        <a:srgbClr val="00824A"/>
      </a:accent3>
      <a:accent4>
        <a:srgbClr val="AB7038"/>
      </a:accent4>
      <a:accent5>
        <a:srgbClr val="0078AD"/>
      </a:accent5>
      <a:accent6>
        <a:srgbClr val="00824A"/>
      </a:accent6>
      <a:hlink>
        <a:srgbClr val="AB7038"/>
      </a:hlink>
      <a:folHlink>
        <a:srgbClr val="AB703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3" Type="http://schemas.openxmlformats.org/officeDocument/2006/relationships/vmlDrawing" Target="../drawings/vmlDrawing2.vml"/><Relationship Id="rId7" Type="http://schemas.openxmlformats.org/officeDocument/2006/relationships/control" Target="../activeX/activeX7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Relationship Id="rId6" Type="http://schemas.openxmlformats.org/officeDocument/2006/relationships/control" Target="../activeX/activeX6.xml"/><Relationship Id="rId5" Type="http://schemas.openxmlformats.org/officeDocument/2006/relationships/image" Target="../media/image1.emf"/><Relationship Id="rId4" Type="http://schemas.openxmlformats.org/officeDocument/2006/relationships/control" Target="../activeX/activeX5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2.xml"/><Relationship Id="rId3" Type="http://schemas.openxmlformats.org/officeDocument/2006/relationships/vmlDrawing" Target="../drawings/vmlDrawing3.vml"/><Relationship Id="rId7" Type="http://schemas.openxmlformats.org/officeDocument/2006/relationships/control" Target="../activeX/activeX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6.bin"/><Relationship Id="rId6" Type="http://schemas.openxmlformats.org/officeDocument/2006/relationships/control" Target="../activeX/activeX10.xml"/><Relationship Id="rId5" Type="http://schemas.openxmlformats.org/officeDocument/2006/relationships/image" Target="../media/image1.emf"/><Relationship Id="rId4" Type="http://schemas.openxmlformats.org/officeDocument/2006/relationships/control" Target="../activeX/activeX9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6C18E-9194-432B-99B8-D7DFF0E2A81C}">
  <dimension ref="A1:E64"/>
  <sheetViews>
    <sheetView showGridLines="0" tabSelected="1" zoomScaleNormal="100" workbookViewId="0"/>
  </sheetViews>
  <sheetFormatPr defaultRowHeight="12.5"/>
  <cols>
    <col min="1" max="1" width="185.1796875" bestFit="1" customWidth="1"/>
  </cols>
  <sheetData>
    <row r="1" spans="1:1" ht="15.5">
      <c r="A1" s="127" t="s">
        <v>616</v>
      </c>
    </row>
    <row r="2" spans="1:1" ht="10" customHeight="1">
      <c r="A2" s="128"/>
    </row>
    <row r="3" spans="1:1" ht="13">
      <c r="A3" s="129" t="s">
        <v>72</v>
      </c>
    </row>
    <row r="4" spans="1:1" s="131" customFormat="1">
      <c r="A4" s="130" t="s">
        <v>565</v>
      </c>
    </row>
    <row r="5" spans="1:1" s="131" customFormat="1">
      <c r="A5" s="132" t="s">
        <v>566</v>
      </c>
    </row>
    <row r="6" spans="1:1" s="131" customFormat="1">
      <c r="A6" s="132" t="s">
        <v>567</v>
      </c>
    </row>
    <row r="7" spans="1:1" s="131" customFormat="1">
      <c r="A7" s="132" t="s">
        <v>568</v>
      </c>
    </row>
    <row r="8" spans="1:1" s="131" customFormat="1">
      <c r="A8" s="132" t="s">
        <v>569</v>
      </c>
    </row>
    <row r="9" spans="1:1" s="131" customFormat="1">
      <c r="A9" s="132" t="s">
        <v>570</v>
      </c>
    </row>
    <row r="10" spans="1:1">
      <c r="A10" s="133"/>
    </row>
    <row r="11" spans="1:1" ht="13">
      <c r="A11" s="129" t="s">
        <v>73</v>
      </c>
    </row>
    <row r="12" spans="1:1" s="131" customFormat="1">
      <c r="A12" s="130" t="s">
        <v>571</v>
      </c>
    </row>
    <row r="13" spans="1:1" s="131" customFormat="1">
      <c r="A13" s="130" t="s">
        <v>572</v>
      </c>
    </row>
    <row r="14" spans="1:1">
      <c r="A14" s="134"/>
    </row>
    <row r="15" spans="1:1" ht="13">
      <c r="A15" s="135" t="s">
        <v>74</v>
      </c>
    </row>
    <row r="16" spans="1:1" s="131" customFormat="1">
      <c r="A16" s="132" t="s">
        <v>573</v>
      </c>
    </row>
    <row r="17" spans="1:1" s="131" customFormat="1">
      <c r="A17" s="132" t="s">
        <v>574</v>
      </c>
    </row>
    <row r="18" spans="1:1" s="131" customFormat="1">
      <c r="A18" s="132" t="s">
        <v>575</v>
      </c>
    </row>
    <row r="19" spans="1:1" s="131" customFormat="1">
      <c r="A19" s="132" t="s">
        <v>576</v>
      </c>
    </row>
    <row r="20" spans="1:1" s="131" customFormat="1">
      <c r="A20" s="130" t="s">
        <v>577</v>
      </c>
    </row>
    <row r="21" spans="1:1" s="131" customFormat="1">
      <c r="A21" s="132" t="s">
        <v>578</v>
      </c>
    </row>
    <row r="22" spans="1:1" s="131" customFormat="1">
      <c r="A22" s="132" t="s">
        <v>579</v>
      </c>
    </row>
    <row r="23" spans="1:1" s="131" customFormat="1">
      <c r="A23" s="132" t="s">
        <v>580</v>
      </c>
    </row>
    <row r="24" spans="1:1" s="131" customFormat="1">
      <c r="A24" s="132" t="s">
        <v>581</v>
      </c>
    </row>
    <row r="25" spans="1:1">
      <c r="A25" s="133"/>
    </row>
    <row r="26" spans="1:1" ht="13">
      <c r="A26" s="129" t="s">
        <v>75</v>
      </c>
    </row>
    <row r="27" spans="1:1" s="131" customFormat="1">
      <c r="A27" s="132" t="s">
        <v>582</v>
      </c>
    </row>
    <row r="28" spans="1:1" s="131" customFormat="1">
      <c r="A28" s="130" t="s">
        <v>583</v>
      </c>
    </row>
    <row r="29" spans="1:1" s="131" customFormat="1">
      <c r="A29" s="132" t="s">
        <v>584</v>
      </c>
    </row>
    <row r="30" spans="1:1" s="131" customFormat="1">
      <c r="A30" s="130" t="s">
        <v>585</v>
      </c>
    </row>
    <row r="31" spans="1:1" s="131" customFormat="1">
      <c r="A31" s="132" t="s">
        <v>586</v>
      </c>
    </row>
    <row r="32" spans="1:1" s="131" customFormat="1">
      <c r="A32" s="132" t="s">
        <v>587</v>
      </c>
    </row>
    <row r="33" spans="1:1" s="131" customFormat="1">
      <c r="A33" s="132" t="s">
        <v>588</v>
      </c>
    </row>
    <row r="34" spans="1:1" s="131" customFormat="1">
      <c r="A34" s="132" t="s">
        <v>589</v>
      </c>
    </row>
    <row r="35" spans="1:1" s="131" customFormat="1">
      <c r="A35" s="132" t="s">
        <v>590</v>
      </c>
    </row>
    <row r="36" spans="1:1" s="131" customFormat="1">
      <c r="A36" s="132" t="s">
        <v>591</v>
      </c>
    </row>
    <row r="37" spans="1:1" s="131" customFormat="1">
      <c r="A37" s="132" t="s">
        <v>592</v>
      </c>
    </row>
    <row r="38" spans="1:1" s="131" customFormat="1">
      <c r="A38" s="132" t="s">
        <v>593</v>
      </c>
    </row>
    <row r="39" spans="1:1" s="131" customFormat="1">
      <c r="A39" s="132" t="s">
        <v>594</v>
      </c>
    </row>
    <row r="40" spans="1:1" s="131" customFormat="1">
      <c r="A40" s="132" t="s">
        <v>595</v>
      </c>
    </row>
    <row r="41" spans="1:1" s="131" customFormat="1">
      <c r="A41" s="132" t="s">
        <v>596</v>
      </c>
    </row>
    <row r="42" spans="1:1" s="131" customFormat="1">
      <c r="A42" s="132" t="s">
        <v>597</v>
      </c>
    </row>
    <row r="43" spans="1:1" s="131" customFormat="1">
      <c r="A43" s="132" t="s">
        <v>598</v>
      </c>
    </row>
    <row r="44" spans="1:1" s="131" customFormat="1">
      <c r="A44" s="132" t="s">
        <v>599</v>
      </c>
    </row>
    <row r="45" spans="1:1" s="131" customFormat="1">
      <c r="A45" s="132" t="s">
        <v>600</v>
      </c>
    </row>
    <row r="46" spans="1:1" s="131" customFormat="1">
      <c r="A46" s="132" t="s">
        <v>601</v>
      </c>
    </row>
    <row r="47" spans="1:1" s="131" customFormat="1">
      <c r="A47" s="132" t="s">
        <v>498</v>
      </c>
    </row>
    <row r="48" spans="1:1" s="131" customFormat="1">
      <c r="A48" s="132" t="s">
        <v>499</v>
      </c>
    </row>
    <row r="49" spans="1:5" s="131" customFormat="1">
      <c r="A49" s="132" t="s">
        <v>500</v>
      </c>
    </row>
    <row r="50" spans="1:5" s="131" customFormat="1">
      <c r="A50" s="132" t="s">
        <v>522</v>
      </c>
    </row>
    <row r="51" spans="1:5" s="131" customFormat="1">
      <c r="A51" s="132" t="s">
        <v>542</v>
      </c>
    </row>
    <row r="52" spans="1:5" s="131" customFormat="1">
      <c r="A52" s="132" t="s">
        <v>543</v>
      </c>
    </row>
    <row r="53" spans="1:5" s="131" customFormat="1">
      <c r="A53" s="132" t="s">
        <v>544</v>
      </c>
    </row>
    <row r="54" spans="1:5" s="131" customFormat="1">
      <c r="A54" s="132" t="s">
        <v>545</v>
      </c>
      <c r="D54"/>
      <c r="E54"/>
    </row>
    <row r="55" spans="1:5">
      <c r="A55" s="132" t="s">
        <v>546</v>
      </c>
    </row>
    <row r="56" spans="1:5">
      <c r="A56" s="132" t="s">
        <v>547</v>
      </c>
    </row>
    <row r="57" spans="1:5">
      <c r="A57" s="132" t="s">
        <v>548</v>
      </c>
    </row>
    <row r="58" spans="1:5">
      <c r="A58" s="132" t="s">
        <v>549</v>
      </c>
    </row>
    <row r="59" spans="1:5">
      <c r="A59" s="132" t="s">
        <v>550</v>
      </c>
    </row>
    <row r="60" spans="1:5">
      <c r="A60" s="132" t="s">
        <v>551</v>
      </c>
    </row>
    <row r="61" spans="1:5">
      <c r="A61" s="132" t="s">
        <v>553</v>
      </c>
    </row>
    <row r="62" spans="1:5">
      <c r="A62" s="132" t="s">
        <v>554</v>
      </c>
    </row>
    <row r="63" spans="1:5">
      <c r="A63" s="132" t="s">
        <v>555</v>
      </c>
    </row>
    <row r="64" spans="1:5">
      <c r="A64" s="132" t="s">
        <v>557</v>
      </c>
    </row>
  </sheetData>
  <hyperlinks>
    <hyperlink ref="A4" location="'4.1'!A1" display="Quadro 4.1 &gt;&gt; Medidas Agro-ambientais no âmbito dos programas de Desenvolvimento Rural 2014-2020 _x000a_(PDR 2020/PRODERAM 2020/PRORURAL+) - Medidas Agro-ambientais" xr:uid="{2A143555-436A-425F-86EC-8B1A0D3AB51A}"/>
    <hyperlink ref="A5" location="'4.2'!A1" display="Quadro 4.2 &gt;&gt; Vendas de produtos fitofarmacêuticos, por tipo de função  - " xr:uid="{55BACA2F-2381-41C4-9655-40B14366D1DF}"/>
    <hyperlink ref="A6" location="'4.3'!A1" display="Quadro 4.3 &gt;&gt; Consumo aparente de fertilizantes inorgânicos azotados, fosfatados e potássicos na agricultura - Portugal" xr:uid="{72E4D614-D94E-4553-ADD2-AAA17E9BDB01}"/>
    <hyperlink ref="A7" location="'4.4'!A1" display="Quadro 4.4 &gt;&gt; Balanço do azoto à superfície do solo - Portugal" xr:uid="{2C6330ED-7F08-4D79-98DB-3E0431626868}"/>
    <hyperlink ref="A8" location="'4.5'!A1" display="Quadro 4.5 &gt;&gt; Balanço do fósforo à superfície do solo - Portugal" xr:uid="{A62F416A-5B2D-4B19-A578-3985D83A14BB}"/>
    <hyperlink ref="A9" location="'4.6'!A1" display="Quadro 4.6 &gt;&gt; Cultivo de milho geneticamente modificado em Portugal - " xr:uid="{B8E2706D-24F5-4F31-9F75-D0CCF1493351}"/>
    <hyperlink ref="A12" location="'5.1'!A1" display="Quadro 5.1 &gt;&gt; Movimento transfronteiriço de resíduos (Lista Laranja) por países_x000a_de destino ou origem segundo a principal operação de gestão (a) - " xr:uid="{8AE38F9E-EE99-4BB2-8EA4-A7908634B0B3}"/>
    <hyperlink ref="A13" location="'5.2'!A1" display="Quadro 5.2 &gt;&gt; Movimento transfronteiriço de resíduos (Lista Verde) por países de destino\origem_x000a_remetidos para valorização (a) - " xr:uid="{01EB9C66-7D59-4509-8F78-BE02D59CFC9B}"/>
    <hyperlink ref="A16" location="'6.1'!A1" display="Quadro 6.1 &gt;&gt; Consumo de energia primária por fonte energética - " xr:uid="{5C6EC88D-E5B6-477A-8E7F-D826ACA59502}"/>
    <hyperlink ref="A17" location="'6.2'!A1" display="Quadro 6.2 &gt;&gt; Consumo de energia final por setor de atividade - " xr:uid="{5D164DEA-12D4-4263-80AA-4D907645B3E2}"/>
    <hyperlink ref="A18" location="'6.3'!A1" display="Quadro 6.3 &gt;&gt; Consumo final de eletricidade  - " xr:uid="{73A65713-23B3-44A6-ACD4-390180476F7F}"/>
    <hyperlink ref="A19" location="'6.4'!A1" display="Quadro 6.4 &gt;&gt; Produção de eletricidade a partir de fontes renováveis  - " xr:uid="{81B8E219-C2B0-47F6-B257-D2A830B50401}"/>
    <hyperlink ref="A20" location="'6.5'!A1" display="Quadro 6.5 &gt;&gt; Parque de veículos rodoviários motorizados presumivelmente em circulação (a), _x000a_segundo o tipo de veículo - " xr:uid="{DC94BFB9-8FA5-40D8-BDE9-E480C9E1526A}"/>
    <hyperlink ref="A21" location="'6.6'!A1" display="Quadro 6.6 &gt;&gt; Parque de veículos rodoviários motorizados de passageiros presumivelmente em circulação (a), por escalões de idade segundo o tipo de veículo - Tipo de veículo" xr:uid="{AD86CAB4-E807-4FDC-AAC0-3F08B7AE95A0}"/>
    <hyperlink ref="A22" location="'6.7'!A1" display="Quadro 6.7 &gt;&gt; Parque de veículos rodoviários motorizados presumivelmente em circulação (a) por tipo de veículo, segundo o combustível principal  - " xr:uid="{FB58611E-7077-4CD3-813B-BAD5FA9BEF3B}"/>
    <hyperlink ref="A23" location="'6.8'!A1" display="Quadro 6.8 &gt;&gt; Parque de veículos rodoviários motorizados de passageiros presumivelmente em circulação (a), por escalões de idade segundo tipo de motorização" xr:uid="{3CADA90B-77B9-4C0A-8D5D-3A186CD42AAA}"/>
    <hyperlink ref="A27" location="'7.1'!A1" display="Quadro 7.1 &gt;&gt; Despesa das Administrações Públicas na Proteção da qualidade do ar e clima, por setor institucional e agregado económico - " xr:uid="{7F701851-0B72-4264-AF8C-DB7ED2EFDC56}"/>
    <hyperlink ref="A28" location="'7.2'!A1" display="Quadro 7.2 &gt;&gt; Despesa das Administrações Públicas na Gestão de resíduos,_x000a_por setor institucional e agregado económico - " xr:uid="{C9488308-6784-4919-A751-513C5F22371B}"/>
    <hyperlink ref="A29" location="'7.3'!A1" display="Quadro 7.3 &gt;&gt; Despesa das Administrações Públicas na Proteção e recuperação dos solos, de águas subterrâneas e superficiais, por setor institucional e agregado económico - " xr:uid="{B930C5D3-413B-44EE-BAAF-96BC3984E0D1}"/>
    <hyperlink ref="A30" location="'7.4'!A1" display="Quadro 7.4 &gt;&gt; Despesa das Administrações Públicas na Proteção da biodiversidade e paisagem, _x000a_por setor institucional e agregado económico - " xr:uid="{A20D6B9E-C7C6-4FBD-834D-B67F76D966E8}"/>
    <hyperlink ref="A31" location="'7.5'!A1" display="Quadro 7.5 &gt;&gt; Despesa em ambiente das Administrações Públicas por setor institucional e agregado económico - " xr:uid="{FD114D48-9E30-4804-8079-1E61BBC1CB78}"/>
    <hyperlink ref="A32" location="'7.6'!A1" display="Quadro 7.6 &gt;&gt; Principais gastos, investimento e volume de negócios dos Produtores Especializados por atividade económica - " xr:uid="{DB13CDB1-D814-4DE2-957C-29B70E9A2056}"/>
    <hyperlink ref="A33" location="'7.7'!A1" display="Quadro 7.7 &gt;&gt; Investimentos das empresas da indústria com atividades de gestão e proteção por atividade económica, segundo o escalão de pessoal ao serviço (2019) - " xr:uid="{DDC3CCDA-4B99-4835-8BB4-F1A2E355A1C0}"/>
    <hyperlink ref="A34" location="'7.8'!A1" display="Quadro 7.8 &gt;&gt; Investimentos das empresas da indústria com atividades de gestão e proteção do ambiente por atividade económica, segundo as NUTS II (2019) - " xr:uid="{19E00B8A-62EF-4C12-A55A-1BDE4DB8F7C8}"/>
    <hyperlink ref="A35" location="'7.9'!A1" display="Quadro 7.9 &gt;&gt; Investimentos das empresas da indústria com gestão e proteção do ambiente por NUTS II, segundo o escalão de pessoal ao serviço (2019) - " xr:uid="{B7D31250-B1FD-4DE9-87B4-7202519518D9}"/>
    <hyperlink ref="A36" location="'7.10'!A1" display="Quadro 7.10 &gt;&gt; Gastos das empresas da indústria com atividades de gestão e proteção do ambiente por atividade económica, segundo o escalão de pessoal ao serviço (2019) - " xr:uid="{0931ABA2-1BF7-4A1F-B192-3AB8F46A3848}"/>
    <hyperlink ref="A37" location="'7.11'!A1" display="Quadro 7.11 &gt;&gt; Gastos das empresas da indústria com atividades de gestão e proteção do ambiente por atividade económica, segundo as NUTS II (2019) - " xr:uid="{F6E431A3-4B7D-4BAC-B432-82FDFF538060}"/>
    <hyperlink ref="A38" location="'7.12'!A1" display="Quadro 7.12 &gt;&gt; Gastos das empresas da indústria com atividades de gestão e proteção do ambiente por NUTS II, segundo o escalão de pessoal ao serviço (2019) - " xr:uid="{793AA0AD-57A6-4ECF-BCA3-FF58E33D33A1}"/>
    <hyperlink ref="A39" location="'7.13'!A1" display="Quadro 7.13 &gt;&gt; Rendimentos das empresas da indústria com atividades de gestão e proteção do ambiente por atividade económica, segundo o escalão de pessoal ao serviço (2019) - " xr:uid="{E769E966-C3D9-455F-9740-BB96C6CF2C60}"/>
    <hyperlink ref="A40" location="'7.14'!A1" display="Quadro 7.14 &gt;&gt; Rendimentos das empresas da indústria com atividades de gestão e proteção do ambiente por atividade económica, segundo as NUTS II (2019) - " xr:uid="{A65E8872-F29B-47BE-B0DB-D7037166C9E3}"/>
    <hyperlink ref="A41" location="'7.15'!A1" display="Quadro 7.15 &gt;&gt; Rendimentos das empresas da indústria com atividades de gestão e proteção do ambiente por NUTS II, segundo o escalão de pessoal ao serviço (2019) - " xr:uid="{574557B2-1866-4299-9645-DEF99498B744}"/>
    <hyperlink ref="A42" location="'7.16'!A1" display="Quadro 7.16 &gt;&gt; Pessoas ao serviço nas empresas da indústria com atividades de gestão e proteção do ambiente por setor de atividade, segundo o regime de afetação (2019) - " xr:uid="{35096F8E-A1C2-41B2-BB1F-286E61908177}"/>
    <hyperlink ref="A43" location="'7.17'!A1" display="Quadro 7.17 &gt;&gt; Emprego &quot;equivalente a tempo completo&quot; em actividades de ambiente nas empresas da indústria com atividades de gestão e proteção do ambiente por setor de actividade, segundo as NUTS II (2019) - " xr:uid="{CB23989D-25F9-466E-AC0E-059C0881ED36}"/>
    <hyperlink ref="A44" location="'7.18'!A1" display="Quadro 7.18 - Entidades gestoras dos serviços de abastecimento de água por modelos de gestão, segundo a NUT I " xr:uid="{DE2961CA-5A50-4DD1-AAD3-E8D88A97591B}"/>
    <hyperlink ref="A45" location="'7.19'!A1" display="Quadro 7.19 - Entidades gestoras dos serviços de saneamento de águas residuais urbanas por modelos de gestão, segundo a NUT I " xr:uid="{F1C601E5-0B77-479D-B81E-C1B36F186554}"/>
    <hyperlink ref="A46" location="'7.20'!A1" display="Quadro 7.20 - Entidades gestoras dos serviços de gestão de resíduos urbanos por modelos de gestão, segundo a NUT I" xr:uid="{44AB5B35-2B11-482A-BB6F-A064B0F3DA6A}"/>
    <hyperlink ref="A47" location="'7.21'!A1" display="Quadro 7.21 - Pessoas ao serviço nas Organizações não governamentais de ambiente, por região, segundo o sexo e a classe etária" xr:uid="{AE2CCF31-FF04-48F0-BDF5-4F8AE370D30C}"/>
    <hyperlink ref="A48" location="'7.22'!A1" display="Quadro 7.22 - Pessoas ao serviço nas Organizações não governamentais de ambiente, por região, segundo o tipo de prestação, nível profissional e sexo" xr:uid="{5B18C07E-5DF4-420C-B6D4-027EEB68BF60}"/>
    <hyperlink ref="A49" location="'7.23'!A1" display="Quadro 7.23 - Estrutura dos impostos com relevância ambiental, por ramo de atividade e famílias e por categoria (2020)" xr:uid="{4F4D6CC7-ED02-446B-B3FE-D61B6BC91A06}"/>
    <hyperlink ref="A50" location="'7.24'!A1" display="Quadro 7.24 - Taxas com relevância ambiental" xr:uid="{19EFA439-0FCB-428B-B7D6-55647D2E3649}"/>
    <hyperlink ref="A51" location="'7.25'!A1" display="Quadro 7.25 - Portugal 2020 e Objetivos Temáticos do Ambiente (OT4, OT5 e OT6) - informação acumulada" xr:uid="{F1859356-63A5-40E0-8950-E6FE24F449CD}"/>
    <hyperlink ref="A52" location="'7.26'!A1" display="Quadro 7.26 - Portugal 2020 e Objetivos Temáticos do Ambiente (OT4, OT5 e OT6) - informação anual" xr:uid="{137979DA-B2B1-4BCD-A106-30A2F653E2FD}"/>
    <hyperlink ref="A53" location="'7.27'!A1" display="Quadro 7.27 - Dotação, fundo aprovado e executado dos Objetivos Temáticos do Ambiente (OT4, OT5 e OT6) do Portugal 2020 - informação acumulada" xr:uid="{E6F90057-F771-454C-8367-91D74313D908}"/>
    <hyperlink ref="A54" location="'7.28'!A1" display="Quadro 7.28 - Dotação, fundo aprovado e executado dos Objetivos Temáticos do Ambiente (OT4, OT5 e OT6) do Portugal 2020 - informação anual" xr:uid="{B0EA8CD5-369A-4B19-951A-B0D687534F8E}"/>
    <hyperlink ref="A24" location="'6.9'!Print_Area" display="Quadro 6.9 &gt;&gt; Consumo de combustíveis no transporte rodoviário" xr:uid="{9DBB26D3-248F-4785-B348-E07BC440B303}"/>
    <hyperlink ref="A55" location="'7.29'!A1" display="Quadro 7.29- Objetivos Temáticos do Ambiente (OT4, OT5 e OT6) por Prioridades de Investimento (PI) do Portugal 2020 - informação acumulada" xr:uid="{300D0290-4302-4A4F-8818-F0E4BDEE60BA}"/>
    <hyperlink ref="A56" location="'7.29.1'!A1" display="Quadro 7.29 - Objetivos Temáticos do Ambiente (OT4, OT5 e OT6) por Prioridades de Investimento (PI) do Portugal 2020 - informação acumulada (Cont.)" xr:uid="{B8E6EAE4-1DD0-4F7C-8FC3-E72458BCCEF9}"/>
    <hyperlink ref="A57" location="'7.30'!A1" display="Quadro 7.30 - Objetivos Temáticos do Ambiente (OT4, OT5 e OT6) por Prioridades de Investimento (PI) do Portugal 2020 - informação anual" xr:uid="{EEEBFBFA-9032-47D1-86A2-452DC3C3D02D}"/>
    <hyperlink ref="A58" location="'7.30.1'!A1" display="Quadro 7.30 - Objetivos Temáticos do Ambiente (OT4, OT5 e OT6) por Prioridades de Investimento (PI) do Portugal 2020 - informação anual (Cont.)" xr:uid="{DD16D1BD-CF82-47E4-8AE9-8C3462DC6F09}"/>
    <hyperlink ref="A59" location="'7.31'!A1" display="Quadro 7.31 - Objetivos Temáticos do Ambiente (OT4, OT5 e OT6) por Prioridades de Investimento (PI) e Tipologias de Intervenção (TI) do Portugal 2020 - informação acumulada" xr:uid="{5DA622AB-11E3-4112-A3FA-2787AB690DF7}"/>
    <hyperlink ref="A60" location="'7.31.1'!A1" display="Quadro 7.31 - Objetivos Temáticos do Ambiente (OT4, OT5 e OT6) por Prioridades de Investimento (PI) e Tipologias de Intervenção (TI) do Portugal 2020 - informação acumulada (Cont.)" xr:uid="{34F61255-CEF8-4470-BFFE-70DD26C77A91}"/>
    <hyperlink ref="A61" location="'7.32'!A1" display="Quadro 7.32 - Objetivos Temáticos do Ambiente (OT4, OT5 e OT6) por Prioridades de Investimento (PI) e Tipologias de Intervenção (TI) do Portugal 2020 - informação anual" xr:uid="{7847CFC2-B2E9-4E29-BA85-E919F322FA83}"/>
    <hyperlink ref="A62" location="'7.32.1'!A1" display="Quadro 7.32 - Objetivos Temáticos do Ambiente (OT4, OT5 e OT6) por Prioridades de Investimento (PI) e Tipologias de Intervenção (TI) do Portugal 2020 - informação anual (Cont.)" xr:uid="{F782D8EC-8890-48C7-AB8C-BA18196AE45C}"/>
    <hyperlink ref="A63" location="'7.33'!A1" display="Quadro 7.33 - Objetivos Temáticos do Ambiente (OT4, OT5 e OT6) por Prioridades de Investimento (PI) e Tipologias de Intervenção (TI) do Portugal 2020, por NUTS II - informação acumulada" xr:uid="{D525548E-502F-4DE5-A21D-3DE0F6B55986}"/>
    <hyperlink ref="A64" location="'7.33.1'!A1" display="Quadro 7.33 - Objetivos Temáticos do Ambiente (OT4, OT5 e OT6) por Prioridades de Investimento (PI) e Tipologias de Intervenção (TI) do Portugal 2020, por NUTS II - informação acumulada (Cont.)" xr:uid="{EF90F1EF-3F86-457C-8D09-5F7D21CD4A42}"/>
  </hyperlinks>
  <pageMargins left="0.7" right="0.7" top="0.75" bottom="0.75" header="0.3" footer="0.3"/>
  <pageSetup paperSize="9" scale="9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1:L60"/>
  <sheetViews>
    <sheetView showGridLines="0" zoomScaleNormal="100" workbookViewId="0">
      <pane ySplit="4" topLeftCell="A5" activePane="bottomLeft" state="frozen"/>
      <selection activeCell="A44" sqref="A44"/>
      <selection pane="bottomLeft" activeCell="A5" sqref="A5"/>
    </sheetView>
  </sheetViews>
  <sheetFormatPr defaultColWidth="9.26953125" defaultRowHeight="14"/>
  <cols>
    <col min="1" max="1" width="23.7265625" style="16" customWidth="1"/>
    <col min="2" max="2" width="11.26953125" style="16" customWidth="1"/>
    <col min="3" max="7" width="10.26953125" style="16" customWidth="1"/>
    <col min="8" max="8" width="12.7265625" style="16" bestFit="1" customWidth="1"/>
    <col min="9" max="16384" width="9.26953125" style="16"/>
  </cols>
  <sheetData>
    <row r="1" spans="1:10" ht="16.149999999999999" customHeight="1">
      <c r="A1" s="588" t="s">
        <v>573</v>
      </c>
      <c r="B1" s="588"/>
      <c r="C1" s="588"/>
      <c r="D1" s="588"/>
      <c r="E1" s="588"/>
      <c r="F1" s="588"/>
      <c r="G1" s="588"/>
    </row>
    <row r="2" spans="1:10" ht="10.15" customHeight="1">
      <c r="A2" s="3"/>
      <c r="B2" s="3"/>
      <c r="C2" s="3"/>
      <c r="D2" s="3"/>
      <c r="E2" s="3"/>
      <c r="F2" s="3"/>
      <c r="G2" s="17" t="s">
        <v>36</v>
      </c>
    </row>
    <row r="3" spans="1:10" ht="10.15" customHeight="1">
      <c r="A3" s="589" t="s">
        <v>37</v>
      </c>
      <c r="B3" s="591" t="s">
        <v>38</v>
      </c>
      <c r="C3" s="591"/>
      <c r="D3" s="591"/>
      <c r="E3" s="591"/>
      <c r="F3" s="591"/>
      <c r="G3" s="591"/>
    </row>
    <row r="4" spans="1:10" ht="10.15" customHeight="1">
      <c r="A4" s="590"/>
      <c r="B4" s="18" t="s">
        <v>0</v>
      </c>
      <c r="C4" s="18" t="s">
        <v>39</v>
      </c>
      <c r="D4" s="18" t="s">
        <v>40</v>
      </c>
      <c r="E4" s="18" t="s">
        <v>41</v>
      </c>
      <c r="F4" s="18" t="s">
        <v>42</v>
      </c>
      <c r="G4" s="18" t="s">
        <v>2</v>
      </c>
    </row>
    <row r="5" spans="1:10" ht="5.15" customHeight="1">
      <c r="A5" s="19"/>
      <c r="B5" s="19"/>
      <c r="C5" s="20"/>
      <c r="D5" s="20"/>
      <c r="E5" s="20"/>
      <c r="F5" s="20"/>
      <c r="G5" s="20"/>
    </row>
    <row r="6" spans="1:10" ht="10.15" customHeight="1">
      <c r="A6" s="1" t="s">
        <v>43</v>
      </c>
      <c r="B6" s="21"/>
      <c r="C6" s="22"/>
      <c r="D6" s="22"/>
      <c r="E6" s="23"/>
      <c r="F6" s="22"/>
      <c r="G6" s="22"/>
    </row>
    <row r="7" spans="1:10" ht="9" customHeight="1">
      <c r="A7" s="24">
        <v>2012</v>
      </c>
      <c r="B7" s="25">
        <v>21481.77</v>
      </c>
      <c r="C7" s="26">
        <v>2915.0079999999998</v>
      </c>
      <c r="D7" s="26">
        <v>9296.6239999999998</v>
      </c>
      <c r="E7" s="26">
        <v>2180.4549999999999</v>
      </c>
      <c r="F7" s="26">
        <v>3950.308</v>
      </c>
      <c r="G7" s="26">
        <v>3139.375</v>
      </c>
      <c r="H7" s="27"/>
    </row>
    <row r="8" spans="1:10" ht="9" customHeight="1">
      <c r="A8" s="24">
        <v>2013</v>
      </c>
      <c r="B8" s="25">
        <v>21462</v>
      </c>
      <c r="C8" s="26">
        <v>2659</v>
      </c>
      <c r="D8" s="26">
        <v>9381</v>
      </c>
      <c r="E8" s="26">
        <v>2609</v>
      </c>
      <c r="F8" s="26">
        <v>3769</v>
      </c>
      <c r="G8" s="26">
        <v>3044</v>
      </c>
      <c r="H8" s="27"/>
    </row>
    <row r="9" spans="1:10" ht="9" customHeight="1">
      <c r="A9" s="24">
        <v>2014</v>
      </c>
      <c r="B9" s="25">
        <v>21522</v>
      </c>
      <c r="C9" s="26">
        <v>2678.99</v>
      </c>
      <c r="D9" s="26">
        <v>9070.8289999999997</v>
      </c>
      <c r="E9" s="26">
        <v>2602.2199999999998</v>
      </c>
      <c r="F9" s="26">
        <v>3486</v>
      </c>
      <c r="G9" s="26">
        <v>3683.6770000000042</v>
      </c>
      <c r="H9" s="27"/>
    </row>
    <row r="10" spans="1:10" ht="10.15" customHeight="1">
      <c r="A10" s="24">
        <v>2015</v>
      </c>
      <c r="B10" s="25">
        <v>22668</v>
      </c>
      <c r="C10" s="26">
        <v>3259.03</v>
      </c>
      <c r="D10" s="26">
        <v>9451.5840000000007</v>
      </c>
      <c r="E10" s="26">
        <v>2122.1550000000002</v>
      </c>
      <c r="F10" s="26">
        <v>4097</v>
      </c>
      <c r="G10" s="26">
        <v>3737.5390000000011</v>
      </c>
    </row>
    <row r="11" spans="1:10" ht="10.15" customHeight="1">
      <c r="A11" s="24">
        <v>2016</v>
      </c>
      <c r="B11" s="25">
        <v>22302.442999999999</v>
      </c>
      <c r="C11" s="26">
        <v>2847.598</v>
      </c>
      <c r="D11" s="26">
        <v>9160.5010000000002</v>
      </c>
      <c r="E11" s="26">
        <v>2179.9029999999998</v>
      </c>
      <c r="F11" s="26">
        <v>4340.4089999999997</v>
      </c>
      <c r="G11" s="26">
        <v>3774.0320000000011</v>
      </c>
      <c r="I11" s="273"/>
      <c r="J11" s="542"/>
    </row>
    <row r="12" spans="1:10" ht="10.15" customHeight="1">
      <c r="A12" s="24">
        <v>2017</v>
      </c>
      <c r="B12" s="25">
        <v>23119.72</v>
      </c>
      <c r="C12" s="26">
        <v>3247.2919999999999</v>
      </c>
      <c r="D12" s="26">
        <v>9041.5470000000005</v>
      </c>
      <c r="E12" s="26">
        <v>1582.8330000000001</v>
      </c>
      <c r="F12" s="26">
        <v>5437.9660000000003</v>
      </c>
      <c r="G12" s="26">
        <v>3810.0819999999985</v>
      </c>
      <c r="I12" s="273"/>
      <c r="J12" s="542"/>
    </row>
    <row r="13" spans="1:10" ht="10.15" customHeight="1">
      <c r="A13" s="24">
        <v>2018</v>
      </c>
      <c r="B13" s="25">
        <v>22475.755000000001</v>
      </c>
      <c r="C13" s="26">
        <v>2695.9659999999999</v>
      </c>
      <c r="D13" s="26">
        <v>8761.3449999999993</v>
      </c>
      <c r="E13" s="26">
        <v>2134.8780000000002</v>
      </c>
      <c r="F13" s="26">
        <v>5044.3770000000004</v>
      </c>
      <c r="G13" s="26">
        <v>3839.1890000000003</v>
      </c>
      <c r="H13" s="36"/>
      <c r="I13" s="273"/>
      <c r="J13" s="542"/>
    </row>
    <row r="14" spans="1:10" ht="10.15" customHeight="1">
      <c r="A14" s="24">
        <v>2019</v>
      </c>
      <c r="B14" s="25">
        <v>22469.697</v>
      </c>
      <c r="C14" s="26">
        <v>1248.3309999999999</v>
      </c>
      <c r="D14" s="26">
        <v>9454.268</v>
      </c>
      <c r="E14" s="26">
        <v>2482.48</v>
      </c>
      <c r="F14" s="26">
        <v>5303.6220000000003</v>
      </c>
      <c r="G14" s="26">
        <v>3980.9960000000001</v>
      </c>
      <c r="H14" s="36"/>
      <c r="I14" s="273"/>
      <c r="J14" s="542"/>
    </row>
    <row r="15" spans="1:10" ht="10.15" customHeight="1">
      <c r="A15" s="24">
        <v>2020</v>
      </c>
      <c r="B15" s="5">
        <v>20813</v>
      </c>
      <c r="C15" s="6">
        <v>565.71299999999997</v>
      </c>
      <c r="D15" s="6">
        <v>8495.0280000000002</v>
      </c>
      <c r="E15" s="6">
        <v>2521.5410000000002</v>
      </c>
      <c r="F15" s="6">
        <v>5205</v>
      </c>
      <c r="G15" s="6">
        <v>4026</v>
      </c>
      <c r="H15" s="36"/>
      <c r="I15" s="273"/>
      <c r="J15" s="542"/>
    </row>
    <row r="16" spans="1:10" ht="10.15" customHeight="1">
      <c r="A16" s="24" t="s">
        <v>564</v>
      </c>
      <c r="B16" s="5">
        <v>20818</v>
      </c>
      <c r="C16" s="6">
        <v>196</v>
      </c>
      <c r="D16" s="6">
        <v>8456</v>
      </c>
      <c r="E16" s="6">
        <v>2910</v>
      </c>
      <c r="F16" s="6">
        <v>4974</v>
      </c>
      <c r="G16" s="6">
        <v>4282</v>
      </c>
      <c r="H16" s="36"/>
      <c r="I16" s="273"/>
      <c r="J16" s="542"/>
    </row>
    <row r="17" spans="1:12" ht="10.15" customHeight="1">
      <c r="A17" s="24"/>
      <c r="B17" s="25"/>
      <c r="C17" s="26"/>
      <c r="D17" s="26"/>
      <c r="E17" s="26"/>
      <c r="F17" s="26"/>
      <c r="G17" s="26"/>
      <c r="I17" s="273"/>
      <c r="J17" s="542"/>
    </row>
    <row r="18" spans="1:12" ht="9" customHeight="1">
      <c r="A18" s="1" t="s">
        <v>44</v>
      </c>
      <c r="B18" s="28"/>
      <c r="C18" s="29"/>
      <c r="D18" s="29"/>
      <c r="E18" s="26"/>
      <c r="F18" s="29"/>
      <c r="G18" s="29"/>
      <c r="I18" s="273"/>
      <c r="J18" s="542"/>
    </row>
    <row r="19" spans="1:12" ht="9" customHeight="1">
      <c r="A19" s="24">
        <v>2012</v>
      </c>
      <c r="B19" s="5">
        <v>20791.545000000002</v>
      </c>
      <c r="C19" s="30">
        <v>2915.0079999999998</v>
      </c>
      <c r="D19" s="30">
        <v>8666</v>
      </c>
      <c r="E19" s="30">
        <v>2143.6419999999998</v>
      </c>
      <c r="F19" s="30">
        <v>3950.308</v>
      </c>
      <c r="G19" s="30">
        <v>3120.0239999999999</v>
      </c>
      <c r="I19" s="273"/>
      <c r="J19" s="542"/>
    </row>
    <row r="20" spans="1:12" ht="9" customHeight="1">
      <c r="A20" s="24">
        <v>2013</v>
      </c>
      <c r="B20" s="5">
        <v>20781</v>
      </c>
      <c r="C20" s="30">
        <v>2659</v>
      </c>
      <c r="D20" s="30">
        <v>8761</v>
      </c>
      <c r="E20" s="30">
        <v>2566</v>
      </c>
      <c r="F20" s="30">
        <v>3769</v>
      </c>
      <c r="G20" s="30">
        <v>3026</v>
      </c>
      <c r="I20" s="273"/>
      <c r="J20" s="542"/>
    </row>
    <row r="21" spans="1:12" ht="10.15" customHeight="1">
      <c r="A21" s="24">
        <v>2014</v>
      </c>
      <c r="B21" s="5">
        <v>20851</v>
      </c>
      <c r="C21" s="6">
        <v>2682</v>
      </c>
      <c r="D21" s="6">
        <v>8503</v>
      </c>
      <c r="E21" s="6">
        <v>2557</v>
      </c>
      <c r="F21" s="6">
        <v>3467</v>
      </c>
      <c r="G21" s="6">
        <v>3042</v>
      </c>
    </row>
    <row r="22" spans="1:12" ht="10.15" customHeight="1">
      <c r="A22" s="24">
        <v>2015</v>
      </c>
      <c r="B22" s="5">
        <v>21975</v>
      </c>
      <c r="C22" s="6">
        <v>3259.03</v>
      </c>
      <c r="D22" s="6">
        <v>8858.4490000000005</v>
      </c>
      <c r="E22" s="6">
        <v>2081.33</v>
      </c>
      <c r="F22" s="6">
        <v>4067</v>
      </c>
      <c r="G22" s="6">
        <v>3107.4210000000003</v>
      </c>
    </row>
    <row r="23" spans="1:12" ht="10.15" customHeight="1">
      <c r="A23" s="24">
        <v>2016</v>
      </c>
      <c r="B23" s="5">
        <v>21019.632999999998</v>
      </c>
      <c r="C23" s="6">
        <v>2847.598</v>
      </c>
      <c r="D23" s="6">
        <v>8575.92</v>
      </c>
      <c r="E23" s="6">
        <v>2136.9519999999998</v>
      </c>
      <c r="F23" s="6">
        <v>4316.1179999999995</v>
      </c>
      <c r="G23" s="6">
        <v>3143.0450000000001</v>
      </c>
    </row>
    <row r="24" spans="1:12" ht="10.15" customHeight="1">
      <c r="A24" s="24">
        <v>2017</v>
      </c>
      <c r="B24" s="5">
        <v>21778.623</v>
      </c>
      <c r="C24" s="6">
        <v>3247.2919999999999</v>
      </c>
      <c r="D24" s="6">
        <v>8440.3680000000004</v>
      </c>
      <c r="E24" s="6">
        <v>1538.3190000000002</v>
      </c>
      <c r="F24" s="6">
        <v>5408.1880000000001</v>
      </c>
      <c r="G24" s="6">
        <v>3144.4560000000001</v>
      </c>
    </row>
    <row r="25" spans="1:12" ht="10.15" customHeight="1">
      <c r="A25" s="24">
        <v>2018</v>
      </c>
      <c r="B25" s="5">
        <v>21765.955999999998</v>
      </c>
      <c r="C25" s="6">
        <v>2695.9659999999999</v>
      </c>
      <c r="D25" s="6">
        <v>8165.9769999999999</v>
      </c>
      <c r="E25" s="6">
        <v>2086.9270000000001</v>
      </c>
      <c r="F25" s="6">
        <v>5016.3059999999996</v>
      </c>
      <c r="G25" s="6">
        <v>3800.78</v>
      </c>
      <c r="H25" s="36"/>
    </row>
    <row r="26" spans="1:12" ht="10.15" customHeight="1">
      <c r="A26" s="24">
        <v>2019</v>
      </c>
      <c r="B26" s="5">
        <v>21748.85</v>
      </c>
      <c r="C26" s="6">
        <v>1248.3309999999999</v>
      </c>
      <c r="D26" s="6">
        <v>8850.6730000000007</v>
      </c>
      <c r="E26" s="6">
        <v>2440.1909999999998</v>
      </c>
      <c r="F26" s="6">
        <v>5270.4570000000003</v>
      </c>
      <c r="G26" s="6">
        <v>2929.1979999999999</v>
      </c>
    </row>
    <row r="27" spans="1:12" ht="10.15" customHeight="1">
      <c r="A27" s="24">
        <v>2020</v>
      </c>
      <c r="B27" s="5">
        <v>20184</v>
      </c>
      <c r="C27" s="6">
        <v>566</v>
      </c>
      <c r="D27" s="6">
        <v>7982</v>
      </c>
      <c r="E27" s="6">
        <v>2478</v>
      </c>
      <c r="F27" s="6">
        <v>5172</v>
      </c>
      <c r="G27" s="6">
        <v>3986</v>
      </c>
    </row>
    <row r="28" spans="1:12" ht="10.15" customHeight="1">
      <c r="A28" s="24" t="s">
        <v>564</v>
      </c>
      <c r="B28" s="5" t="s">
        <v>67</v>
      </c>
      <c r="C28" s="6" t="s">
        <v>67</v>
      </c>
      <c r="D28" s="6" t="s">
        <v>67</v>
      </c>
      <c r="E28" s="6" t="s">
        <v>67</v>
      </c>
      <c r="F28" s="6" t="s">
        <v>67</v>
      </c>
      <c r="G28" s="6" t="s">
        <v>67</v>
      </c>
    </row>
    <row r="29" spans="1:12" ht="10.15" customHeight="1">
      <c r="A29" s="24"/>
      <c r="B29" s="24"/>
      <c r="C29" s="5"/>
      <c r="D29" s="6"/>
      <c r="E29" s="6"/>
      <c r="F29" s="6"/>
      <c r="G29" s="6"/>
      <c r="H29" s="6"/>
    </row>
    <row r="30" spans="1:12" ht="9" customHeight="1">
      <c r="A30" s="31" t="s">
        <v>45</v>
      </c>
      <c r="B30" s="28"/>
      <c r="C30" s="29"/>
      <c r="D30" s="29"/>
      <c r="E30" s="26"/>
      <c r="F30" s="29"/>
      <c r="G30" s="29"/>
      <c r="H30" s="32"/>
      <c r="L30" s="36"/>
    </row>
    <row r="31" spans="1:12" ht="9" customHeight="1">
      <c r="A31" s="24">
        <v>2012</v>
      </c>
      <c r="B31" s="5">
        <v>342.90499999999997</v>
      </c>
      <c r="C31" s="6">
        <v>0</v>
      </c>
      <c r="D31" s="6">
        <v>319.30500000000001</v>
      </c>
      <c r="E31" s="6">
        <v>20.462</v>
      </c>
      <c r="F31" s="6">
        <v>0</v>
      </c>
      <c r="G31" s="6">
        <v>3.1379999999999999</v>
      </c>
      <c r="H31" s="27"/>
    </row>
    <row r="32" spans="1:12" ht="9" customHeight="1">
      <c r="A32" s="24">
        <v>2013</v>
      </c>
      <c r="B32" s="5">
        <v>340</v>
      </c>
      <c r="C32" s="6">
        <v>0</v>
      </c>
      <c r="D32" s="6">
        <v>311</v>
      </c>
      <c r="E32" s="6">
        <v>26</v>
      </c>
      <c r="F32" s="6">
        <v>0</v>
      </c>
      <c r="G32" s="6">
        <v>3</v>
      </c>
      <c r="H32" s="27"/>
    </row>
    <row r="33" spans="1:12" ht="10.15" customHeight="1">
      <c r="A33" s="24">
        <v>2014</v>
      </c>
      <c r="B33" s="5">
        <v>336</v>
      </c>
      <c r="C33" s="6">
        <v>0</v>
      </c>
      <c r="D33" s="6">
        <v>306</v>
      </c>
      <c r="E33" s="6">
        <v>27</v>
      </c>
      <c r="F33" s="6">
        <v>0</v>
      </c>
      <c r="G33" s="6">
        <v>3</v>
      </c>
    </row>
    <row r="34" spans="1:12" ht="10.15" customHeight="1">
      <c r="A34" s="24">
        <v>2015</v>
      </c>
      <c r="B34" s="5">
        <v>340.46300000000002</v>
      </c>
      <c r="C34" s="6">
        <v>0</v>
      </c>
      <c r="D34" s="6">
        <v>311.90800000000002</v>
      </c>
      <c r="E34" s="6">
        <v>25.532</v>
      </c>
      <c r="F34" s="6">
        <v>0</v>
      </c>
      <c r="G34" s="6">
        <v>3.0230000000000001</v>
      </c>
    </row>
    <row r="35" spans="1:12" ht="10.15" customHeight="1">
      <c r="A35" s="24">
        <v>2016</v>
      </c>
      <c r="B35" s="5">
        <v>326.55399999999997</v>
      </c>
      <c r="C35" s="6">
        <v>0</v>
      </c>
      <c r="D35" s="6">
        <v>299.83800000000002</v>
      </c>
      <c r="E35" s="6">
        <v>23.681000000000001</v>
      </c>
      <c r="F35" s="6">
        <v>0</v>
      </c>
      <c r="G35" s="6">
        <v>3.0350000000000001</v>
      </c>
    </row>
    <row r="36" spans="1:12" ht="10.15" customHeight="1">
      <c r="A36" s="24">
        <v>2017</v>
      </c>
      <c r="B36" s="5">
        <v>354.35399999999998</v>
      </c>
      <c r="C36" s="6">
        <v>0</v>
      </c>
      <c r="D36" s="6">
        <v>318.55</v>
      </c>
      <c r="E36" s="6">
        <v>27.425000000000001</v>
      </c>
      <c r="F36" s="6">
        <v>0</v>
      </c>
      <c r="G36" s="6">
        <v>8.3789999999999996</v>
      </c>
      <c r="L36" s="550"/>
    </row>
    <row r="37" spans="1:12" ht="10.15" customHeight="1">
      <c r="A37" s="24">
        <v>2018</v>
      </c>
      <c r="B37" s="5">
        <v>353.01100000000002</v>
      </c>
      <c r="C37" s="6">
        <v>0</v>
      </c>
      <c r="D37" s="6">
        <v>315.30099999999999</v>
      </c>
      <c r="E37" s="126">
        <v>27.902999999999999</v>
      </c>
      <c r="F37" s="126">
        <v>0</v>
      </c>
      <c r="G37" s="6">
        <v>9.8070000000000004</v>
      </c>
    </row>
    <row r="38" spans="1:12" ht="10.15" customHeight="1">
      <c r="A38" s="24">
        <v>2019</v>
      </c>
      <c r="B38" s="5">
        <v>342.20499999999998</v>
      </c>
      <c r="C38" s="6">
        <v>0</v>
      </c>
      <c r="D38" s="6">
        <v>305.25599999999997</v>
      </c>
      <c r="E38" s="6">
        <v>27.190999999999999</v>
      </c>
      <c r="F38" s="6">
        <v>0</v>
      </c>
      <c r="G38" s="6">
        <v>9.7579999999999991</v>
      </c>
    </row>
    <row r="39" spans="1:12" ht="10.15" customHeight="1">
      <c r="A39" s="24">
        <v>2020</v>
      </c>
      <c r="B39" s="5">
        <v>311.59500000000003</v>
      </c>
      <c r="C39" s="6">
        <v>0</v>
      </c>
      <c r="D39" s="6">
        <v>272.13400000000001</v>
      </c>
      <c r="E39" s="6">
        <v>27.603999999999999</v>
      </c>
      <c r="F39" s="6">
        <v>0</v>
      </c>
      <c r="G39" s="6">
        <v>11.856999999999999</v>
      </c>
      <c r="H39" s="36"/>
    </row>
    <row r="40" spans="1:12" ht="10.15" customHeight="1">
      <c r="A40" s="24" t="s">
        <v>564</v>
      </c>
      <c r="B40" s="5" t="s">
        <v>67</v>
      </c>
      <c r="C40" s="6" t="s">
        <v>67</v>
      </c>
      <c r="D40" s="6" t="s">
        <v>67</v>
      </c>
      <c r="E40" s="6" t="s">
        <v>67</v>
      </c>
      <c r="F40" s="6" t="s">
        <v>67</v>
      </c>
      <c r="G40" s="6" t="s">
        <v>67</v>
      </c>
      <c r="L40" s="550"/>
    </row>
    <row r="41" spans="1:12" ht="10.15" customHeight="1">
      <c r="A41" s="24"/>
      <c r="B41" s="5"/>
      <c r="C41" s="6"/>
      <c r="D41" s="6"/>
      <c r="E41" s="6"/>
      <c r="F41" s="6"/>
      <c r="G41" s="6"/>
    </row>
    <row r="42" spans="1:12" ht="9" customHeight="1">
      <c r="A42" s="31" t="s">
        <v>46</v>
      </c>
      <c r="B42" s="28"/>
      <c r="C42" s="29"/>
      <c r="D42" s="29"/>
      <c r="E42" s="26"/>
      <c r="F42" s="29"/>
      <c r="G42" s="29"/>
      <c r="H42" s="32"/>
    </row>
    <row r="43" spans="1:12" ht="9" customHeight="1">
      <c r="A43" s="24">
        <v>2012</v>
      </c>
      <c r="B43" s="5">
        <v>347.32000000000005</v>
      </c>
      <c r="C43" s="6">
        <v>0</v>
      </c>
      <c r="D43" s="6">
        <v>312</v>
      </c>
      <c r="E43" s="6">
        <v>16</v>
      </c>
      <c r="F43" s="6">
        <v>0</v>
      </c>
      <c r="G43" s="6">
        <v>16.213000000000001</v>
      </c>
      <c r="H43" s="27"/>
    </row>
    <row r="44" spans="1:12" ht="9" customHeight="1">
      <c r="A44" s="24">
        <v>2013</v>
      </c>
      <c r="B44" s="5">
        <v>341</v>
      </c>
      <c r="C44" s="6">
        <v>0</v>
      </c>
      <c r="D44" s="6">
        <v>309</v>
      </c>
      <c r="E44" s="6">
        <v>17</v>
      </c>
      <c r="F44" s="6">
        <v>0</v>
      </c>
      <c r="G44" s="6">
        <v>15</v>
      </c>
      <c r="H44" s="27"/>
    </row>
    <row r="45" spans="1:12" ht="9" customHeight="1">
      <c r="A45" s="24">
        <v>2014</v>
      </c>
      <c r="B45" s="5">
        <v>335</v>
      </c>
      <c r="C45" s="6">
        <v>0</v>
      </c>
      <c r="D45" s="6">
        <v>280</v>
      </c>
      <c r="E45" s="6">
        <v>19</v>
      </c>
      <c r="F45" s="6">
        <v>19</v>
      </c>
      <c r="G45" s="6">
        <v>17</v>
      </c>
    </row>
    <row r="46" spans="1:12" ht="9" customHeight="1">
      <c r="A46" s="24">
        <v>2015</v>
      </c>
      <c r="B46" s="5">
        <v>353.02499999999998</v>
      </c>
      <c r="C46" s="6">
        <v>0</v>
      </c>
      <c r="D46" s="6">
        <v>281.22699999999998</v>
      </c>
      <c r="E46" s="6">
        <v>15.292999999999999</v>
      </c>
      <c r="F46" s="6">
        <v>30.294</v>
      </c>
      <c r="G46" s="6">
        <v>26.210999999999999</v>
      </c>
    </row>
    <row r="47" spans="1:12" ht="9" customHeight="1">
      <c r="A47" s="24">
        <v>2016</v>
      </c>
      <c r="B47" s="5">
        <v>351.827</v>
      </c>
      <c r="C47" s="6">
        <v>0</v>
      </c>
      <c r="D47" s="6">
        <v>284.74299999999999</v>
      </c>
      <c r="E47" s="6">
        <v>19.27</v>
      </c>
      <c r="F47" s="6">
        <v>24.291</v>
      </c>
      <c r="G47" s="6">
        <v>23.523</v>
      </c>
    </row>
    <row r="48" spans="1:12" ht="9" customHeight="1">
      <c r="A48" s="24">
        <v>2017</v>
      </c>
      <c r="B48" s="5">
        <v>359.24200000000002</v>
      </c>
      <c r="C48" s="6">
        <v>0</v>
      </c>
      <c r="D48" s="6">
        <v>282.10599999999999</v>
      </c>
      <c r="E48" s="6">
        <v>17.088999999999999</v>
      </c>
      <c r="F48" s="6">
        <v>29.777999999999999</v>
      </c>
      <c r="G48" s="6">
        <v>30.268999999999998</v>
      </c>
    </row>
    <row r="49" spans="1:9" ht="9" customHeight="1">
      <c r="A49" s="24">
        <v>2018</v>
      </c>
      <c r="B49" s="5">
        <v>356.78800000000001</v>
      </c>
      <c r="C49" s="6">
        <v>0</v>
      </c>
      <c r="D49" s="6">
        <v>280.06700000000001</v>
      </c>
      <c r="E49" s="6">
        <v>20.047999999999998</v>
      </c>
      <c r="F49" s="6">
        <v>28.071000000000002</v>
      </c>
      <c r="G49" s="6">
        <v>28.602</v>
      </c>
    </row>
    <row r="50" spans="1:9" ht="9" customHeight="1">
      <c r="A50" s="24">
        <v>2019</v>
      </c>
      <c r="B50" s="5">
        <v>378.642</v>
      </c>
      <c r="C50" s="6">
        <v>0</v>
      </c>
      <c r="D50" s="6">
        <v>298.339</v>
      </c>
      <c r="E50" s="6">
        <v>15.098000000000001</v>
      </c>
      <c r="F50" s="6">
        <v>33.164999999999999</v>
      </c>
      <c r="G50" s="6">
        <v>32.04</v>
      </c>
      <c r="H50" s="62"/>
    </row>
    <row r="51" spans="1:9" ht="9" customHeight="1">
      <c r="A51" s="24">
        <v>2020</v>
      </c>
      <c r="B51" s="5">
        <v>317.50299999999999</v>
      </c>
      <c r="C51" s="6">
        <v>0</v>
      </c>
      <c r="D51" s="6">
        <v>240.95400000000001</v>
      </c>
      <c r="E51" s="6">
        <v>15.512</v>
      </c>
      <c r="F51" s="6">
        <v>33.194000000000003</v>
      </c>
      <c r="G51" s="6">
        <v>27.843</v>
      </c>
      <c r="H51" s="550"/>
      <c r="I51" s="36"/>
    </row>
    <row r="52" spans="1:9" ht="9" customHeight="1">
      <c r="A52" s="24" t="s">
        <v>564</v>
      </c>
      <c r="B52" s="5" t="s">
        <v>67</v>
      </c>
      <c r="C52" s="6" t="s">
        <v>67</v>
      </c>
      <c r="D52" s="6" t="s">
        <v>67</v>
      </c>
      <c r="E52" s="6" t="s">
        <v>67</v>
      </c>
      <c r="F52" s="6" t="s">
        <v>67</v>
      </c>
      <c r="G52" s="6" t="s">
        <v>67</v>
      </c>
    </row>
    <row r="53" spans="1:9" ht="10.15" customHeight="1" thickBot="1">
      <c r="A53" s="33"/>
      <c r="B53" s="33"/>
      <c r="C53" s="33"/>
      <c r="F53" s="33"/>
      <c r="G53" s="33"/>
    </row>
    <row r="54" spans="1:9" ht="9" customHeight="1" thickTop="1">
      <c r="A54" s="34" t="s">
        <v>62</v>
      </c>
    </row>
    <row r="55" spans="1:9">
      <c r="D55" s="5"/>
      <c r="E55" s="5"/>
    </row>
    <row r="56" spans="1:9">
      <c r="B56" s="5"/>
      <c r="C56" s="5"/>
      <c r="F56" s="5"/>
      <c r="G56" s="5"/>
    </row>
    <row r="57" spans="1:9">
      <c r="B57" s="35"/>
    </row>
    <row r="59" spans="1:9">
      <c r="C59" s="36"/>
    </row>
    <row r="60" spans="1:9">
      <c r="C60" s="36"/>
    </row>
  </sheetData>
  <mergeCells count="3">
    <mergeCell ref="A1:G1"/>
    <mergeCell ref="A3:A4"/>
    <mergeCell ref="B3:G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</sheetPr>
  <dimension ref="A1:M55"/>
  <sheetViews>
    <sheetView showGridLines="0" zoomScaleNormal="100" workbookViewId="0">
      <pane ySplit="4" topLeftCell="A5" activePane="bottomLeft" state="frozen"/>
      <selection activeCell="A44" sqref="A44"/>
      <selection pane="bottomLeft" activeCell="A5" sqref="A5"/>
    </sheetView>
  </sheetViews>
  <sheetFormatPr defaultColWidth="9.26953125" defaultRowHeight="14.5"/>
  <cols>
    <col min="1" max="1" width="24.26953125" style="37" customWidth="1"/>
    <col min="2" max="2" width="8.54296875" style="37" customWidth="1"/>
    <col min="3" max="3" width="9.7265625" style="37" customWidth="1"/>
    <col min="4" max="4" width="7.26953125" style="37" customWidth="1"/>
    <col min="5" max="5" width="10" style="37" customWidth="1"/>
    <col min="6" max="6" width="12.26953125" style="37" customWidth="1"/>
    <col min="7" max="7" width="9.1796875" style="37" customWidth="1"/>
    <col min="8" max="8" width="7.26953125" style="37" customWidth="1"/>
    <col min="9" max="16384" width="9.26953125" style="37"/>
  </cols>
  <sheetData>
    <row r="1" spans="1:11" ht="16.149999999999999" customHeight="1">
      <c r="A1" s="588" t="s">
        <v>574</v>
      </c>
      <c r="B1" s="588"/>
      <c r="C1" s="588"/>
      <c r="D1" s="588"/>
      <c r="E1" s="588"/>
      <c r="F1" s="588"/>
      <c r="G1" s="588"/>
      <c r="H1" s="588"/>
    </row>
    <row r="2" spans="1:11" ht="9" customHeight="1">
      <c r="A2" s="3"/>
      <c r="B2" s="3"/>
      <c r="C2" s="3"/>
      <c r="D2" s="3"/>
      <c r="E2" s="3"/>
      <c r="F2" s="3"/>
      <c r="G2" s="3"/>
      <c r="H2" s="17" t="s">
        <v>36</v>
      </c>
    </row>
    <row r="3" spans="1:11" ht="10.15" customHeight="1">
      <c r="A3" s="589" t="s">
        <v>37</v>
      </c>
      <c r="B3" s="591" t="s">
        <v>47</v>
      </c>
      <c r="C3" s="591"/>
      <c r="D3" s="591"/>
      <c r="E3" s="591"/>
      <c r="F3" s="591"/>
      <c r="G3" s="591"/>
      <c r="H3" s="592"/>
    </row>
    <row r="4" spans="1:11" ht="19.899999999999999" customHeight="1">
      <c r="A4" s="590"/>
      <c r="B4" s="18" t="s">
        <v>0</v>
      </c>
      <c r="C4" s="18" t="s">
        <v>48</v>
      </c>
      <c r="D4" s="18" t="s">
        <v>49</v>
      </c>
      <c r="E4" s="18" t="s">
        <v>50</v>
      </c>
      <c r="F4" s="18" t="s">
        <v>51</v>
      </c>
      <c r="G4" s="18" t="s">
        <v>52</v>
      </c>
      <c r="H4" s="38" t="s">
        <v>53</v>
      </c>
    </row>
    <row r="5" spans="1:11" ht="5.15" customHeight="1">
      <c r="A5" s="19"/>
      <c r="B5" s="19"/>
      <c r="C5" s="19"/>
      <c r="D5" s="20"/>
      <c r="E5" s="20"/>
      <c r="F5" s="20"/>
      <c r="G5" s="20"/>
      <c r="H5" s="20"/>
    </row>
    <row r="6" spans="1:11" ht="10.15" customHeight="1">
      <c r="A6" s="1" t="s">
        <v>43</v>
      </c>
      <c r="B6" s="21"/>
      <c r="C6" s="21"/>
      <c r="D6" s="22"/>
      <c r="E6" s="22"/>
      <c r="F6" s="22"/>
      <c r="G6" s="23"/>
      <c r="H6" s="22"/>
    </row>
    <row r="7" spans="1:11" ht="9" customHeight="1">
      <c r="A7" s="24">
        <v>2012</v>
      </c>
      <c r="B7" s="39">
        <v>15639</v>
      </c>
      <c r="C7" s="40">
        <v>443</v>
      </c>
      <c r="D7" s="41">
        <v>4645</v>
      </c>
      <c r="E7" s="41">
        <v>5560</v>
      </c>
      <c r="F7" s="41">
        <v>423</v>
      </c>
      <c r="G7" s="40">
        <v>2681</v>
      </c>
      <c r="H7" s="41">
        <v>1887</v>
      </c>
      <c r="I7" s="42"/>
      <c r="J7" s="543"/>
      <c r="K7" s="544"/>
    </row>
    <row r="8" spans="1:11" ht="9" customHeight="1">
      <c r="A8" s="24">
        <v>2013</v>
      </c>
      <c r="B8" s="39">
        <v>15165</v>
      </c>
      <c r="C8" s="40">
        <v>447</v>
      </c>
      <c r="D8" s="41">
        <v>4478</v>
      </c>
      <c r="E8" s="41">
        <v>5414</v>
      </c>
      <c r="F8" s="41">
        <v>334</v>
      </c>
      <c r="G8" s="40">
        <v>2623</v>
      </c>
      <c r="H8" s="41">
        <v>1869</v>
      </c>
      <c r="J8" s="543"/>
      <c r="K8" s="544"/>
    </row>
    <row r="9" spans="1:11" ht="9" customHeight="1">
      <c r="A9" s="24">
        <v>2014</v>
      </c>
      <c r="B9" s="39">
        <v>15672</v>
      </c>
      <c r="C9" s="40">
        <v>428</v>
      </c>
      <c r="D9" s="41">
        <v>4388</v>
      </c>
      <c r="E9" s="41">
        <v>5506</v>
      </c>
      <c r="F9" s="41">
        <v>271</v>
      </c>
      <c r="G9" s="40">
        <v>2873</v>
      </c>
      <c r="H9" s="41">
        <v>2206</v>
      </c>
      <c r="J9" s="543"/>
      <c r="K9" s="544"/>
    </row>
    <row r="10" spans="1:11" ht="9" customHeight="1">
      <c r="A10" s="24">
        <v>2015</v>
      </c>
      <c r="B10" s="39">
        <v>15897</v>
      </c>
      <c r="C10" s="40">
        <v>447</v>
      </c>
      <c r="D10" s="41">
        <v>4426</v>
      </c>
      <c r="E10" s="41">
        <v>5607</v>
      </c>
      <c r="F10" s="41">
        <v>338.88</v>
      </c>
      <c r="G10" s="40">
        <v>2839.8890000000001</v>
      </c>
      <c r="H10" s="41">
        <v>2238</v>
      </c>
      <c r="J10" s="543"/>
      <c r="K10" s="544"/>
    </row>
    <row r="11" spans="1:11" ht="9" customHeight="1">
      <c r="A11" s="24">
        <v>2016</v>
      </c>
      <c r="B11" s="43">
        <v>15916</v>
      </c>
      <c r="C11" s="41">
        <v>446</v>
      </c>
      <c r="D11" s="41">
        <v>4332</v>
      </c>
      <c r="E11" s="41">
        <v>5699</v>
      </c>
      <c r="F11" s="41">
        <v>343.47</v>
      </c>
      <c r="G11" s="41">
        <v>2849</v>
      </c>
      <c r="H11" s="41">
        <v>2247</v>
      </c>
      <c r="J11" s="543"/>
      <c r="K11" s="544"/>
    </row>
    <row r="12" spans="1:11" ht="9" customHeight="1">
      <c r="A12" s="24">
        <v>2017</v>
      </c>
      <c r="B12" s="43">
        <v>16200</v>
      </c>
      <c r="C12" s="41">
        <v>459.392</v>
      </c>
      <c r="D12" s="41">
        <v>4447</v>
      </c>
      <c r="E12" s="41">
        <v>5819.0839999999998</v>
      </c>
      <c r="F12" s="41">
        <v>385.47699999999998</v>
      </c>
      <c r="G12" s="41">
        <v>2825.6770000000001</v>
      </c>
      <c r="H12" s="41">
        <v>2263.6990000000001</v>
      </c>
      <c r="J12" s="543"/>
      <c r="K12" s="544"/>
    </row>
    <row r="13" spans="1:11" ht="9" customHeight="1">
      <c r="A13" s="24">
        <v>2018</v>
      </c>
      <c r="B13" s="43">
        <v>16416</v>
      </c>
      <c r="C13" s="41">
        <v>468.89499999999998</v>
      </c>
      <c r="D13" s="41">
        <v>4483</v>
      </c>
      <c r="E13" s="41">
        <v>5882.643</v>
      </c>
      <c r="F13" s="41">
        <v>324.86700000000002</v>
      </c>
      <c r="G13" s="41">
        <v>2920.1080000000002</v>
      </c>
      <c r="H13" s="41">
        <v>2336.4699999999998</v>
      </c>
      <c r="J13" s="543"/>
      <c r="K13" s="544"/>
    </row>
    <row r="14" spans="1:11" ht="9" customHeight="1">
      <c r="A14" s="24">
        <v>2019</v>
      </c>
      <c r="B14" s="43">
        <v>16597</v>
      </c>
      <c r="C14" s="41">
        <v>483</v>
      </c>
      <c r="D14" s="41">
        <v>4545</v>
      </c>
      <c r="E14" s="41">
        <v>6020</v>
      </c>
      <c r="F14" s="41">
        <v>314</v>
      </c>
      <c r="G14" s="41">
        <v>2895</v>
      </c>
      <c r="H14" s="41">
        <v>2340</v>
      </c>
      <c r="J14" s="543"/>
      <c r="K14" s="544"/>
    </row>
    <row r="15" spans="1:11" ht="9" customHeight="1">
      <c r="A15" s="24">
        <v>2020</v>
      </c>
      <c r="B15" s="43">
        <v>15408</v>
      </c>
      <c r="C15" s="41">
        <v>508</v>
      </c>
      <c r="D15" s="41">
        <v>4413</v>
      </c>
      <c r="E15" s="41">
        <v>5047</v>
      </c>
      <c r="F15" s="41">
        <v>355.79199999999997</v>
      </c>
      <c r="G15" s="41">
        <v>3011</v>
      </c>
      <c r="H15" s="41">
        <v>2073</v>
      </c>
      <c r="J15" s="543"/>
      <c r="K15" s="544"/>
    </row>
    <row r="16" spans="1:11" ht="9" customHeight="1">
      <c r="A16" s="24" t="s">
        <v>564</v>
      </c>
      <c r="B16" s="43">
        <v>16148</v>
      </c>
      <c r="C16" s="41">
        <v>518</v>
      </c>
      <c r="D16" s="41">
        <v>4567</v>
      </c>
      <c r="E16" s="41">
        <v>5504</v>
      </c>
      <c r="F16" s="41">
        <v>404</v>
      </c>
      <c r="G16" s="41">
        <v>3005</v>
      </c>
      <c r="H16" s="41">
        <v>2150</v>
      </c>
      <c r="J16" s="543"/>
      <c r="K16" s="544"/>
    </row>
    <row r="17" spans="1:10" ht="9" customHeight="1">
      <c r="A17" s="24"/>
      <c r="B17" s="43"/>
      <c r="C17" s="41"/>
      <c r="D17" s="41"/>
      <c r="E17" s="41"/>
      <c r="F17" s="41"/>
      <c r="G17" s="41"/>
      <c r="H17" s="41"/>
    </row>
    <row r="18" spans="1:10" ht="10.15" customHeight="1">
      <c r="A18" s="1" t="s">
        <v>44</v>
      </c>
      <c r="B18" s="39"/>
      <c r="C18" s="39"/>
      <c r="D18" s="41"/>
      <c r="E18" s="41"/>
      <c r="F18" s="41"/>
      <c r="G18" s="40"/>
      <c r="H18" s="41"/>
    </row>
    <row r="19" spans="1:10" ht="9" customHeight="1">
      <c r="A19" s="24">
        <v>2012</v>
      </c>
      <c r="B19" s="44">
        <v>15125</v>
      </c>
      <c r="C19" s="40">
        <v>406.44099999999997</v>
      </c>
      <c r="D19" s="40">
        <v>4608.3130000000001</v>
      </c>
      <c r="E19" s="40">
        <v>5306.8540000000003</v>
      </c>
      <c r="F19" s="40">
        <v>409.358</v>
      </c>
      <c r="G19" s="40">
        <v>2598.855</v>
      </c>
      <c r="H19" s="40">
        <v>1795.1949999999999</v>
      </c>
    </row>
    <row r="20" spans="1:10" ht="9" customHeight="1">
      <c r="A20" s="24">
        <v>2013</v>
      </c>
      <c r="B20" s="44">
        <v>14651</v>
      </c>
      <c r="C20" s="40">
        <v>403</v>
      </c>
      <c r="D20" s="40">
        <v>4442</v>
      </c>
      <c r="E20" s="40">
        <v>5169</v>
      </c>
      <c r="F20" s="40">
        <v>316</v>
      </c>
      <c r="G20" s="40">
        <v>2541</v>
      </c>
      <c r="H20" s="40">
        <v>1780</v>
      </c>
    </row>
    <row r="21" spans="1:10" ht="9" customHeight="1">
      <c r="A21" s="24">
        <v>2014</v>
      </c>
      <c r="B21" s="44">
        <v>15162</v>
      </c>
      <c r="C21" s="45">
        <v>394</v>
      </c>
      <c r="D21" s="45">
        <v>4351</v>
      </c>
      <c r="E21" s="45">
        <v>5255</v>
      </c>
      <c r="F21" s="45">
        <v>254</v>
      </c>
      <c r="G21" s="45">
        <v>2790</v>
      </c>
      <c r="H21" s="45">
        <v>2118</v>
      </c>
      <c r="J21" s="555"/>
    </row>
    <row r="22" spans="1:10" ht="9" customHeight="1">
      <c r="A22" s="24">
        <v>2015</v>
      </c>
      <c r="B22" s="44">
        <v>15386</v>
      </c>
      <c r="C22" s="45">
        <v>413</v>
      </c>
      <c r="D22" s="45">
        <v>4391</v>
      </c>
      <c r="E22" s="45">
        <v>5355.3310000000001</v>
      </c>
      <c r="F22" s="45">
        <v>321.29000000000002</v>
      </c>
      <c r="G22" s="45">
        <v>2756</v>
      </c>
      <c r="H22" s="45">
        <v>2149</v>
      </c>
      <c r="I22" s="66"/>
      <c r="J22" s="66"/>
    </row>
    <row r="23" spans="1:10" ht="9" customHeight="1">
      <c r="A23" s="24">
        <v>2016</v>
      </c>
      <c r="B23" s="44">
        <v>15399</v>
      </c>
      <c r="C23" s="45">
        <v>402</v>
      </c>
      <c r="D23" s="45">
        <v>4294</v>
      </c>
      <c r="E23" s="45">
        <v>5457</v>
      </c>
      <c r="F23" s="45">
        <v>323.84400000000005</v>
      </c>
      <c r="G23" s="45">
        <v>2766</v>
      </c>
      <c r="H23" s="45">
        <v>2156</v>
      </c>
      <c r="I23" s="552"/>
    </row>
    <row r="24" spans="1:10" ht="9" customHeight="1">
      <c r="A24" s="24">
        <v>2017</v>
      </c>
      <c r="B24" s="44">
        <v>15665</v>
      </c>
      <c r="C24" s="45">
        <v>433.13200000000006</v>
      </c>
      <c r="D24" s="45">
        <v>4415</v>
      </c>
      <c r="E24" s="45">
        <v>5533</v>
      </c>
      <c r="F24" s="45">
        <v>369</v>
      </c>
      <c r="G24" s="45">
        <v>2745</v>
      </c>
      <c r="H24" s="45">
        <v>2170</v>
      </c>
      <c r="I24" s="544"/>
    </row>
    <row r="25" spans="1:10" ht="9" customHeight="1">
      <c r="A25" s="24">
        <v>2018</v>
      </c>
      <c r="B25" s="44">
        <v>15877</v>
      </c>
      <c r="C25" s="45">
        <v>441.23500000000001</v>
      </c>
      <c r="D25" s="45">
        <v>4446</v>
      </c>
      <c r="E25" s="45">
        <v>5604.085</v>
      </c>
      <c r="F25" s="45">
        <v>305.839</v>
      </c>
      <c r="G25" s="45">
        <v>2837.5819999999999</v>
      </c>
      <c r="H25" s="45">
        <v>2241.8539999999998</v>
      </c>
      <c r="I25" s="66"/>
    </row>
    <row r="26" spans="1:10" ht="9" customHeight="1">
      <c r="A26" s="24">
        <v>2019</v>
      </c>
      <c r="B26" s="44">
        <v>16059</v>
      </c>
      <c r="C26" s="45">
        <v>453</v>
      </c>
      <c r="D26" s="45">
        <v>4510</v>
      </c>
      <c r="E26" s="45">
        <v>5747</v>
      </c>
      <c r="F26" s="45">
        <v>294</v>
      </c>
      <c r="G26" s="45">
        <v>2812</v>
      </c>
      <c r="H26" s="45">
        <v>2244</v>
      </c>
    </row>
    <row r="27" spans="1:10" ht="9" customHeight="1">
      <c r="A27" s="24">
        <v>2020</v>
      </c>
      <c r="B27" s="559">
        <v>14950</v>
      </c>
      <c r="C27" s="561">
        <v>478</v>
      </c>
      <c r="D27" s="561">
        <v>4381</v>
      </c>
      <c r="E27" s="561">
        <v>4832</v>
      </c>
      <c r="F27" s="561">
        <v>338</v>
      </c>
      <c r="G27" s="561">
        <v>2926</v>
      </c>
      <c r="H27" s="561">
        <v>1994</v>
      </c>
    </row>
    <row r="28" spans="1:10" ht="9" customHeight="1">
      <c r="A28" s="24" t="s">
        <v>564</v>
      </c>
      <c r="B28" s="5" t="s">
        <v>67</v>
      </c>
      <c r="C28" s="6" t="s">
        <v>67</v>
      </c>
      <c r="D28" s="6" t="s">
        <v>67</v>
      </c>
      <c r="E28" s="6" t="s">
        <v>67</v>
      </c>
      <c r="F28" s="6" t="s">
        <v>67</v>
      </c>
      <c r="G28" s="6" t="s">
        <v>67</v>
      </c>
      <c r="H28" s="6" t="s">
        <v>67</v>
      </c>
    </row>
    <row r="29" spans="1:10" ht="9" customHeight="1">
      <c r="A29" s="24"/>
      <c r="B29" s="45"/>
      <c r="C29" s="45"/>
      <c r="D29" s="45"/>
      <c r="E29" s="45"/>
      <c r="F29" s="45"/>
      <c r="G29" s="45"/>
      <c r="H29" s="45"/>
    </row>
    <row r="30" spans="1:10" ht="10.15" customHeight="1">
      <c r="A30" s="31" t="s">
        <v>45</v>
      </c>
      <c r="B30" s="46"/>
      <c r="C30" s="46"/>
      <c r="D30" s="41"/>
      <c r="E30" s="41"/>
      <c r="F30" s="41"/>
      <c r="G30" s="40"/>
      <c r="H30" s="41"/>
    </row>
    <row r="31" spans="1:10" ht="9" customHeight="1">
      <c r="A31" s="24">
        <v>2012</v>
      </c>
      <c r="B31" s="44">
        <v>268</v>
      </c>
      <c r="C31" s="45">
        <v>28.559000000000001</v>
      </c>
      <c r="D31" s="45">
        <v>29.687000000000001</v>
      </c>
      <c r="E31" s="45">
        <v>120.146</v>
      </c>
      <c r="F31" s="45">
        <v>9.6419999999999995</v>
      </c>
      <c r="G31" s="45">
        <v>43.145000000000003</v>
      </c>
      <c r="H31" s="45">
        <v>36.805</v>
      </c>
      <c r="I31" s="47"/>
    </row>
    <row r="32" spans="1:10" ht="9" customHeight="1">
      <c r="A32" s="24">
        <v>2013</v>
      </c>
      <c r="B32" s="44">
        <v>265</v>
      </c>
      <c r="C32" s="45">
        <v>30</v>
      </c>
      <c r="D32" s="45">
        <v>30</v>
      </c>
      <c r="E32" s="45">
        <v>115</v>
      </c>
      <c r="F32" s="45">
        <v>11</v>
      </c>
      <c r="G32" s="45">
        <v>43</v>
      </c>
      <c r="H32" s="45">
        <v>36</v>
      </c>
      <c r="I32" s="47"/>
    </row>
    <row r="33" spans="1:13" ht="9" customHeight="1">
      <c r="A33" s="24">
        <v>2014</v>
      </c>
      <c r="B33" s="44">
        <v>265.21699999999998</v>
      </c>
      <c r="C33" s="45">
        <v>25.960999999999999</v>
      </c>
      <c r="D33" s="45">
        <v>31.056000000000001</v>
      </c>
      <c r="E33" s="45">
        <v>121.163</v>
      </c>
      <c r="F33" s="45">
        <v>8.5660000000000007</v>
      </c>
      <c r="G33" s="45">
        <v>43.066000000000003</v>
      </c>
      <c r="H33" s="45">
        <v>35.405000000000001</v>
      </c>
      <c r="I33" s="47"/>
    </row>
    <row r="34" spans="1:13" ht="9" customHeight="1">
      <c r="A34" s="24">
        <v>2015</v>
      </c>
      <c r="B34" s="44">
        <v>267.952</v>
      </c>
      <c r="C34" s="45">
        <v>26.181000000000001</v>
      </c>
      <c r="D34" s="45">
        <v>29.803000000000001</v>
      </c>
      <c r="E34" s="45">
        <v>124.60899999999999</v>
      </c>
      <c r="F34" s="45">
        <v>9.3510000000000009</v>
      </c>
      <c r="G34" s="45">
        <v>42.494</v>
      </c>
      <c r="H34" s="45">
        <v>35.514000000000003</v>
      </c>
      <c r="I34" s="47"/>
    </row>
    <row r="35" spans="1:13" ht="9" customHeight="1">
      <c r="A35" s="24">
        <v>2016</v>
      </c>
      <c r="B35" s="44">
        <v>261.13900000000001</v>
      </c>
      <c r="C35" s="45">
        <v>32.642000000000003</v>
      </c>
      <c r="D35" s="45">
        <v>32.216999999999999</v>
      </c>
      <c r="E35" s="45">
        <v>109.68899999999999</v>
      </c>
      <c r="F35" s="45">
        <v>7.6980000000000004</v>
      </c>
      <c r="G35" s="45">
        <v>42.246000000000002</v>
      </c>
      <c r="H35" s="45">
        <v>36.646999999999998</v>
      </c>
      <c r="I35" s="47"/>
      <c r="M35" s="557"/>
    </row>
    <row r="36" spans="1:13" ht="9" customHeight="1">
      <c r="A36" s="24">
        <v>2017</v>
      </c>
      <c r="B36" s="44">
        <v>277.767</v>
      </c>
      <c r="C36" s="45">
        <v>22.620999999999999</v>
      </c>
      <c r="D36" s="45">
        <v>26.603999999999999</v>
      </c>
      <c r="E36" s="45">
        <v>142.952</v>
      </c>
      <c r="F36" s="45">
        <v>6.984</v>
      </c>
      <c r="G36" s="45">
        <v>40.908000000000001</v>
      </c>
      <c r="H36" s="45">
        <v>37.698</v>
      </c>
      <c r="I36" s="47"/>
    </row>
    <row r="37" spans="1:13" ht="9" customHeight="1">
      <c r="A37" s="24">
        <v>2018</v>
      </c>
      <c r="B37" s="44">
        <v>278.625</v>
      </c>
      <c r="C37" s="45">
        <v>23.901</v>
      </c>
      <c r="D37" s="45">
        <v>30.212</v>
      </c>
      <c r="E37" s="45">
        <v>137.43199999999999</v>
      </c>
      <c r="F37" s="45">
        <v>7.9039999999999999</v>
      </c>
      <c r="G37" s="45">
        <v>40.302999999999997</v>
      </c>
      <c r="H37" s="45">
        <v>38.872999999999998</v>
      </c>
      <c r="I37" s="47"/>
      <c r="M37" s="552"/>
    </row>
    <row r="38" spans="1:13" ht="9" customHeight="1">
      <c r="A38" s="24">
        <v>2019</v>
      </c>
      <c r="B38" s="44">
        <v>268.88</v>
      </c>
      <c r="C38" s="45">
        <v>24.015999999999998</v>
      </c>
      <c r="D38" s="45">
        <v>28.736999999999998</v>
      </c>
      <c r="E38" s="45">
        <v>130.756</v>
      </c>
      <c r="F38" s="45">
        <v>6.0549999999999997</v>
      </c>
      <c r="G38" s="45">
        <v>40.780999999999999</v>
      </c>
      <c r="H38" s="45">
        <v>38.534999999999997</v>
      </c>
      <c r="I38" s="47"/>
      <c r="K38" s="552"/>
    </row>
    <row r="39" spans="1:13" ht="9" customHeight="1">
      <c r="A39" s="24">
        <v>2020</v>
      </c>
      <c r="B39" s="559">
        <v>240.428</v>
      </c>
      <c r="C39" s="560">
        <v>25.045000000000002</v>
      </c>
      <c r="D39" s="560">
        <v>25.106000000000002</v>
      </c>
      <c r="E39" s="560">
        <v>104.663</v>
      </c>
      <c r="F39" s="560">
        <v>8.1150000000000002</v>
      </c>
      <c r="G39" s="560">
        <v>44.13</v>
      </c>
      <c r="H39" s="560">
        <v>33.369</v>
      </c>
      <c r="I39" s="47"/>
    </row>
    <row r="40" spans="1:13" ht="9" customHeight="1">
      <c r="A40" s="24" t="s">
        <v>564</v>
      </c>
      <c r="B40" s="5" t="s">
        <v>67</v>
      </c>
      <c r="C40" s="6" t="s">
        <v>67</v>
      </c>
      <c r="D40" s="6" t="s">
        <v>67</v>
      </c>
      <c r="E40" s="6" t="s">
        <v>67</v>
      </c>
      <c r="F40" s="6" t="s">
        <v>67</v>
      </c>
      <c r="G40" s="6" t="s">
        <v>67</v>
      </c>
      <c r="H40" s="6" t="s">
        <v>67</v>
      </c>
      <c r="I40" s="47"/>
    </row>
    <row r="41" spans="1:13" ht="9" customHeight="1">
      <c r="A41" s="24"/>
      <c r="B41" s="44"/>
      <c r="C41" s="45"/>
      <c r="D41" s="45"/>
      <c r="E41" s="45"/>
      <c r="F41" s="45"/>
      <c r="G41" s="45"/>
      <c r="H41" s="45"/>
      <c r="I41" s="47"/>
      <c r="K41" s="552"/>
    </row>
    <row r="42" spans="1:13" ht="10.15" customHeight="1">
      <c r="A42" s="31" t="s">
        <v>46</v>
      </c>
      <c r="B42" s="46"/>
      <c r="C42" s="46"/>
      <c r="D42" s="41"/>
      <c r="E42" s="41"/>
      <c r="F42" s="41"/>
      <c r="G42" s="40"/>
      <c r="H42" s="41"/>
    </row>
    <row r="43" spans="1:13" ht="9" customHeight="1">
      <c r="A43" s="24">
        <v>2012</v>
      </c>
      <c r="B43" s="559">
        <v>246</v>
      </c>
      <c r="C43" s="561">
        <v>8</v>
      </c>
      <c r="D43" s="561">
        <v>7</v>
      </c>
      <c r="E43" s="561">
        <v>133</v>
      </c>
      <c r="F43" s="561">
        <v>4</v>
      </c>
      <c r="G43" s="561">
        <v>39</v>
      </c>
      <c r="H43" s="561">
        <v>55</v>
      </c>
      <c r="I43" s="47"/>
    </row>
    <row r="44" spans="1:13" ht="9" customHeight="1">
      <c r="A44" s="24">
        <v>2013</v>
      </c>
      <c r="B44" s="559">
        <v>249</v>
      </c>
      <c r="C44" s="561">
        <v>14</v>
      </c>
      <c r="D44" s="561">
        <v>6</v>
      </c>
      <c r="E44" s="561">
        <v>130</v>
      </c>
      <c r="F44" s="561">
        <v>7</v>
      </c>
      <c r="G44" s="561">
        <v>39</v>
      </c>
      <c r="H44" s="561">
        <v>53</v>
      </c>
      <c r="I44" s="47"/>
    </row>
    <row r="45" spans="1:13" ht="9" customHeight="1">
      <c r="A45" s="24">
        <v>2014</v>
      </c>
      <c r="B45" s="559">
        <v>244.62200000000001</v>
      </c>
      <c r="C45" s="561">
        <v>7.7409999999999997</v>
      </c>
      <c r="D45" s="561">
        <v>5.968</v>
      </c>
      <c r="E45" s="562">
        <v>129.898</v>
      </c>
      <c r="F45" s="535">
        <v>8.3559999999999999</v>
      </c>
      <c r="G45" s="535">
        <v>39.597000000000001</v>
      </c>
      <c r="H45" s="562">
        <v>53.061999999999998</v>
      </c>
      <c r="I45" s="554"/>
    </row>
    <row r="46" spans="1:13" ht="9" customHeight="1">
      <c r="A46" s="24">
        <v>2015</v>
      </c>
      <c r="B46" s="559">
        <v>243.45699999999999</v>
      </c>
      <c r="C46" s="561">
        <v>7.665</v>
      </c>
      <c r="D46" s="561">
        <v>5.6449999999999996</v>
      </c>
      <c r="E46" s="561">
        <v>128.089</v>
      </c>
      <c r="F46" s="561">
        <v>8.2390000000000008</v>
      </c>
      <c r="G46" s="561">
        <v>39.938000000000002</v>
      </c>
      <c r="H46" s="561">
        <v>53.881</v>
      </c>
      <c r="I46" s="47"/>
      <c r="J46" s="553"/>
    </row>
    <row r="47" spans="1:13" ht="9" customHeight="1">
      <c r="A47" s="24">
        <v>2016</v>
      </c>
      <c r="B47" s="559">
        <v>255.495</v>
      </c>
      <c r="C47" s="561">
        <v>10.887</v>
      </c>
      <c r="D47" s="561">
        <v>5.4480000000000004</v>
      </c>
      <c r="E47" s="561">
        <v>132.10900000000001</v>
      </c>
      <c r="F47" s="561">
        <v>11.928000000000001</v>
      </c>
      <c r="G47" s="561">
        <v>40.295999999999999</v>
      </c>
      <c r="H47" s="561">
        <v>54.826999999999998</v>
      </c>
      <c r="I47" s="47"/>
      <c r="J47" s="553"/>
      <c r="K47" s="558"/>
    </row>
    <row r="48" spans="1:13" ht="9" customHeight="1">
      <c r="A48" s="24">
        <v>2017</v>
      </c>
      <c r="B48" s="559">
        <v>257.07900000000001</v>
      </c>
      <c r="C48" s="561">
        <v>3.4119999999999999</v>
      </c>
      <c r="D48" s="561">
        <v>5.88</v>
      </c>
      <c r="E48" s="561">
        <v>143.32900000000001</v>
      </c>
      <c r="F48" s="561">
        <v>9.6010000000000009</v>
      </c>
      <c r="G48" s="561">
        <v>39.496000000000002</v>
      </c>
      <c r="H48" s="561">
        <v>55.360999999999997</v>
      </c>
      <c r="I48" s="47"/>
      <c r="K48" s="556"/>
    </row>
    <row r="49" spans="1:9" ht="9" customHeight="1">
      <c r="A49" s="24">
        <v>2018</v>
      </c>
      <c r="B49" s="559">
        <v>260.47899999999998</v>
      </c>
      <c r="C49" s="561">
        <v>3.7589999999999999</v>
      </c>
      <c r="D49" s="561">
        <v>6.5039999999999996</v>
      </c>
      <c r="E49" s="561">
        <v>141.126</v>
      </c>
      <c r="F49" s="561">
        <v>11.124000000000001</v>
      </c>
      <c r="G49" s="561">
        <v>42.222999999999999</v>
      </c>
      <c r="H49" s="561">
        <v>55.743000000000002</v>
      </c>
      <c r="I49" s="47"/>
    </row>
    <row r="50" spans="1:9" ht="9" customHeight="1">
      <c r="A50" s="24">
        <v>2019</v>
      </c>
      <c r="B50" s="559">
        <v>268.64400000000001</v>
      </c>
      <c r="C50" s="561">
        <v>6.2759999999999998</v>
      </c>
      <c r="D50" s="561">
        <v>6.4640000000000004</v>
      </c>
      <c r="E50" s="561">
        <v>142.40700000000001</v>
      </c>
      <c r="F50" s="561">
        <v>14.335000000000001</v>
      </c>
      <c r="G50" s="561">
        <v>41.988</v>
      </c>
      <c r="H50" s="561">
        <v>57.173999999999999</v>
      </c>
      <c r="I50" s="47"/>
    </row>
    <row r="51" spans="1:9" ht="9" customHeight="1">
      <c r="A51" s="24">
        <v>2020</v>
      </c>
      <c r="B51" s="551">
        <v>217.864</v>
      </c>
      <c r="C51" s="561">
        <v>4.5270000000000001</v>
      </c>
      <c r="D51" s="561">
        <v>6.718</v>
      </c>
      <c r="E51" s="561">
        <v>110.611</v>
      </c>
      <c r="F51" s="561">
        <v>9.609</v>
      </c>
      <c r="G51" s="561">
        <v>41.267000000000003</v>
      </c>
      <c r="H51" s="561">
        <v>45.131999999999998</v>
      </c>
      <c r="I51" s="47"/>
    </row>
    <row r="52" spans="1:9" ht="9" customHeight="1">
      <c r="A52" s="24" t="s">
        <v>564</v>
      </c>
      <c r="B52" s="5" t="s">
        <v>67</v>
      </c>
      <c r="C52" s="6" t="s">
        <v>67</v>
      </c>
      <c r="D52" s="6" t="s">
        <v>67</v>
      </c>
      <c r="E52" s="6" t="s">
        <v>67</v>
      </c>
      <c r="F52" s="6" t="s">
        <v>67</v>
      </c>
      <c r="G52" s="6" t="s">
        <v>67</v>
      </c>
      <c r="H52" s="6" t="s">
        <v>67</v>
      </c>
      <c r="I52" s="47"/>
    </row>
    <row r="53" spans="1:9" ht="5.15" customHeight="1" thickBot="1">
      <c r="A53" s="48"/>
      <c r="B53" s="48"/>
      <c r="C53" s="48"/>
      <c r="F53" s="48"/>
      <c r="G53" s="48"/>
      <c r="H53" s="48"/>
    </row>
    <row r="54" spans="1:9" ht="9" customHeight="1" thickTop="1">
      <c r="A54" s="34" t="s">
        <v>62</v>
      </c>
    </row>
    <row r="55" spans="1:9" ht="9" customHeight="1"/>
  </sheetData>
  <mergeCells count="3">
    <mergeCell ref="A1:H1"/>
    <mergeCell ref="A3:A4"/>
    <mergeCell ref="B3:H3"/>
  </mergeCells>
  <pageMargins left="0.78740157480314965" right="0.78740157480314965" top="0.78740157480314965" bottom="0.78740157480314965" header="0" footer="0"/>
  <pageSetup paperSize="9" scale="98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92D050"/>
  </sheetPr>
  <dimension ref="A1:K26"/>
  <sheetViews>
    <sheetView showGridLines="0" zoomScaleNormal="100" workbookViewId="0">
      <selection sqref="A1:K1"/>
    </sheetView>
  </sheetViews>
  <sheetFormatPr defaultColWidth="9.26953125" defaultRowHeight="14.5"/>
  <cols>
    <col min="1" max="1" width="26.453125" style="37" customWidth="1"/>
    <col min="2" max="2" width="10.26953125" style="37" customWidth="1"/>
    <col min="3" max="16384" width="9.26953125" style="37"/>
  </cols>
  <sheetData>
    <row r="1" spans="1:11" ht="16.149999999999999" customHeight="1">
      <c r="A1" s="588" t="s">
        <v>575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</row>
    <row r="2" spans="1:11" ht="9" customHeight="1">
      <c r="A2" s="3"/>
      <c r="I2" s="17"/>
      <c r="K2" s="17" t="s">
        <v>36</v>
      </c>
    </row>
    <row r="3" spans="1:11" ht="10.15" customHeight="1">
      <c r="A3" s="49" t="s">
        <v>37</v>
      </c>
      <c r="B3" s="50">
        <v>2012</v>
      </c>
      <c r="C3" s="50">
        <v>2013</v>
      </c>
      <c r="D3" s="50">
        <v>2014</v>
      </c>
      <c r="E3" s="50">
        <v>2015</v>
      </c>
      <c r="F3" s="50">
        <v>2016</v>
      </c>
      <c r="G3" s="50">
        <v>2017</v>
      </c>
      <c r="H3" s="50">
        <v>2018</v>
      </c>
      <c r="I3" s="50">
        <v>2019</v>
      </c>
      <c r="J3" s="50">
        <v>2020</v>
      </c>
      <c r="K3" s="50" t="s">
        <v>564</v>
      </c>
    </row>
    <row r="4" spans="1:11" ht="5.15" customHeight="1">
      <c r="A4" s="51"/>
    </row>
    <row r="5" spans="1:11" ht="10.15" customHeight="1">
      <c r="A5" s="21" t="s">
        <v>43</v>
      </c>
      <c r="B5" s="43">
        <v>3977</v>
      </c>
      <c r="C5" s="43">
        <v>3888</v>
      </c>
      <c r="D5" s="43">
        <v>3888.8270000000002</v>
      </c>
      <c r="E5" s="43">
        <v>3943.9839999999999</v>
      </c>
      <c r="F5" s="43">
        <v>3990.0309999999999</v>
      </c>
      <c r="G5" s="43">
        <v>4011.8359999999998</v>
      </c>
      <c r="H5" s="43">
        <v>4125.6850000000004</v>
      </c>
      <c r="I5" s="43">
        <v>4117.6639999999998</v>
      </c>
      <c r="J5" s="43">
        <v>3986</v>
      </c>
      <c r="K5" s="43">
        <v>4069</v>
      </c>
    </row>
    <row r="6" spans="1:11" ht="10.15" customHeight="1">
      <c r="A6" s="1" t="s">
        <v>44</v>
      </c>
      <c r="B6" s="45">
        <v>3843</v>
      </c>
      <c r="C6" s="45">
        <v>3758</v>
      </c>
      <c r="D6" s="45">
        <v>3755</v>
      </c>
      <c r="E6" s="45">
        <v>3813.3689999999997</v>
      </c>
      <c r="F6" s="45">
        <v>3858.27</v>
      </c>
      <c r="G6" s="45">
        <v>3878.5319999999997</v>
      </c>
      <c r="H6" s="45">
        <v>3992.2089999999998</v>
      </c>
      <c r="I6" s="45">
        <v>3982.7289999999998</v>
      </c>
      <c r="J6" s="45">
        <v>3706</v>
      </c>
      <c r="K6" s="45" t="s">
        <v>67</v>
      </c>
    </row>
    <row r="7" spans="1:11" ht="10.15" customHeight="1">
      <c r="A7" s="31" t="s">
        <v>45</v>
      </c>
      <c r="B7" s="45">
        <v>63</v>
      </c>
      <c r="C7" s="45">
        <v>61.978000000000002</v>
      </c>
      <c r="D7" s="45">
        <v>62</v>
      </c>
      <c r="E7" s="45">
        <v>62.07</v>
      </c>
      <c r="F7" s="45">
        <v>63.006</v>
      </c>
      <c r="G7" s="45">
        <v>63.375999999999998</v>
      </c>
      <c r="H7" s="45">
        <v>64.486999999999995</v>
      </c>
      <c r="I7" s="45">
        <v>64.415000000000006</v>
      </c>
      <c r="J7" s="45">
        <v>62.399000000000001</v>
      </c>
      <c r="K7" s="45" t="s">
        <v>67</v>
      </c>
    </row>
    <row r="8" spans="1:11" ht="10.15" customHeight="1">
      <c r="A8" s="31" t="s">
        <v>46</v>
      </c>
      <c r="B8" s="45">
        <v>71</v>
      </c>
      <c r="C8" s="45">
        <v>67.652000000000001</v>
      </c>
      <c r="D8" s="45">
        <v>69</v>
      </c>
      <c r="E8" s="45">
        <v>68.545000000000002</v>
      </c>
      <c r="F8" s="45">
        <v>68.754999999999995</v>
      </c>
      <c r="G8" s="45">
        <v>69.406000000000006</v>
      </c>
      <c r="H8" s="45">
        <v>68.989000000000004</v>
      </c>
      <c r="I8" s="45">
        <v>70.52</v>
      </c>
      <c r="J8" s="45">
        <v>217.864</v>
      </c>
      <c r="K8" s="45" t="s">
        <v>67</v>
      </c>
    </row>
    <row r="9" spans="1:11" ht="5.15" customHeight="1" thickBo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</row>
    <row r="10" spans="1:11" ht="9" customHeight="1" thickTop="1">
      <c r="A10" s="34" t="s">
        <v>62</v>
      </c>
    </row>
    <row r="11" spans="1:11" ht="9" customHeight="1"/>
    <row r="12" spans="1:11" ht="9" customHeight="1">
      <c r="I12" s="66"/>
    </row>
    <row r="13" spans="1:11" ht="9" customHeight="1">
      <c r="C13" s="66"/>
    </row>
    <row r="14" spans="1:11" ht="9" customHeight="1"/>
    <row r="15" spans="1:11" ht="9" customHeight="1">
      <c r="J15" s="66"/>
    </row>
    <row r="16" spans="1:11" ht="9" customHeight="1">
      <c r="J16" s="66"/>
    </row>
    <row r="17" spans="2:10">
      <c r="D17" s="66"/>
    </row>
    <row r="18" spans="2:10">
      <c r="D18" s="66"/>
    </row>
    <row r="19" spans="2:10">
      <c r="J19" s="66"/>
    </row>
    <row r="20" spans="2:10">
      <c r="B20" s="52"/>
    </row>
    <row r="21" spans="2:10">
      <c r="B21" s="52"/>
    </row>
    <row r="22" spans="2:10">
      <c r="B22" s="52"/>
    </row>
    <row r="23" spans="2:10">
      <c r="B23" s="52"/>
    </row>
    <row r="24" spans="2:10">
      <c r="B24" s="52"/>
    </row>
    <row r="26" spans="2:10">
      <c r="B26" s="52"/>
    </row>
  </sheetData>
  <mergeCells count="1">
    <mergeCell ref="A1:K1"/>
  </mergeCells>
  <pageMargins left="0.78740157480314965" right="0.78740157480314965" top="0.78740157480314965" bottom="0.78740157480314965" header="0" footer="0"/>
  <pageSetup paperSize="9" scale="72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92D050"/>
  </sheetPr>
  <dimension ref="A1:P22"/>
  <sheetViews>
    <sheetView showGridLines="0" zoomScaleNormal="100" workbookViewId="0">
      <selection sqref="A1:G1"/>
    </sheetView>
  </sheetViews>
  <sheetFormatPr defaultColWidth="9.26953125" defaultRowHeight="14.5"/>
  <cols>
    <col min="1" max="1" width="24.54296875" style="37" customWidth="1"/>
    <col min="2" max="2" width="9.7265625" style="37" customWidth="1"/>
    <col min="3" max="7" width="10.54296875" style="37" customWidth="1"/>
    <col min="8" max="16384" width="9.26953125" style="37"/>
  </cols>
  <sheetData>
    <row r="1" spans="1:16" ht="16.149999999999999" customHeight="1">
      <c r="A1" s="588" t="s">
        <v>609</v>
      </c>
      <c r="B1" s="588"/>
      <c r="C1" s="588"/>
      <c r="D1" s="588"/>
      <c r="E1" s="588"/>
      <c r="F1" s="588"/>
      <c r="G1" s="588"/>
    </row>
    <row r="2" spans="1:16" ht="9" customHeight="1">
      <c r="B2" s="3"/>
      <c r="G2" s="17" t="s">
        <v>1</v>
      </c>
    </row>
    <row r="3" spans="1:16" ht="10.15" customHeight="1">
      <c r="A3" s="53" t="s">
        <v>54</v>
      </c>
      <c r="B3" s="54" t="s">
        <v>0</v>
      </c>
      <c r="C3" s="54" t="s">
        <v>55</v>
      </c>
      <c r="D3" s="54" t="s">
        <v>56</v>
      </c>
      <c r="E3" s="54" t="s">
        <v>57</v>
      </c>
      <c r="F3" s="54" t="s">
        <v>58</v>
      </c>
      <c r="G3" s="55" t="s">
        <v>59</v>
      </c>
    </row>
    <row r="4" spans="1:16" ht="5.15" customHeight="1">
      <c r="A4" s="19"/>
      <c r="B4" s="19"/>
      <c r="C4" s="56"/>
      <c r="D4" s="56"/>
      <c r="E4" s="56"/>
      <c r="F4" s="56"/>
      <c r="G4" s="20"/>
    </row>
    <row r="5" spans="1:16" ht="9" customHeight="1">
      <c r="A5" s="21" t="s">
        <v>43</v>
      </c>
      <c r="B5" s="21"/>
      <c r="C5" s="22"/>
      <c r="D5" s="22"/>
      <c r="E5" s="22"/>
      <c r="F5" s="22"/>
      <c r="G5" s="22"/>
      <c r="J5" s="543"/>
      <c r="K5" s="543"/>
      <c r="L5" s="543"/>
      <c r="M5" s="543"/>
      <c r="N5" s="543"/>
      <c r="O5" s="543"/>
      <c r="P5" s="543"/>
    </row>
    <row r="6" spans="1:16" ht="9" customHeight="1">
      <c r="A6" s="57">
        <v>2012</v>
      </c>
      <c r="B6" s="46">
        <v>1755260</v>
      </c>
      <c r="C6" s="549">
        <v>572760</v>
      </c>
      <c r="D6" s="549">
        <v>882360</v>
      </c>
      <c r="E6" s="549">
        <v>33798</v>
      </c>
      <c r="F6" s="549">
        <v>12556</v>
      </c>
      <c r="G6" s="549">
        <v>253786</v>
      </c>
      <c r="J6" s="543"/>
      <c r="K6" s="543"/>
      <c r="L6" s="543"/>
      <c r="M6" s="543"/>
      <c r="N6" s="543"/>
      <c r="O6" s="543"/>
      <c r="P6" s="543"/>
    </row>
    <row r="7" spans="1:16" ht="9" customHeight="1">
      <c r="A7" s="57">
        <v>2013</v>
      </c>
      <c r="B7" s="46">
        <v>2632460</v>
      </c>
      <c r="C7" s="549">
        <v>1278648</v>
      </c>
      <c r="D7" s="549">
        <v>1033290</v>
      </c>
      <c r="E7" s="549">
        <v>41194</v>
      </c>
      <c r="F7" s="549">
        <v>16942</v>
      </c>
      <c r="G7" s="549">
        <v>262386</v>
      </c>
      <c r="J7" s="543"/>
      <c r="K7" s="543"/>
      <c r="L7" s="543"/>
      <c r="M7" s="543"/>
      <c r="N7" s="543"/>
      <c r="O7" s="543"/>
      <c r="P7" s="543"/>
    </row>
    <row r="8" spans="1:16" ht="9" customHeight="1">
      <c r="A8" s="57">
        <v>2014</v>
      </c>
      <c r="B8" s="46">
        <v>2790872</v>
      </c>
      <c r="C8" s="549">
        <v>1411432</v>
      </c>
      <c r="D8" s="549">
        <v>1041546</v>
      </c>
      <c r="E8" s="549">
        <v>53922</v>
      </c>
      <c r="F8" s="549">
        <v>17630</v>
      </c>
      <c r="G8" s="549">
        <v>266342</v>
      </c>
    </row>
    <row r="9" spans="1:16" ht="9" customHeight="1">
      <c r="A9" s="57">
        <v>2015</v>
      </c>
      <c r="B9" s="46">
        <v>2194290</v>
      </c>
      <c r="C9" s="549">
        <v>842800</v>
      </c>
      <c r="D9" s="549">
        <v>998288</v>
      </c>
      <c r="E9" s="549">
        <v>68714</v>
      </c>
      <c r="F9" s="549">
        <v>17544</v>
      </c>
      <c r="G9" s="549">
        <v>266944</v>
      </c>
    </row>
    <row r="10" spans="1:16" ht="9" customHeight="1">
      <c r="A10" s="57">
        <v>2016</v>
      </c>
      <c r="B10" s="46">
        <v>2881258</v>
      </c>
      <c r="C10" s="549">
        <v>1454776</v>
      </c>
      <c r="D10" s="549">
        <v>1072764</v>
      </c>
      <c r="E10" s="549">
        <v>74906</v>
      </c>
      <c r="F10" s="549">
        <v>14792</v>
      </c>
      <c r="G10" s="549">
        <v>264020</v>
      </c>
      <c r="I10" s="68"/>
    </row>
    <row r="11" spans="1:16" ht="9" customHeight="1">
      <c r="A11" s="57">
        <v>2017</v>
      </c>
      <c r="B11" s="46">
        <v>2090657.7701920001</v>
      </c>
      <c r="C11" s="549">
        <v>656352</v>
      </c>
      <c r="D11" s="549">
        <v>1053328</v>
      </c>
      <c r="E11" s="549">
        <v>85395.770191999996</v>
      </c>
      <c r="F11" s="549">
        <v>18662</v>
      </c>
      <c r="G11" s="549">
        <v>276920</v>
      </c>
      <c r="I11" s="68"/>
    </row>
    <row r="12" spans="1:16" ht="9" customHeight="1">
      <c r="A12" s="57">
        <v>2018</v>
      </c>
      <c r="B12" s="46">
        <v>2634782</v>
      </c>
      <c r="C12" s="549">
        <v>1172008</v>
      </c>
      <c r="D12" s="549">
        <v>1085062</v>
      </c>
      <c r="E12" s="549">
        <v>86516</v>
      </c>
      <c r="F12" s="549">
        <v>19780</v>
      </c>
      <c r="G12" s="549">
        <v>271416</v>
      </c>
      <c r="I12" s="68"/>
    </row>
    <row r="13" spans="1:16" ht="9" customHeight="1">
      <c r="A13" s="57">
        <v>2019</v>
      </c>
      <c r="B13" s="46">
        <v>2479380</v>
      </c>
      <c r="C13" s="549">
        <v>880898</v>
      </c>
      <c r="D13" s="549">
        <v>1175362</v>
      </c>
      <c r="E13" s="549">
        <v>115412</v>
      </c>
      <c r="F13" s="549">
        <v>18490</v>
      </c>
      <c r="G13" s="549">
        <v>289218</v>
      </c>
      <c r="I13" s="68"/>
    </row>
    <row r="14" spans="1:16" ht="9" customHeight="1">
      <c r="A14" s="57">
        <v>2020</v>
      </c>
      <c r="B14" s="46">
        <v>2722330</v>
      </c>
      <c r="C14" s="549">
        <v>1172438</v>
      </c>
      <c r="D14" s="549">
        <v>1057714</v>
      </c>
      <c r="E14" s="549">
        <v>147576</v>
      </c>
      <c r="F14" s="549">
        <v>18662</v>
      </c>
      <c r="G14" s="549">
        <v>325940</v>
      </c>
      <c r="I14" s="67"/>
      <c r="J14" s="545"/>
      <c r="K14" s="547"/>
      <c r="L14" s="547"/>
      <c r="M14" s="547"/>
      <c r="N14" s="547"/>
      <c r="O14" s="547"/>
      <c r="P14" s="547"/>
    </row>
    <row r="15" spans="1:16" ht="9" customHeight="1">
      <c r="A15" s="57" t="s">
        <v>564</v>
      </c>
      <c r="B15" s="46">
        <v>2846034</v>
      </c>
      <c r="C15" s="549">
        <v>1157098.066652</v>
      </c>
      <c r="D15" s="549">
        <v>1136542.7844779999</v>
      </c>
      <c r="E15" s="549">
        <v>192396.10064600001</v>
      </c>
      <c r="F15" s="549">
        <v>15355.243584</v>
      </c>
      <c r="G15" s="549">
        <v>344641.69028380798</v>
      </c>
      <c r="I15" s="67"/>
      <c r="J15" s="545"/>
      <c r="K15" s="547"/>
      <c r="L15" s="547"/>
      <c r="M15" s="547"/>
      <c r="N15" s="547"/>
      <c r="O15" s="547"/>
      <c r="P15" s="547"/>
    </row>
    <row r="16" spans="1:16" ht="5.15" customHeight="1" thickBot="1">
      <c r="A16" s="48"/>
      <c r="B16" s="48"/>
      <c r="C16" s="48"/>
      <c r="D16" s="48"/>
      <c r="E16" s="48"/>
      <c r="F16" s="48"/>
      <c r="G16" s="48"/>
      <c r="J16" s="545"/>
      <c r="K16" s="547"/>
      <c r="L16" s="547"/>
      <c r="M16" s="547"/>
      <c r="N16" s="547"/>
      <c r="O16" s="547"/>
      <c r="P16" s="547"/>
    </row>
    <row r="17" spans="1:16" s="58" customFormat="1" ht="10.15" customHeight="1" thickTop="1">
      <c r="J17" s="546"/>
      <c r="K17" s="548"/>
      <c r="L17" s="548"/>
      <c r="M17" s="548"/>
      <c r="N17" s="548"/>
      <c r="O17" s="548"/>
      <c r="P17" s="548"/>
    </row>
    <row r="18" spans="1:16" ht="9" customHeight="1">
      <c r="A18" s="34" t="s">
        <v>61</v>
      </c>
      <c r="B18" s="58"/>
      <c r="C18" s="58"/>
      <c r="D18" s="58"/>
      <c r="E18" s="58"/>
      <c r="F18" s="58"/>
      <c r="G18" s="58"/>
      <c r="J18" s="545"/>
      <c r="K18" s="547"/>
      <c r="L18" s="547"/>
      <c r="M18" s="547"/>
      <c r="N18" s="547"/>
      <c r="O18" s="547"/>
      <c r="P18" s="547"/>
    </row>
    <row r="19" spans="1:16" ht="9" customHeight="1">
      <c r="J19" s="545"/>
      <c r="K19" s="547"/>
      <c r="L19" s="547"/>
      <c r="M19" s="547"/>
      <c r="N19" s="547"/>
      <c r="O19" s="547"/>
      <c r="P19" s="547"/>
    </row>
    <row r="20" spans="1:16">
      <c r="J20" s="545"/>
      <c r="K20" s="547"/>
      <c r="L20" s="547"/>
      <c r="M20" s="547"/>
      <c r="N20" s="547"/>
      <c r="O20" s="547"/>
      <c r="P20" s="547"/>
    </row>
    <row r="21" spans="1:16">
      <c r="J21" s="545"/>
      <c r="K21" s="547"/>
      <c r="L21" s="547"/>
      <c r="M21" s="547"/>
      <c r="N21" s="547"/>
      <c r="O21" s="547"/>
      <c r="P21" s="547"/>
    </row>
    <row r="22" spans="1:16" ht="16.5" customHeight="1">
      <c r="J22" s="545"/>
      <c r="K22" s="547"/>
      <c r="L22" s="547"/>
      <c r="M22" s="547"/>
      <c r="N22" s="547"/>
      <c r="O22" s="547"/>
      <c r="P22" s="547"/>
    </row>
  </sheetData>
  <mergeCells count="1">
    <mergeCell ref="A1:G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3DD17-D4FB-4842-BFC8-40419A7CDDDE}">
  <sheetPr codeName="Sheet2">
    <tabColor rgb="FF92D050"/>
  </sheetPr>
  <dimension ref="A1:N19"/>
  <sheetViews>
    <sheetView showGridLines="0" zoomScaleNormal="100" zoomScaleSheetLayoutView="100" workbookViewId="0">
      <selection sqref="A1:K1"/>
    </sheetView>
  </sheetViews>
  <sheetFormatPr defaultColWidth="7.81640625" defaultRowHeight="12.5"/>
  <cols>
    <col min="1" max="1" width="11.7265625" style="72" customWidth="1"/>
    <col min="2" max="2" width="9.26953125" style="72" bestFit="1" customWidth="1"/>
    <col min="3" max="3" width="9.1796875" style="72" bestFit="1" customWidth="1"/>
    <col min="4" max="5" width="8.26953125" style="72" customWidth="1"/>
    <col min="6" max="6" width="5.7265625" style="72" customWidth="1"/>
    <col min="7" max="7" width="7.81640625" style="72" bestFit="1" customWidth="1"/>
    <col min="8" max="8" width="8.54296875" style="72" customWidth="1"/>
    <col min="9" max="9" width="6.54296875" style="72" customWidth="1"/>
    <col min="10" max="11" width="6.7265625" style="72" customWidth="1"/>
    <col min="12" max="12" width="7.81640625" style="72"/>
    <col min="13" max="13" width="7.81640625" style="14"/>
    <col min="14" max="14" width="9.26953125" style="14" bestFit="1" customWidth="1"/>
    <col min="15" max="16384" width="7.81640625" style="72"/>
  </cols>
  <sheetData>
    <row r="1" spans="1:14" s="69" customFormat="1" ht="32.15" customHeight="1">
      <c r="A1" s="588" t="s">
        <v>610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M1" s="70"/>
      <c r="N1" s="70"/>
    </row>
    <row r="2" spans="1:14" s="3" customFormat="1" ht="10.15" customHeight="1">
      <c r="A2" s="71"/>
      <c r="B2" s="2"/>
      <c r="C2" s="2"/>
      <c r="D2" s="2"/>
      <c r="E2" s="2"/>
      <c r="F2" s="2"/>
      <c r="K2" s="4" t="s">
        <v>20</v>
      </c>
      <c r="M2" s="14"/>
      <c r="N2" s="14"/>
    </row>
    <row r="3" spans="1:14" s="3" customFormat="1" ht="10.15" customHeight="1">
      <c r="A3" s="597" t="s">
        <v>3</v>
      </c>
      <c r="B3" s="598" t="s">
        <v>0</v>
      </c>
      <c r="C3" s="599" t="s">
        <v>4</v>
      </c>
      <c r="D3" s="600"/>
      <c r="E3" s="600"/>
      <c r="F3" s="601"/>
      <c r="G3" s="599" t="s">
        <v>5</v>
      </c>
      <c r="H3" s="600"/>
      <c r="I3" s="600"/>
      <c r="J3" s="600"/>
      <c r="K3" s="601"/>
      <c r="M3" s="14"/>
      <c r="N3" s="14"/>
    </row>
    <row r="4" spans="1:14" ht="10.15" customHeight="1">
      <c r="A4" s="597"/>
      <c r="B4" s="598"/>
      <c r="C4" s="593" t="s">
        <v>0</v>
      </c>
      <c r="D4" s="593" t="s">
        <v>6</v>
      </c>
      <c r="E4" s="593" t="s">
        <v>7</v>
      </c>
      <c r="F4" s="593" t="s">
        <v>2</v>
      </c>
      <c r="G4" s="593" t="s">
        <v>0</v>
      </c>
      <c r="H4" s="593" t="s">
        <v>6</v>
      </c>
      <c r="I4" s="595" t="s">
        <v>7</v>
      </c>
      <c r="J4" s="596"/>
      <c r="K4" s="593" t="s">
        <v>2</v>
      </c>
    </row>
    <row r="5" spans="1:14" ht="10.15" customHeight="1">
      <c r="A5" s="11" t="s">
        <v>8</v>
      </c>
      <c r="B5" s="598"/>
      <c r="C5" s="594"/>
      <c r="D5" s="594"/>
      <c r="E5" s="594"/>
      <c r="F5" s="594"/>
      <c r="G5" s="594"/>
      <c r="H5" s="594"/>
      <c r="I5" s="63" t="s">
        <v>9</v>
      </c>
      <c r="J5" s="63" t="s">
        <v>10</v>
      </c>
      <c r="K5" s="594"/>
    </row>
    <row r="6" spans="1:14" s="76" customFormat="1" ht="4.9000000000000004" customHeight="1">
      <c r="A6" s="73"/>
      <c r="B6" s="74"/>
      <c r="C6" s="75"/>
      <c r="D6" s="75"/>
      <c r="E6" s="75"/>
      <c r="F6" s="75"/>
      <c r="G6" s="75"/>
      <c r="H6" s="75"/>
      <c r="I6" s="75"/>
      <c r="J6" s="75"/>
      <c r="K6" s="75"/>
      <c r="M6" s="15"/>
      <c r="N6" s="15"/>
    </row>
    <row r="7" spans="1:14" ht="10.5" customHeight="1">
      <c r="A7" s="77" t="s">
        <v>35</v>
      </c>
      <c r="B7" s="78">
        <v>6447241</v>
      </c>
      <c r="C7" s="78">
        <v>6325855</v>
      </c>
      <c r="D7" s="79">
        <v>5059472</v>
      </c>
      <c r="E7" s="79">
        <v>1240914</v>
      </c>
      <c r="F7" s="79">
        <v>25469</v>
      </c>
      <c r="G7" s="78">
        <v>121386</v>
      </c>
      <c r="H7" s="79">
        <v>15235</v>
      </c>
      <c r="I7" s="79">
        <v>50760</v>
      </c>
      <c r="J7" s="79">
        <v>45144</v>
      </c>
      <c r="K7" s="79">
        <v>10247</v>
      </c>
    </row>
    <row r="8" spans="1:14" ht="10.5" customHeight="1">
      <c r="A8" s="77" t="s">
        <v>60</v>
      </c>
      <c r="B8" s="78">
        <v>6705331</v>
      </c>
      <c r="C8" s="78">
        <v>6576883</v>
      </c>
      <c r="D8" s="79">
        <v>5282970</v>
      </c>
      <c r="E8" s="79">
        <v>1267647</v>
      </c>
      <c r="F8" s="79">
        <v>26266</v>
      </c>
      <c r="G8" s="78">
        <v>128448</v>
      </c>
      <c r="H8" s="79">
        <v>15493</v>
      </c>
      <c r="I8" s="79">
        <v>51908</v>
      </c>
      <c r="J8" s="79">
        <v>50125</v>
      </c>
      <c r="K8" s="79">
        <v>10922</v>
      </c>
    </row>
    <row r="9" spans="1:14" ht="10.5" customHeight="1">
      <c r="A9" s="77" t="s">
        <v>68</v>
      </c>
      <c r="B9" s="78">
        <v>7027591</v>
      </c>
      <c r="C9" s="78">
        <v>6880725</v>
      </c>
      <c r="D9" s="79">
        <v>5452119</v>
      </c>
      <c r="E9" s="79">
        <v>1396653</v>
      </c>
      <c r="F9" s="79">
        <v>31953</v>
      </c>
      <c r="G9" s="78">
        <v>146866</v>
      </c>
      <c r="H9" s="79">
        <v>17819</v>
      </c>
      <c r="I9" s="79">
        <v>60797</v>
      </c>
      <c r="J9" s="79">
        <v>55587</v>
      </c>
      <c r="K9" s="79">
        <v>12663</v>
      </c>
      <c r="N9" s="80"/>
    </row>
    <row r="10" spans="1:14" ht="10.5" customHeight="1">
      <c r="A10" s="77" t="s">
        <v>69</v>
      </c>
      <c r="B10" s="78">
        <v>7021112</v>
      </c>
      <c r="C10" s="78">
        <v>6888903</v>
      </c>
      <c r="D10" s="79">
        <v>5565963</v>
      </c>
      <c r="E10" s="79">
        <v>1290390</v>
      </c>
      <c r="F10" s="79">
        <v>32550</v>
      </c>
      <c r="G10" s="78">
        <v>132209</v>
      </c>
      <c r="H10" s="79">
        <v>15197</v>
      </c>
      <c r="I10" s="79">
        <v>55213</v>
      </c>
      <c r="J10" s="79">
        <v>49916</v>
      </c>
      <c r="K10" s="79">
        <v>11883</v>
      </c>
      <c r="N10" s="80"/>
    </row>
    <row r="11" spans="1:14" ht="10.5" customHeight="1">
      <c r="A11" s="77" t="s">
        <v>562</v>
      </c>
      <c r="B11" s="78">
        <v>7090889</v>
      </c>
      <c r="C11" s="78">
        <v>6956838</v>
      </c>
      <c r="D11" s="79">
        <v>5632644</v>
      </c>
      <c r="E11" s="79">
        <v>1289760</v>
      </c>
      <c r="F11" s="79">
        <v>34434</v>
      </c>
      <c r="G11" s="78">
        <v>134051</v>
      </c>
      <c r="H11" s="79">
        <v>15477</v>
      </c>
      <c r="I11" s="79">
        <v>55780</v>
      </c>
      <c r="J11" s="79">
        <v>50602</v>
      </c>
      <c r="K11" s="79">
        <v>12192</v>
      </c>
      <c r="M11" s="80"/>
      <c r="N11" s="81"/>
    </row>
    <row r="12" spans="1:14" ht="9.75" customHeight="1" thickBot="1">
      <c r="A12" s="82"/>
      <c r="B12" s="82"/>
      <c r="C12" s="82"/>
      <c r="D12" s="82"/>
      <c r="E12" s="82"/>
      <c r="F12" s="82"/>
      <c r="G12" s="82"/>
      <c r="H12" s="82"/>
      <c r="I12" s="82"/>
      <c r="J12" s="82"/>
      <c r="K12" s="82"/>
    </row>
    <row r="13" spans="1:14" ht="17.25" customHeight="1" thickTop="1">
      <c r="A13" s="566" t="s">
        <v>33</v>
      </c>
      <c r="B13" s="566"/>
      <c r="C13" s="566"/>
      <c r="D13" s="566"/>
      <c r="E13" s="566"/>
      <c r="F13" s="566"/>
      <c r="G13" s="566"/>
      <c r="H13" s="566"/>
      <c r="I13" s="566"/>
      <c r="J13" s="566"/>
      <c r="K13" s="566"/>
    </row>
    <row r="14" spans="1:14" ht="12" customHeight="1">
      <c r="A14" s="539" t="s">
        <v>63</v>
      </c>
      <c r="B14" s="70"/>
      <c r="C14" s="70"/>
      <c r="D14" s="70"/>
      <c r="E14" s="70"/>
      <c r="F14" s="70"/>
      <c r="G14" s="7"/>
    </row>
    <row r="15" spans="1:14" ht="9" customHeight="1">
      <c r="D15" s="83"/>
    </row>
    <row r="16" spans="1:14">
      <c r="B16" s="59"/>
      <c r="C16" s="59"/>
      <c r="D16" s="59"/>
      <c r="E16" s="59"/>
      <c r="F16" s="59"/>
      <c r="G16" s="59"/>
      <c r="H16" s="59"/>
      <c r="I16" s="59"/>
      <c r="J16" s="59"/>
      <c r="K16" s="59"/>
    </row>
    <row r="18" spans="3:9">
      <c r="C18" s="7"/>
      <c r="D18" s="8"/>
      <c r="E18" s="8"/>
      <c r="F18" s="8"/>
      <c r="G18" s="8"/>
      <c r="H18" s="8"/>
      <c r="I18" s="8"/>
    </row>
    <row r="19" spans="3:9">
      <c r="C19" s="8"/>
    </row>
  </sheetData>
  <mergeCells count="14">
    <mergeCell ref="A13:K13"/>
    <mergeCell ref="H4:H5"/>
    <mergeCell ref="I4:J4"/>
    <mergeCell ref="K4:K5"/>
    <mergeCell ref="A1:K1"/>
    <mergeCell ref="A3:A4"/>
    <mergeCell ref="B3:B5"/>
    <mergeCell ref="C3:F3"/>
    <mergeCell ref="G3:K3"/>
    <mergeCell ref="C4:C5"/>
    <mergeCell ref="D4:D5"/>
    <mergeCell ref="E4:E5"/>
    <mergeCell ref="F4:F5"/>
    <mergeCell ref="G4:G5"/>
  </mergeCells>
  <pageMargins left="0.78740157480314965" right="0.78740157480314965" top="0.78740157480314965" bottom="0.78740157480314965" header="0" footer="0"/>
  <pageSetup paperSize="9" scale="98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2292" r:id="rId4" name="Control 4">
          <controlPr defaultSize="0" r:id="rId5">
            <anchor moveWithCells="1">
              <from>
                <xdr:col>7</xdr:col>
                <xdr:colOff>0</xdr:colOff>
                <xdr:row>23</xdr:row>
                <xdr:rowOff>107950</xdr:rowOff>
              </from>
              <to>
                <xdr:col>7</xdr:col>
                <xdr:colOff>76200</xdr:colOff>
                <xdr:row>24</xdr:row>
                <xdr:rowOff>19050</xdr:rowOff>
              </to>
            </anchor>
          </controlPr>
        </control>
      </mc:Choice>
      <mc:Fallback>
        <control shapeId="12292" r:id="rId4" name="Control 4"/>
      </mc:Fallback>
    </mc:AlternateContent>
    <mc:AlternateContent xmlns:mc="http://schemas.openxmlformats.org/markup-compatibility/2006">
      <mc:Choice Requires="x14">
        <control shapeId="12291" r:id="rId6" name="Control 3">
          <controlPr defaultSize="0" r:id="rId5">
            <anchor moveWithCells="1">
              <from>
                <xdr:col>7</xdr:col>
                <xdr:colOff>0</xdr:colOff>
                <xdr:row>23</xdr:row>
                <xdr:rowOff>107950</xdr:rowOff>
              </from>
              <to>
                <xdr:col>7</xdr:col>
                <xdr:colOff>76200</xdr:colOff>
                <xdr:row>24</xdr:row>
                <xdr:rowOff>19050</xdr:rowOff>
              </to>
            </anchor>
          </controlPr>
        </control>
      </mc:Choice>
      <mc:Fallback>
        <control shapeId="12291" r:id="rId6" name="Control 3"/>
      </mc:Fallback>
    </mc:AlternateContent>
    <mc:AlternateContent xmlns:mc="http://schemas.openxmlformats.org/markup-compatibility/2006">
      <mc:Choice Requires="x14">
        <control shapeId="12290" r:id="rId7" name="Control 2">
          <controlPr defaultSize="0" r:id="rId5">
            <anchor moveWithCells="1">
              <from>
                <xdr:col>7</xdr:col>
                <xdr:colOff>0</xdr:colOff>
                <xdr:row>23</xdr:row>
                <xdr:rowOff>107950</xdr:rowOff>
              </from>
              <to>
                <xdr:col>7</xdr:col>
                <xdr:colOff>76200</xdr:colOff>
                <xdr:row>24</xdr:row>
                <xdr:rowOff>19050</xdr:rowOff>
              </to>
            </anchor>
          </controlPr>
        </control>
      </mc:Choice>
      <mc:Fallback>
        <control shapeId="12290" r:id="rId7" name="Control 2"/>
      </mc:Fallback>
    </mc:AlternateContent>
    <mc:AlternateContent xmlns:mc="http://schemas.openxmlformats.org/markup-compatibility/2006">
      <mc:Choice Requires="x14">
        <control shapeId="12289" r:id="rId8" name="Control 1">
          <controlPr defaultSize="0" r:id="rId5">
            <anchor moveWithCells="1">
              <from>
                <xdr:col>5</xdr:col>
                <xdr:colOff>0</xdr:colOff>
                <xdr:row>23</xdr:row>
                <xdr:rowOff>107950</xdr:rowOff>
              </from>
              <to>
                <xdr:col>5</xdr:col>
                <xdr:colOff>76200</xdr:colOff>
                <xdr:row>24</xdr:row>
                <xdr:rowOff>19050</xdr:rowOff>
              </to>
            </anchor>
          </controlPr>
        </control>
      </mc:Choice>
      <mc:Fallback>
        <control shapeId="12289" r:id="rId8" name="Control 1"/>
      </mc:Fallback>
    </mc:AlternateContent>
  </control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A408B-992C-4351-B50D-F945B863980F}">
  <sheetPr codeName="Sheet18">
    <tabColor rgb="FF92D050"/>
  </sheetPr>
  <dimension ref="A1:J49"/>
  <sheetViews>
    <sheetView showGridLines="0" zoomScaleNormal="100" zoomScaleSheetLayoutView="100" workbookViewId="0">
      <selection sqref="A1:E1"/>
    </sheetView>
  </sheetViews>
  <sheetFormatPr defaultColWidth="7.81640625" defaultRowHeight="12.5"/>
  <cols>
    <col min="1" max="1" width="36.1796875" style="72" customWidth="1"/>
    <col min="2" max="5" width="12.7265625" style="72" customWidth="1"/>
    <col min="6" max="6" width="7.81640625" style="72"/>
    <col min="7" max="7" width="7.81640625" style="3"/>
    <col min="8" max="8" width="9.26953125" style="3" bestFit="1" customWidth="1"/>
    <col min="9" max="10" width="7.81640625" style="3"/>
    <col min="11" max="16384" width="7.81640625" style="72"/>
  </cols>
  <sheetData>
    <row r="1" spans="1:10" s="69" customFormat="1" ht="39.75" customHeight="1">
      <c r="A1" s="588" t="s">
        <v>611</v>
      </c>
      <c r="B1" s="588"/>
      <c r="C1" s="588"/>
      <c r="D1" s="588"/>
      <c r="E1" s="588"/>
      <c r="G1" s="2"/>
      <c r="H1" s="2"/>
      <c r="I1" s="2"/>
      <c r="J1" s="2"/>
    </row>
    <row r="2" spans="1:10" s="3" customFormat="1" ht="9">
      <c r="A2" s="9" t="s">
        <v>11</v>
      </c>
      <c r="B2" s="602" t="s">
        <v>12</v>
      </c>
      <c r="C2" s="603"/>
      <c r="D2" s="603"/>
      <c r="E2" s="603"/>
    </row>
    <row r="3" spans="1:10">
      <c r="A3" s="10"/>
      <c r="B3" s="604" t="s">
        <v>4</v>
      </c>
      <c r="C3" s="605"/>
      <c r="D3" s="604" t="s">
        <v>5</v>
      </c>
      <c r="E3" s="606"/>
    </row>
    <row r="4" spans="1:10">
      <c r="A4" s="10" t="s">
        <v>13</v>
      </c>
      <c r="B4" s="64" t="s">
        <v>29</v>
      </c>
      <c r="C4" s="65" t="s">
        <v>14</v>
      </c>
      <c r="D4" s="64" t="s">
        <v>29</v>
      </c>
      <c r="E4" s="65" t="s">
        <v>14</v>
      </c>
    </row>
    <row r="5" spans="1:10" s="76" customFormat="1">
      <c r="A5" s="73"/>
      <c r="B5" s="75"/>
      <c r="C5" s="75"/>
      <c r="D5" s="75"/>
      <c r="E5" s="75"/>
      <c r="G5" s="13"/>
      <c r="H5" s="13"/>
      <c r="I5" s="13"/>
      <c r="J5" s="13"/>
    </row>
    <row r="6" spans="1:10">
      <c r="A6" s="84" t="s">
        <v>35</v>
      </c>
      <c r="B6" s="85"/>
      <c r="C6" s="86"/>
      <c r="D6" s="85"/>
      <c r="E6" s="86"/>
    </row>
    <row r="7" spans="1:10" ht="9" customHeight="1">
      <c r="A7" s="540" t="s">
        <v>0</v>
      </c>
      <c r="B7" s="88">
        <v>5059472</v>
      </c>
      <c r="C7" s="89">
        <v>12.7485186201248</v>
      </c>
      <c r="D7" s="88">
        <v>15235</v>
      </c>
      <c r="E7" s="89">
        <v>13.360682638660977</v>
      </c>
    </row>
    <row r="8" spans="1:10" ht="9" customHeight="1">
      <c r="A8" s="4" t="s">
        <v>21</v>
      </c>
      <c r="B8" s="90">
        <v>435008</v>
      </c>
      <c r="C8" s="91">
        <v>0.48479338311019565</v>
      </c>
      <c r="D8" s="90">
        <v>892</v>
      </c>
      <c r="E8" s="91">
        <v>0.48542600896860988</v>
      </c>
    </row>
    <row r="9" spans="1:10" ht="9" customHeight="1">
      <c r="A9" s="4" t="s">
        <v>30</v>
      </c>
      <c r="B9" s="90">
        <v>484312</v>
      </c>
      <c r="C9" s="91">
        <v>2.9037190901732766</v>
      </c>
      <c r="D9" s="90">
        <v>746</v>
      </c>
      <c r="E9" s="91">
        <v>2.9276139410187669</v>
      </c>
    </row>
    <row r="10" spans="1:10" ht="9" customHeight="1">
      <c r="A10" s="4" t="s">
        <v>31</v>
      </c>
      <c r="B10" s="90">
        <v>936891</v>
      </c>
      <c r="C10" s="91">
        <v>7.1926520801245823</v>
      </c>
      <c r="D10" s="90">
        <v>2677</v>
      </c>
      <c r="E10" s="91">
        <v>7.5980575270825552</v>
      </c>
    </row>
    <row r="11" spans="1:10" ht="9" customHeight="1">
      <c r="A11" s="4" t="s">
        <v>32</v>
      </c>
      <c r="B11" s="90">
        <v>3203261</v>
      </c>
      <c r="C11" s="91">
        <v>17.527403168208899</v>
      </c>
      <c r="D11" s="90">
        <v>10920</v>
      </c>
      <c r="E11" s="91">
        <v>16.537820512820513</v>
      </c>
    </row>
    <row r="12" spans="1:10">
      <c r="A12" s="92" t="s">
        <v>60</v>
      </c>
      <c r="B12" s="85"/>
      <c r="C12" s="87"/>
      <c r="D12" s="85"/>
      <c r="E12" s="87"/>
    </row>
    <row r="13" spans="1:10" ht="9" customHeight="1">
      <c r="A13" s="541" t="s">
        <v>0</v>
      </c>
      <c r="B13" s="93">
        <v>5282970</v>
      </c>
      <c r="C13" s="94">
        <v>13.002480044368982</v>
      </c>
      <c r="D13" s="93">
        <v>15493</v>
      </c>
      <c r="E13" s="94">
        <v>13.715807138707804</v>
      </c>
    </row>
    <row r="14" spans="1:10" ht="9" customHeight="1">
      <c r="A14" s="4" t="s">
        <v>21</v>
      </c>
      <c r="B14" s="90">
        <v>455322</v>
      </c>
      <c r="C14" s="95">
        <v>0.49875582828014398</v>
      </c>
      <c r="D14" s="90">
        <v>1107</v>
      </c>
      <c r="E14" s="95">
        <v>0.41915085817524844</v>
      </c>
    </row>
    <row r="15" spans="1:10" ht="9" customHeight="1">
      <c r="A15" s="4" t="s">
        <v>30</v>
      </c>
      <c r="B15" s="90">
        <v>600064</v>
      </c>
      <c r="C15" s="95">
        <v>2.9363516830732772</v>
      </c>
      <c r="D15" s="90">
        <v>912</v>
      </c>
      <c r="E15" s="95">
        <v>2.8596491228070176</v>
      </c>
    </row>
    <row r="16" spans="1:10" ht="9" customHeight="1">
      <c r="A16" s="4" t="s">
        <v>31</v>
      </c>
      <c r="B16" s="90">
        <v>837759</v>
      </c>
      <c r="C16" s="95">
        <v>7.1871970339918763</v>
      </c>
      <c r="D16" s="90">
        <v>1996</v>
      </c>
      <c r="E16" s="95">
        <v>7.5856713426853704</v>
      </c>
    </row>
    <row r="17" spans="1:5" ht="9" customHeight="1">
      <c r="A17" s="4" t="s">
        <v>32</v>
      </c>
      <c r="B17" s="90">
        <v>3389825</v>
      </c>
      <c r="C17" s="95">
        <v>17.901066279232705</v>
      </c>
      <c r="D17" s="90">
        <v>11478</v>
      </c>
      <c r="E17" s="95">
        <v>16.926816518557239</v>
      </c>
    </row>
    <row r="18" spans="1:5">
      <c r="A18" s="92" t="s">
        <v>68</v>
      </c>
    </row>
    <row r="19" spans="1:5" ht="9" customHeight="1">
      <c r="A19" s="541" t="s">
        <v>0</v>
      </c>
      <c r="B19" s="93">
        <v>5452119</v>
      </c>
      <c r="C19" s="89">
        <v>13.069081397526356</v>
      </c>
      <c r="D19" s="88">
        <v>17819</v>
      </c>
      <c r="E19" s="89">
        <v>14.133733655087266</v>
      </c>
    </row>
    <row r="20" spans="1:5" ht="9" customHeight="1">
      <c r="A20" s="4" t="s">
        <v>21</v>
      </c>
      <c r="B20" s="90">
        <v>455739</v>
      </c>
      <c r="C20" s="91">
        <v>0.509205927076682</v>
      </c>
      <c r="D20" s="90">
        <v>1357</v>
      </c>
      <c r="E20" s="91">
        <v>0.47531319086219603</v>
      </c>
    </row>
    <row r="21" spans="1:5" ht="9" customHeight="1">
      <c r="A21" s="4" t="s">
        <v>30</v>
      </c>
      <c r="B21" s="90">
        <v>687992</v>
      </c>
      <c r="C21" s="91">
        <v>2.9817890324306098</v>
      </c>
      <c r="D21" s="90">
        <v>1228</v>
      </c>
      <c r="E21" s="91">
        <v>2.8802931596091206</v>
      </c>
    </row>
    <row r="22" spans="1:5" ht="9" customHeight="1">
      <c r="A22" s="4" t="s">
        <v>31</v>
      </c>
      <c r="B22" s="90">
        <v>929226</v>
      </c>
      <c r="C22" s="91">
        <v>7.1549945868927471</v>
      </c>
      <c r="D22" s="90">
        <v>1864</v>
      </c>
      <c r="E22" s="91">
        <v>7.3728540772532192</v>
      </c>
    </row>
    <row r="23" spans="1:5" ht="9" customHeight="1">
      <c r="A23" s="4" t="s">
        <v>32</v>
      </c>
      <c r="B23" s="90">
        <v>3379161</v>
      </c>
      <c r="C23" s="91">
        <v>18.44308542860195</v>
      </c>
      <c r="D23" s="90">
        <v>13370</v>
      </c>
      <c r="E23" s="91">
        <v>17.496185489902768</v>
      </c>
    </row>
    <row r="24" spans="1:5">
      <c r="A24" s="92" t="s">
        <v>69</v>
      </c>
    </row>
    <row r="25" spans="1:5" ht="9" customHeight="1">
      <c r="A25" s="541" t="s">
        <v>0</v>
      </c>
      <c r="B25" s="93">
        <v>5565963</v>
      </c>
      <c r="C25" s="89">
        <v>13.468996290489175</v>
      </c>
      <c r="D25" s="88">
        <v>15197</v>
      </c>
      <c r="E25" s="89">
        <v>13.379680200039482</v>
      </c>
    </row>
    <row r="26" spans="1:5" ht="9" customHeight="1">
      <c r="A26" s="4" t="s">
        <v>21</v>
      </c>
      <c r="B26" s="90">
        <v>369769</v>
      </c>
      <c r="C26" s="91">
        <v>0.60713310201774617</v>
      </c>
      <c r="D26" s="90">
        <v>1181</v>
      </c>
      <c r="E26" s="91">
        <v>0.60711261642675696</v>
      </c>
    </row>
    <row r="27" spans="1:5" ht="9" customHeight="1">
      <c r="A27" s="4" t="s">
        <v>30</v>
      </c>
      <c r="B27" s="90">
        <v>722158</v>
      </c>
      <c r="C27" s="91">
        <v>3.0105600159521879</v>
      </c>
      <c r="D27" s="90">
        <v>1428</v>
      </c>
      <c r="E27" s="91">
        <v>2.8529411764705883</v>
      </c>
    </row>
    <row r="28" spans="1:5" ht="9" customHeight="1">
      <c r="A28" s="4" t="s">
        <v>31</v>
      </c>
      <c r="B28" s="90">
        <v>890773</v>
      </c>
      <c r="C28" s="91">
        <v>6.8204469601121724</v>
      </c>
      <c r="D28" s="90">
        <v>1502</v>
      </c>
      <c r="E28" s="91">
        <v>7.1398135818908122</v>
      </c>
    </row>
    <row r="29" spans="1:5" ht="9" customHeight="1">
      <c r="A29" s="4" t="s">
        <v>32</v>
      </c>
      <c r="B29" s="90">
        <v>3583263</v>
      </c>
      <c r="C29" s="91">
        <v>18.556791951916452</v>
      </c>
      <c r="D29" s="90">
        <v>11086</v>
      </c>
      <c r="E29" s="91">
        <v>16.941728305971495</v>
      </c>
    </row>
    <row r="30" spans="1:5">
      <c r="A30" s="92" t="s">
        <v>562</v>
      </c>
    </row>
    <row r="31" spans="1:5" ht="9" customHeight="1">
      <c r="A31" s="541" t="s">
        <v>0</v>
      </c>
      <c r="B31" s="93">
        <v>5632644</v>
      </c>
      <c r="C31" s="94">
        <v>13.805123845923868</v>
      </c>
      <c r="D31" s="93">
        <v>15477</v>
      </c>
      <c r="E31" s="94">
        <v>13.469083155650321</v>
      </c>
    </row>
    <row r="32" spans="1:5" ht="9" customHeight="1">
      <c r="A32" s="4" t="s">
        <v>21</v>
      </c>
      <c r="B32" s="90">
        <v>292795</v>
      </c>
      <c r="C32" s="95">
        <v>0.49916836011543914</v>
      </c>
      <c r="D32" s="90">
        <v>1131</v>
      </c>
      <c r="E32" s="95">
        <v>0.40848806366047746</v>
      </c>
    </row>
    <row r="33" spans="1:5" ht="9" customHeight="1">
      <c r="A33" s="4" t="s">
        <v>22</v>
      </c>
      <c r="B33" s="90">
        <v>726457</v>
      </c>
      <c r="C33" s="95">
        <v>3.0412784239122206</v>
      </c>
      <c r="D33" s="90">
        <v>1698</v>
      </c>
      <c r="E33" s="95">
        <v>2.8704358068315665</v>
      </c>
    </row>
    <row r="34" spans="1:5" ht="9" customHeight="1">
      <c r="A34" s="4" t="s">
        <v>23</v>
      </c>
      <c r="B34" s="90">
        <v>967822</v>
      </c>
      <c r="C34" s="95">
        <v>6.6852758048484118</v>
      </c>
      <c r="D34" s="90">
        <v>1595</v>
      </c>
      <c r="E34" s="95">
        <v>6.8777429467084641</v>
      </c>
    </row>
    <row r="35" spans="1:5" ht="9" customHeight="1">
      <c r="A35" s="4" t="s">
        <v>24</v>
      </c>
      <c r="B35" s="90">
        <v>3645570</v>
      </c>
      <c r="C35" s="95">
        <v>18.908421728289401</v>
      </c>
      <c r="D35" s="90">
        <v>11053</v>
      </c>
      <c r="E35" s="95">
        <v>17.384872885189541</v>
      </c>
    </row>
    <row r="36" spans="1:5" ht="6" customHeight="1" thickBot="1">
      <c r="A36" s="82"/>
      <c r="B36" s="82"/>
      <c r="C36" s="82"/>
      <c r="D36" s="82"/>
      <c r="E36" s="82"/>
    </row>
    <row r="37" spans="1:5" ht="13" thickTop="1">
      <c r="A37" s="607" t="s">
        <v>34</v>
      </c>
      <c r="B37" s="607"/>
      <c r="C37" s="607"/>
      <c r="D37" s="607"/>
      <c r="E37" s="607"/>
    </row>
    <row r="38" spans="1:5">
      <c r="A38" s="539" t="s">
        <v>63</v>
      </c>
      <c r="B38" s="70"/>
      <c r="D38" s="70"/>
    </row>
    <row r="39" spans="1:5">
      <c r="B39" s="59"/>
    </row>
    <row r="40" spans="1:5">
      <c r="B40" s="59"/>
      <c r="D40" s="83"/>
    </row>
    <row r="41" spans="1:5">
      <c r="B41" s="59"/>
    </row>
    <row r="42" spans="1:5">
      <c r="B42" s="59"/>
      <c r="C42" s="7"/>
      <c r="D42" s="8"/>
      <c r="E42" s="7"/>
    </row>
    <row r="43" spans="1:5">
      <c r="B43" s="59"/>
    </row>
    <row r="46" spans="1:5">
      <c r="A46" s="59"/>
      <c r="B46" s="59"/>
      <c r="D46" s="59"/>
      <c r="E46" s="59"/>
    </row>
    <row r="47" spans="1:5">
      <c r="A47" s="59"/>
      <c r="B47" s="59"/>
      <c r="D47" s="59"/>
      <c r="E47" s="59"/>
    </row>
    <row r="48" spans="1:5">
      <c r="A48" s="59"/>
      <c r="B48" s="59"/>
      <c r="D48" s="59"/>
      <c r="E48" s="59"/>
    </row>
    <row r="49" spans="1:5">
      <c r="A49" s="59"/>
      <c r="B49" s="59"/>
      <c r="D49" s="59"/>
      <c r="E49" s="59"/>
    </row>
  </sheetData>
  <mergeCells count="5">
    <mergeCell ref="A1:E1"/>
    <mergeCell ref="B2:E2"/>
    <mergeCell ref="B3:C3"/>
    <mergeCell ref="D3:E3"/>
    <mergeCell ref="A37:E3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3316" r:id="rId4" name="Control 4">
          <controlPr defaultSize="0" r:id="rId5">
            <anchor moveWithCells="1">
              <from>
                <xdr:col>4</xdr:col>
                <xdr:colOff>19050</xdr:colOff>
                <xdr:row>0</xdr:row>
                <xdr:rowOff>0</xdr:rowOff>
              </from>
              <to>
                <xdr:col>4</xdr:col>
                <xdr:colOff>95250</xdr:colOff>
                <xdr:row>0</xdr:row>
                <xdr:rowOff>69850</xdr:rowOff>
              </to>
            </anchor>
          </controlPr>
        </control>
      </mc:Choice>
      <mc:Fallback>
        <control shapeId="13316" r:id="rId4" name="Control 4"/>
      </mc:Fallback>
    </mc:AlternateContent>
    <mc:AlternateContent xmlns:mc="http://schemas.openxmlformats.org/markup-compatibility/2006">
      <mc:Choice Requires="x14">
        <control shapeId="13315" r:id="rId6" name="Control 3">
          <controlPr defaultSize="0" r:id="rId5">
            <anchor moveWithCells="1">
              <from>
                <xdr:col>4</xdr:col>
                <xdr:colOff>19050</xdr:colOff>
                <xdr:row>0</xdr:row>
                <xdr:rowOff>0</xdr:rowOff>
              </from>
              <to>
                <xdr:col>4</xdr:col>
                <xdr:colOff>95250</xdr:colOff>
                <xdr:row>0</xdr:row>
                <xdr:rowOff>69850</xdr:rowOff>
              </to>
            </anchor>
          </controlPr>
        </control>
      </mc:Choice>
      <mc:Fallback>
        <control shapeId="13315" r:id="rId6" name="Control 3"/>
      </mc:Fallback>
    </mc:AlternateContent>
    <mc:AlternateContent xmlns:mc="http://schemas.openxmlformats.org/markup-compatibility/2006">
      <mc:Choice Requires="x14">
        <control shapeId="13314" r:id="rId7" name="Control 2">
          <controlPr defaultSize="0" r:id="rId5">
            <anchor moveWithCells="1">
              <from>
                <xdr:col>4</xdr:col>
                <xdr:colOff>19050</xdr:colOff>
                <xdr:row>0</xdr:row>
                <xdr:rowOff>0</xdr:rowOff>
              </from>
              <to>
                <xdr:col>4</xdr:col>
                <xdr:colOff>95250</xdr:colOff>
                <xdr:row>0</xdr:row>
                <xdr:rowOff>69850</xdr:rowOff>
              </to>
            </anchor>
          </controlPr>
        </control>
      </mc:Choice>
      <mc:Fallback>
        <control shapeId="13314" r:id="rId7" name="Control 2"/>
      </mc:Fallback>
    </mc:AlternateContent>
    <mc:AlternateContent xmlns:mc="http://schemas.openxmlformats.org/markup-compatibility/2006">
      <mc:Choice Requires="x14">
        <control shapeId="13313" r:id="rId8" name="Control 1">
          <controlPr defaultSize="0" r:id="rId5">
            <anchor moveWithCells="1">
              <from>
                <xdr:col>3</xdr:col>
                <xdr:colOff>0</xdr:colOff>
                <xdr:row>0</xdr:row>
                <xdr:rowOff>0</xdr:rowOff>
              </from>
              <to>
                <xdr:col>3</xdr:col>
                <xdr:colOff>76200</xdr:colOff>
                <xdr:row>0</xdr:row>
                <xdr:rowOff>69850</xdr:rowOff>
              </to>
            </anchor>
          </controlPr>
        </control>
      </mc:Choice>
      <mc:Fallback>
        <control shapeId="13313" r:id="rId8" name="Control 1"/>
      </mc:Fallback>
    </mc:AlternateContent>
  </control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6D72E-8A11-479F-971A-39DFE39A4E5F}">
  <sheetPr codeName="Sheet20">
    <tabColor rgb="FF92D050"/>
  </sheetPr>
  <dimension ref="A1:K50"/>
  <sheetViews>
    <sheetView showGridLines="0" zoomScaleNormal="100" zoomScaleSheetLayoutView="100" workbookViewId="0">
      <selection sqref="A1:K1"/>
    </sheetView>
  </sheetViews>
  <sheetFormatPr defaultColWidth="7.81640625" defaultRowHeight="12.5"/>
  <cols>
    <col min="1" max="1" width="11" style="72" customWidth="1"/>
    <col min="2" max="3" width="9" style="72" bestFit="1" customWidth="1"/>
    <col min="4" max="4" width="9.26953125" style="72" customWidth="1"/>
    <col min="5" max="5" width="9" style="72" customWidth="1"/>
    <col min="6" max="6" width="7.26953125" style="72" bestFit="1" customWidth="1"/>
    <col min="7" max="7" width="7.54296875" style="72" bestFit="1" customWidth="1"/>
    <col min="8" max="8" width="8.81640625" style="72" customWidth="1"/>
    <col min="9" max="10" width="7.1796875" style="72" customWidth="1"/>
    <col min="11" max="11" width="6.1796875" style="72" customWidth="1"/>
    <col min="12" max="16384" width="7.81640625" style="72"/>
  </cols>
  <sheetData>
    <row r="1" spans="1:11" s="69" customFormat="1" ht="32.15" customHeight="1">
      <c r="A1" s="588" t="s">
        <v>579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</row>
    <row r="2" spans="1:11" s="3" customFormat="1" ht="9" customHeight="1">
      <c r="B2" s="2"/>
      <c r="C2" s="2"/>
      <c r="D2" s="2"/>
      <c r="E2" s="2"/>
      <c r="F2" s="2"/>
      <c r="K2" s="4" t="s">
        <v>20</v>
      </c>
    </row>
    <row r="3" spans="1:11" s="3" customFormat="1" ht="11.15" customHeight="1">
      <c r="A3" s="597" t="s">
        <v>15</v>
      </c>
      <c r="B3" s="598" t="s">
        <v>0</v>
      </c>
      <c r="C3" s="602" t="s">
        <v>4</v>
      </c>
      <c r="D3" s="603"/>
      <c r="E3" s="603"/>
      <c r="F3" s="613"/>
      <c r="G3" s="602" t="s">
        <v>5</v>
      </c>
      <c r="H3" s="603"/>
      <c r="I3" s="603"/>
      <c r="J3" s="603"/>
      <c r="K3" s="603"/>
    </row>
    <row r="4" spans="1:11" ht="11.15" customHeight="1">
      <c r="A4" s="612"/>
      <c r="B4" s="598"/>
      <c r="C4" s="593" t="s">
        <v>0</v>
      </c>
      <c r="D4" s="593" t="s">
        <v>6</v>
      </c>
      <c r="E4" s="593" t="s">
        <v>7</v>
      </c>
      <c r="F4" s="593" t="s">
        <v>2</v>
      </c>
      <c r="G4" s="593" t="s">
        <v>0</v>
      </c>
      <c r="H4" s="593" t="s">
        <v>6</v>
      </c>
      <c r="I4" s="595" t="s">
        <v>7</v>
      </c>
      <c r="J4" s="596"/>
      <c r="K4" s="610" t="s">
        <v>2</v>
      </c>
    </row>
    <row r="5" spans="1:11" ht="11.15" customHeight="1">
      <c r="A5" s="12" t="s">
        <v>16</v>
      </c>
      <c r="B5" s="598"/>
      <c r="C5" s="594"/>
      <c r="D5" s="594"/>
      <c r="E5" s="594"/>
      <c r="F5" s="594"/>
      <c r="G5" s="594"/>
      <c r="H5" s="594"/>
      <c r="I5" s="63" t="s">
        <v>9</v>
      </c>
      <c r="J5" s="63" t="s">
        <v>10</v>
      </c>
      <c r="K5" s="611"/>
    </row>
    <row r="6" spans="1:11" s="76" customFormat="1" ht="6" customHeight="1">
      <c r="A6" s="73"/>
      <c r="B6" s="74"/>
      <c r="C6" s="75"/>
      <c r="D6" s="75"/>
      <c r="E6" s="75"/>
      <c r="F6" s="75"/>
      <c r="G6" s="75"/>
      <c r="H6" s="75"/>
      <c r="I6" s="75"/>
      <c r="J6" s="75"/>
      <c r="K6" s="75"/>
    </row>
    <row r="7" spans="1:11" ht="9" customHeight="1">
      <c r="A7" s="96" t="s">
        <v>35</v>
      </c>
      <c r="B7" s="97"/>
      <c r="C7" s="98"/>
      <c r="D7" s="98"/>
      <c r="E7" s="98"/>
      <c r="F7" s="98"/>
      <c r="G7" s="98"/>
      <c r="H7" s="98"/>
      <c r="I7" s="98"/>
      <c r="J7" s="98"/>
      <c r="K7" s="98"/>
    </row>
    <row r="8" spans="1:11" ht="9" customHeight="1">
      <c r="A8" s="99" t="s">
        <v>0</v>
      </c>
      <c r="B8" s="101">
        <v>6447241</v>
      </c>
      <c r="C8" s="101">
        <v>6325855</v>
      </c>
      <c r="D8" s="101">
        <v>5059472</v>
      </c>
      <c r="E8" s="101">
        <v>1240914</v>
      </c>
      <c r="F8" s="101">
        <v>25469</v>
      </c>
      <c r="G8" s="101">
        <v>121386</v>
      </c>
      <c r="H8" s="101">
        <v>15235</v>
      </c>
      <c r="I8" s="101">
        <v>50760</v>
      </c>
      <c r="J8" s="101">
        <v>45144</v>
      </c>
      <c r="K8" s="101">
        <v>10247</v>
      </c>
    </row>
    <row r="9" spans="1:11" ht="9" customHeight="1">
      <c r="A9" s="100" t="s">
        <v>17</v>
      </c>
      <c r="B9" s="102">
        <v>4173980</v>
      </c>
      <c r="C9" s="102">
        <v>4053217</v>
      </c>
      <c r="D9" s="103">
        <v>2800640</v>
      </c>
      <c r="E9" s="103">
        <v>1227464</v>
      </c>
      <c r="F9" s="103">
        <v>25113</v>
      </c>
      <c r="G9" s="103">
        <v>120763</v>
      </c>
      <c r="H9" s="103">
        <v>14866</v>
      </c>
      <c r="I9" s="103">
        <v>50702</v>
      </c>
      <c r="J9" s="103">
        <v>45070</v>
      </c>
      <c r="K9" s="103">
        <v>10125</v>
      </c>
    </row>
    <row r="10" spans="1:11" ht="9" customHeight="1">
      <c r="A10" s="100" t="s">
        <v>18</v>
      </c>
      <c r="B10" s="102">
        <v>2181672</v>
      </c>
      <c r="C10" s="103">
        <v>2181634</v>
      </c>
      <c r="D10" s="103">
        <v>2168924</v>
      </c>
      <c r="E10" s="103">
        <v>12405</v>
      </c>
      <c r="F10" s="103">
        <v>305</v>
      </c>
      <c r="G10" s="103">
        <v>38</v>
      </c>
      <c r="H10" s="103">
        <v>8</v>
      </c>
      <c r="I10" s="103">
        <v>12</v>
      </c>
      <c r="J10" s="103">
        <v>0</v>
      </c>
      <c r="K10" s="103">
        <v>18</v>
      </c>
    </row>
    <row r="11" spans="1:11" ht="9" customHeight="1">
      <c r="A11" s="100" t="s">
        <v>19</v>
      </c>
      <c r="B11" s="102">
        <v>53026</v>
      </c>
      <c r="C11" s="102">
        <v>52969</v>
      </c>
      <c r="D11" s="103">
        <v>52315</v>
      </c>
      <c r="E11" s="103">
        <v>611</v>
      </c>
      <c r="F11" s="103">
        <v>43</v>
      </c>
      <c r="G11" s="103">
        <v>57</v>
      </c>
      <c r="H11" s="103">
        <v>5</v>
      </c>
      <c r="I11" s="103">
        <v>8</v>
      </c>
      <c r="J11" s="103">
        <v>38</v>
      </c>
      <c r="K11" s="103">
        <v>6</v>
      </c>
    </row>
    <row r="12" spans="1:11" ht="9" customHeight="1">
      <c r="A12" s="100" t="s">
        <v>2</v>
      </c>
      <c r="B12" s="102">
        <v>38563</v>
      </c>
      <c r="C12" s="102">
        <v>38035</v>
      </c>
      <c r="D12" s="103">
        <v>37593</v>
      </c>
      <c r="E12" s="103">
        <v>434</v>
      </c>
      <c r="F12" s="103">
        <v>8</v>
      </c>
      <c r="G12" s="103">
        <v>528</v>
      </c>
      <c r="H12" s="103">
        <v>356</v>
      </c>
      <c r="I12" s="103">
        <v>38</v>
      </c>
      <c r="J12" s="103">
        <v>36</v>
      </c>
      <c r="K12" s="103">
        <v>98</v>
      </c>
    </row>
    <row r="13" spans="1:11" ht="9" customHeight="1">
      <c r="A13" s="100"/>
      <c r="B13" s="102"/>
      <c r="C13" s="102"/>
      <c r="D13" s="103"/>
      <c r="E13" s="103"/>
      <c r="F13" s="103"/>
      <c r="G13" s="103"/>
      <c r="H13" s="103"/>
      <c r="I13" s="103"/>
      <c r="J13" s="103"/>
      <c r="K13" s="103"/>
    </row>
    <row r="14" spans="1:11" ht="9" customHeight="1">
      <c r="A14" s="96" t="s">
        <v>60</v>
      </c>
      <c r="B14" s="97"/>
      <c r="C14" s="98"/>
      <c r="D14" s="98"/>
      <c r="E14" s="98"/>
      <c r="F14" s="98"/>
      <c r="G14" s="98"/>
      <c r="H14" s="98"/>
      <c r="I14" s="98"/>
      <c r="J14" s="98"/>
      <c r="K14" s="98"/>
    </row>
    <row r="15" spans="1:11" ht="9" customHeight="1">
      <c r="A15" s="99" t="s">
        <v>0</v>
      </c>
      <c r="B15" s="101">
        <v>6705331</v>
      </c>
      <c r="C15" s="101">
        <v>6576883</v>
      </c>
      <c r="D15" s="101">
        <v>5282970</v>
      </c>
      <c r="E15" s="101">
        <v>1267647</v>
      </c>
      <c r="F15" s="101">
        <v>26266</v>
      </c>
      <c r="G15" s="101">
        <v>128448</v>
      </c>
      <c r="H15" s="101">
        <v>15493</v>
      </c>
      <c r="I15" s="101">
        <v>51908</v>
      </c>
      <c r="J15" s="101">
        <v>50125</v>
      </c>
      <c r="K15" s="101">
        <v>10922</v>
      </c>
    </row>
    <row r="16" spans="1:11" ht="9" customHeight="1">
      <c r="A16" s="100" t="s">
        <v>17</v>
      </c>
      <c r="B16" s="102">
        <v>4360342</v>
      </c>
      <c r="C16" s="102">
        <v>4232739</v>
      </c>
      <c r="D16" s="103">
        <v>2952260</v>
      </c>
      <c r="E16" s="103">
        <v>1254562</v>
      </c>
      <c r="F16" s="103">
        <v>25917</v>
      </c>
      <c r="G16" s="103">
        <v>127603</v>
      </c>
      <c r="H16" s="103">
        <v>14968</v>
      </c>
      <c r="I16" s="103">
        <v>51822</v>
      </c>
      <c r="J16" s="103">
        <v>50016</v>
      </c>
      <c r="K16" s="103">
        <v>10797</v>
      </c>
    </row>
    <row r="17" spans="1:11" ht="9" customHeight="1">
      <c r="A17" s="100" t="s">
        <v>18</v>
      </c>
      <c r="B17" s="102">
        <v>2229637</v>
      </c>
      <c r="C17" s="103">
        <v>2229599</v>
      </c>
      <c r="D17" s="103">
        <v>2217506</v>
      </c>
      <c r="E17" s="103">
        <v>11799</v>
      </c>
      <c r="F17" s="103" t="s">
        <v>64</v>
      </c>
      <c r="G17" s="103">
        <v>38</v>
      </c>
      <c r="H17" s="103">
        <v>8</v>
      </c>
      <c r="I17" s="103">
        <v>15</v>
      </c>
      <c r="J17" s="103">
        <v>2</v>
      </c>
      <c r="K17" s="103">
        <v>13</v>
      </c>
    </row>
    <row r="18" spans="1:11" ht="9" customHeight="1">
      <c r="A18" s="100" t="s">
        <v>19</v>
      </c>
      <c r="B18" s="102">
        <v>56934</v>
      </c>
      <c r="C18" s="102">
        <v>56878</v>
      </c>
      <c r="D18" s="103">
        <v>56213</v>
      </c>
      <c r="E18" s="103" t="s">
        <v>65</v>
      </c>
      <c r="F18" s="103" t="s">
        <v>66</v>
      </c>
      <c r="G18" s="103">
        <v>56</v>
      </c>
      <c r="H18" s="103">
        <v>5</v>
      </c>
      <c r="I18" s="103">
        <v>9</v>
      </c>
      <c r="J18" s="103">
        <v>36</v>
      </c>
      <c r="K18" s="103">
        <v>6</v>
      </c>
    </row>
    <row r="19" spans="1:11" ht="9" customHeight="1">
      <c r="A19" s="100" t="s">
        <v>2</v>
      </c>
      <c r="B19" s="102">
        <v>58418</v>
      </c>
      <c r="C19" s="102">
        <v>57667</v>
      </c>
      <c r="D19" s="103">
        <v>56991</v>
      </c>
      <c r="E19" s="103">
        <v>666</v>
      </c>
      <c r="F19" s="103">
        <v>10</v>
      </c>
      <c r="G19" s="103">
        <v>751</v>
      </c>
      <c r="H19" s="103">
        <v>512</v>
      </c>
      <c r="I19" s="103">
        <v>62</v>
      </c>
      <c r="J19" s="103">
        <v>71</v>
      </c>
      <c r="K19" s="103">
        <v>106</v>
      </c>
    </row>
    <row r="20" spans="1:11" ht="9" customHeight="1"/>
    <row r="21" spans="1:11" ht="9" customHeight="1">
      <c r="A21" s="96" t="s">
        <v>68</v>
      </c>
    </row>
    <row r="22" spans="1:11" ht="9" customHeight="1">
      <c r="A22" s="99" t="s">
        <v>0</v>
      </c>
      <c r="B22" s="104">
        <v>7027591</v>
      </c>
      <c r="C22" s="104">
        <v>6880725</v>
      </c>
      <c r="D22" s="104">
        <v>5452119</v>
      </c>
      <c r="E22" s="104">
        <v>1396653</v>
      </c>
      <c r="F22" s="104">
        <v>31953</v>
      </c>
      <c r="G22" s="104">
        <v>146866</v>
      </c>
      <c r="H22" s="104">
        <v>17819</v>
      </c>
      <c r="I22" s="104">
        <v>60797</v>
      </c>
      <c r="J22" s="104">
        <v>55587</v>
      </c>
      <c r="K22" s="104">
        <v>12663</v>
      </c>
    </row>
    <row r="23" spans="1:11" ht="9" customHeight="1">
      <c r="A23" s="100" t="s">
        <v>17</v>
      </c>
      <c r="B23" s="103">
        <v>4600878</v>
      </c>
      <c r="C23" s="103">
        <v>4455127</v>
      </c>
      <c r="D23" s="103">
        <v>3044926</v>
      </c>
      <c r="E23" s="103">
        <v>1378708</v>
      </c>
      <c r="F23" s="103">
        <v>31493</v>
      </c>
      <c r="G23" s="103">
        <v>145751</v>
      </c>
      <c r="H23" s="103">
        <v>17115</v>
      </c>
      <c r="I23" s="103">
        <v>60684</v>
      </c>
      <c r="J23" s="103">
        <v>55451</v>
      </c>
      <c r="K23" s="103">
        <v>12501</v>
      </c>
    </row>
    <row r="24" spans="1:11" ht="9" customHeight="1">
      <c r="A24" s="100" t="s">
        <v>18</v>
      </c>
      <c r="B24" s="103">
        <v>2281366</v>
      </c>
      <c r="C24" s="103">
        <v>2281311</v>
      </c>
      <c r="D24" s="103">
        <v>2264850</v>
      </c>
      <c r="E24" s="103">
        <v>16070</v>
      </c>
      <c r="F24" s="103">
        <v>391</v>
      </c>
      <c r="G24" s="103">
        <v>55</v>
      </c>
      <c r="H24" s="103">
        <v>9</v>
      </c>
      <c r="I24" s="103">
        <v>15</v>
      </c>
      <c r="J24" s="103">
        <v>0</v>
      </c>
      <c r="K24" s="103">
        <v>31</v>
      </c>
    </row>
    <row r="25" spans="1:11" ht="9" customHeight="1">
      <c r="A25" s="100" t="s">
        <v>19</v>
      </c>
      <c r="B25" s="103">
        <v>58310</v>
      </c>
      <c r="C25" s="103">
        <v>58253</v>
      </c>
      <c r="D25" s="103">
        <v>57432</v>
      </c>
      <c r="E25" s="103">
        <v>768</v>
      </c>
      <c r="F25" s="103">
        <v>53</v>
      </c>
      <c r="G25" s="103">
        <v>57</v>
      </c>
      <c r="H25" s="103">
        <v>5</v>
      </c>
      <c r="I25" s="103">
        <v>11</v>
      </c>
      <c r="J25" s="103">
        <v>32</v>
      </c>
      <c r="K25" s="103">
        <v>9</v>
      </c>
    </row>
    <row r="26" spans="1:11" ht="9" customHeight="1">
      <c r="A26" s="100" t="s">
        <v>2</v>
      </c>
      <c r="B26" s="103">
        <v>87037</v>
      </c>
      <c r="C26" s="103">
        <v>86034</v>
      </c>
      <c r="D26" s="103">
        <v>84911</v>
      </c>
      <c r="E26" s="103">
        <v>1107</v>
      </c>
      <c r="F26" s="103">
        <v>16</v>
      </c>
      <c r="G26" s="103">
        <v>1003</v>
      </c>
      <c r="H26" s="103">
        <v>690</v>
      </c>
      <c r="I26" s="103">
        <v>87</v>
      </c>
      <c r="J26" s="103">
        <v>104</v>
      </c>
      <c r="K26" s="103">
        <v>122</v>
      </c>
    </row>
    <row r="27" spans="1:11" ht="9" customHeight="1">
      <c r="A27" s="100"/>
      <c r="B27" s="103"/>
      <c r="C27" s="103"/>
      <c r="D27" s="103"/>
      <c r="E27" s="103"/>
      <c r="F27" s="103"/>
      <c r="G27" s="103"/>
      <c r="H27" s="103"/>
      <c r="I27" s="103"/>
      <c r="J27" s="103"/>
      <c r="K27" s="103"/>
    </row>
    <row r="28" spans="1:11" ht="9" customHeight="1">
      <c r="A28" s="277" t="s">
        <v>69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</row>
    <row r="29" spans="1:11" ht="9" customHeight="1">
      <c r="A29" s="100" t="s">
        <v>0</v>
      </c>
      <c r="B29" s="104">
        <v>7021112</v>
      </c>
      <c r="C29" s="104">
        <v>6888903</v>
      </c>
      <c r="D29" s="104">
        <v>5565963</v>
      </c>
      <c r="E29" s="104">
        <v>1290390</v>
      </c>
      <c r="F29" s="104">
        <v>32550</v>
      </c>
      <c r="G29" s="104">
        <v>132209</v>
      </c>
      <c r="H29" s="104">
        <v>15197</v>
      </c>
      <c r="I29" s="104">
        <v>55213</v>
      </c>
      <c r="J29" s="104">
        <v>49916</v>
      </c>
      <c r="K29" s="104">
        <v>11883</v>
      </c>
    </row>
    <row r="30" spans="1:11" ht="9" customHeight="1">
      <c r="A30" s="100" t="s">
        <v>17</v>
      </c>
      <c r="B30" s="103">
        <v>4586548</v>
      </c>
      <c r="C30" s="103">
        <v>4455538</v>
      </c>
      <c r="D30" s="103">
        <v>3146222</v>
      </c>
      <c r="E30" s="103">
        <v>1277133</v>
      </c>
      <c r="F30" s="103">
        <v>32183</v>
      </c>
      <c r="G30" s="103">
        <v>131010</v>
      </c>
      <c r="H30" s="103">
        <v>14415</v>
      </c>
      <c r="I30" s="103">
        <v>55120</v>
      </c>
      <c r="J30" s="103">
        <v>49750</v>
      </c>
      <c r="K30" s="103">
        <v>11725</v>
      </c>
    </row>
    <row r="31" spans="1:11" ht="9" customHeight="1">
      <c r="A31" s="100" t="s">
        <v>18</v>
      </c>
      <c r="B31" s="103">
        <v>2252846</v>
      </c>
      <c r="C31" s="103">
        <v>2252823</v>
      </c>
      <c r="D31" s="103">
        <v>2241224</v>
      </c>
      <c r="E31" s="103">
        <v>11300</v>
      </c>
      <c r="F31" s="103">
        <v>299</v>
      </c>
      <c r="G31" s="103">
        <v>23</v>
      </c>
      <c r="H31" s="103">
        <v>6</v>
      </c>
      <c r="I31" s="103">
        <v>4</v>
      </c>
      <c r="J31" s="103">
        <v>0</v>
      </c>
      <c r="K31" s="103">
        <v>13</v>
      </c>
    </row>
    <row r="32" spans="1:11" ht="9" customHeight="1">
      <c r="A32" s="100" t="s">
        <v>19</v>
      </c>
      <c r="B32" s="103">
        <v>59401</v>
      </c>
      <c r="C32" s="103">
        <v>59366</v>
      </c>
      <c r="D32" s="103">
        <v>58717</v>
      </c>
      <c r="E32" s="103">
        <v>600</v>
      </c>
      <c r="F32" s="103">
        <v>49</v>
      </c>
      <c r="G32" s="103">
        <v>35</v>
      </c>
      <c r="H32" s="103">
        <v>4</v>
      </c>
      <c r="I32" s="103">
        <v>8</v>
      </c>
      <c r="J32" s="103">
        <v>17</v>
      </c>
      <c r="K32" s="103">
        <v>6</v>
      </c>
    </row>
    <row r="33" spans="1:11" ht="9" customHeight="1">
      <c r="A33" s="100" t="s">
        <v>2</v>
      </c>
      <c r="B33" s="103">
        <v>122317</v>
      </c>
      <c r="C33" s="103">
        <v>121176</v>
      </c>
      <c r="D33" s="103">
        <v>119800</v>
      </c>
      <c r="E33" s="103">
        <v>1357</v>
      </c>
      <c r="F33" s="103">
        <v>19</v>
      </c>
      <c r="G33" s="103">
        <v>1141</v>
      </c>
      <c r="H33" s="103">
        <v>772</v>
      </c>
      <c r="I33" s="103">
        <v>81</v>
      </c>
      <c r="J33" s="103">
        <v>149</v>
      </c>
      <c r="K33" s="103">
        <v>139</v>
      </c>
    </row>
    <row r="34" spans="1:11" ht="9" customHeight="1">
      <c r="A34" s="100"/>
      <c r="B34" s="103"/>
      <c r="C34" s="103"/>
      <c r="D34" s="103"/>
      <c r="E34" s="103"/>
      <c r="F34" s="103"/>
      <c r="G34" s="103"/>
      <c r="H34" s="103"/>
      <c r="I34" s="103"/>
      <c r="J34" s="103"/>
      <c r="K34" s="103"/>
    </row>
    <row r="35" spans="1:11" ht="9" customHeight="1">
      <c r="A35" s="277" t="s">
        <v>562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</row>
    <row r="36" spans="1:11" ht="9" customHeight="1">
      <c r="A36" s="100" t="s">
        <v>0</v>
      </c>
      <c r="B36" s="103">
        <v>7090889</v>
      </c>
      <c r="C36" s="103">
        <v>6956838</v>
      </c>
      <c r="D36" s="103">
        <v>5632644</v>
      </c>
      <c r="E36" s="103">
        <v>1289760</v>
      </c>
      <c r="F36" s="103">
        <v>34434</v>
      </c>
      <c r="G36" s="103">
        <v>134051</v>
      </c>
      <c r="H36" s="103">
        <v>15477</v>
      </c>
      <c r="I36" s="103">
        <v>55780</v>
      </c>
      <c r="J36" s="103">
        <v>50602</v>
      </c>
      <c r="K36" s="103">
        <v>12192</v>
      </c>
    </row>
    <row r="37" spans="1:11" ht="9" customHeight="1">
      <c r="A37" s="100" t="s">
        <v>17</v>
      </c>
      <c r="B37" s="103">
        <v>4621937</v>
      </c>
      <c r="C37" s="103">
        <v>4489296</v>
      </c>
      <c r="D37" s="103">
        <v>3178751</v>
      </c>
      <c r="E37" s="103">
        <v>1276477</v>
      </c>
      <c r="F37" s="103">
        <v>34068</v>
      </c>
      <c r="G37" s="103">
        <v>132641</v>
      </c>
      <c r="H37" s="103">
        <v>14537</v>
      </c>
      <c r="I37" s="103">
        <v>55678</v>
      </c>
      <c r="J37" s="103">
        <v>50414</v>
      </c>
      <c r="K37" s="103">
        <v>12012</v>
      </c>
    </row>
    <row r="38" spans="1:11" ht="9" customHeight="1">
      <c r="A38" s="100" t="s">
        <v>18</v>
      </c>
      <c r="B38" s="103">
        <v>2230882</v>
      </c>
      <c r="C38" s="103">
        <v>2230860</v>
      </c>
      <c r="D38" s="103">
        <v>2219661</v>
      </c>
      <c r="E38" s="103">
        <v>10909</v>
      </c>
      <c r="F38" s="103">
        <v>290</v>
      </c>
      <c r="G38" s="103">
        <v>22</v>
      </c>
      <c r="H38" s="103">
        <v>7</v>
      </c>
      <c r="I38" s="103">
        <v>3</v>
      </c>
      <c r="J38" s="103">
        <v>0</v>
      </c>
      <c r="K38" s="103">
        <v>12</v>
      </c>
    </row>
    <row r="39" spans="1:11" ht="9" customHeight="1">
      <c r="A39" s="100" t="s">
        <v>19</v>
      </c>
      <c r="B39" s="103">
        <v>62237</v>
      </c>
      <c r="C39" s="103">
        <v>62211</v>
      </c>
      <c r="D39" s="103">
        <v>61573</v>
      </c>
      <c r="E39" s="103">
        <v>590</v>
      </c>
      <c r="F39" s="103">
        <v>48</v>
      </c>
      <c r="G39" s="103">
        <v>26</v>
      </c>
      <c r="H39" s="103">
        <v>4</v>
      </c>
      <c r="I39" s="103">
        <v>6</v>
      </c>
      <c r="J39" s="103">
        <v>13</v>
      </c>
      <c r="K39" s="103">
        <v>3</v>
      </c>
    </row>
    <row r="40" spans="1:11" ht="9" customHeight="1">
      <c r="A40" s="100" t="s">
        <v>2</v>
      </c>
      <c r="B40" s="103">
        <v>175833</v>
      </c>
      <c r="C40" s="103">
        <v>174471</v>
      </c>
      <c r="D40" s="103">
        <v>172659</v>
      </c>
      <c r="E40" s="103">
        <v>1784</v>
      </c>
      <c r="F40" s="103">
        <v>28</v>
      </c>
      <c r="G40" s="103">
        <v>1362</v>
      </c>
      <c r="H40" s="103">
        <v>929</v>
      </c>
      <c r="I40" s="103">
        <v>93</v>
      </c>
      <c r="J40" s="103">
        <v>175</v>
      </c>
      <c r="K40" s="103">
        <v>165</v>
      </c>
    </row>
    <row r="41" spans="1:11" ht="9" customHeight="1" thickBot="1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</row>
    <row r="42" spans="1:11" s="105" customFormat="1" ht="9" customHeight="1" thickTop="1">
      <c r="A42" s="608" t="s">
        <v>33</v>
      </c>
      <c r="B42" s="609"/>
      <c r="C42" s="609"/>
      <c r="D42" s="609"/>
      <c r="E42" s="609"/>
      <c r="F42" s="609"/>
      <c r="G42" s="609"/>
      <c r="H42" s="609"/>
      <c r="I42" s="609"/>
      <c r="J42" s="609"/>
      <c r="K42" s="609"/>
    </row>
    <row r="43" spans="1:11" ht="9" customHeight="1">
      <c r="A43" s="539" t="s">
        <v>63</v>
      </c>
      <c r="B43" s="70"/>
      <c r="C43" s="70"/>
      <c r="D43" s="70"/>
      <c r="E43" s="70"/>
      <c r="F43" s="106"/>
    </row>
    <row r="44" spans="1:11" ht="9" customHeight="1"/>
    <row r="45" spans="1:11" ht="9" customHeight="1"/>
    <row r="46" spans="1:11" ht="9" customHeight="1"/>
    <row r="47" spans="1:11" ht="9" customHeight="1">
      <c r="C47" s="7"/>
      <c r="D47" s="8"/>
      <c r="E47" s="8"/>
      <c r="F47" s="8"/>
      <c r="G47" s="8"/>
      <c r="H47" s="8"/>
      <c r="I47" s="8"/>
    </row>
    <row r="48" spans="1:11" ht="4.9000000000000004" customHeight="1"/>
    <row r="49" ht="18" customHeight="1"/>
    <row r="50" ht="9" customHeight="1"/>
  </sheetData>
  <mergeCells count="14">
    <mergeCell ref="A42:K42"/>
    <mergeCell ref="H4:H5"/>
    <mergeCell ref="I4:J4"/>
    <mergeCell ref="K4:K5"/>
    <mergeCell ref="A1:K1"/>
    <mergeCell ref="A3:A4"/>
    <mergeCell ref="B3:B5"/>
    <mergeCell ref="C3:F3"/>
    <mergeCell ref="G3:K3"/>
    <mergeCell ref="C4:C5"/>
    <mergeCell ref="D4:D5"/>
    <mergeCell ref="E4:E5"/>
    <mergeCell ref="F4:F5"/>
    <mergeCell ref="G4:G5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4340" r:id="rId4" name="Control 4">
          <controlPr defaultSize="0" r:id="rId5">
            <anchor moveWithCells="1">
              <from>
                <xdr:col>7</xdr:col>
                <xdr:colOff>0</xdr:colOff>
                <xdr:row>59</xdr:row>
                <xdr:rowOff>0</xdr:rowOff>
              </from>
              <to>
                <xdr:col>7</xdr:col>
                <xdr:colOff>76200</xdr:colOff>
                <xdr:row>59</xdr:row>
                <xdr:rowOff>69850</xdr:rowOff>
              </to>
            </anchor>
          </controlPr>
        </control>
      </mc:Choice>
      <mc:Fallback>
        <control shapeId="14340" r:id="rId4" name="Control 4"/>
      </mc:Fallback>
    </mc:AlternateContent>
    <mc:AlternateContent xmlns:mc="http://schemas.openxmlformats.org/markup-compatibility/2006">
      <mc:Choice Requires="x14">
        <control shapeId="14339" r:id="rId6" name="Control 3">
          <controlPr defaultSize="0" r:id="rId5">
            <anchor moveWithCells="1">
              <from>
                <xdr:col>7</xdr:col>
                <xdr:colOff>0</xdr:colOff>
                <xdr:row>59</xdr:row>
                <xdr:rowOff>0</xdr:rowOff>
              </from>
              <to>
                <xdr:col>7</xdr:col>
                <xdr:colOff>76200</xdr:colOff>
                <xdr:row>59</xdr:row>
                <xdr:rowOff>69850</xdr:rowOff>
              </to>
            </anchor>
          </controlPr>
        </control>
      </mc:Choice>
      <mc:Fallback>
        <control shapeId="14339" r:id="rId6" name="Control 3"/>
      </mc:Fallback>
    </mc:AlternateContent>
    <mc:AlternateContent xmlns:mc="http://schemas.openxmlformats.org/markup-compatibility/2006">
      <mc:Choice Requires="x14">
        <control shapeId="14338" r:id="rId7" name="Control 2">
          <controlPr defaultSize="0" r:id="rId5">
            <anchor moveWithCells="1">
              <from>
                <xdr:col>7</xdr:col>
                <xdr:colOff>0</xdr:colOff>
                <xdr:row>59</xdr:row>
                <xdr:rowOff>0</xdr:rowOff>
              </from>
              <to>
                <xdr:col>7</xdr:col>
                <xdr:colOff>76200</xdr:colOff>
                <xdr:row>59</xdr:row>
                <xdr:rowOff>69850</xdr:rowOff>
              </to>
            </anchor>
          </controlPr>
        </control>
      </mc:Choice>
      <mc:Fallback>
        <control shapeId="14338" r:id="rId7" name="Control 2"/>
      </mc:Fallback>
    </mc:AlternateContent>
    <mc:AlternateContent xmlns:mc="http://schemas.openxmlformats.org/markup-compatibility/2006">
      <mc:Choice Requires="x14">
        <control shapeId="14337" r:id="rId8" name="Control 1">
          <controlPr defaultSize="0" r:id="rId5">
            <anchor moveWithCells="1">
              <from>
                <xdr:col>5</xdr:col>
                <xdr:colOff>0</xdr:colOff>
                <xdr:row>59</xdr:row>
                <xdr:rowOff>0</xdr:rowOff>
              </from>
              <to>
                <xdr:col>5</xdr:col>
                <xdr:colOff>76200</xdr:colOff>
                <xdr:row>59</xdr:row>
                <xdr:rowOff>69850</xdr:rowOff>
              </to>
            </anchor>
          </controlPr>
        </control>
      </mc:Choice>
      <mc:Fallback>
        <control shapeId="14337" r:id="rId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C7320-83DE-49FB-B858-072CB9A3DA56}">
  <sheetPr codeName="Sheet6">
    <tabColor rgb="FF92D050"/>
  </sheetPr>
  <dimension ref="A1:J48"/>
  <sheetViews>
    <sheetView showGridLines="0" zoomScaleNormal="100" workbookViewId="0">
      <selection sqref="A1:E1"/>
    </sheetView>
  </sheetViews>
  <sheetFormatPr defaultColWidth="7.81640625" defaultRowHeight="12.5"/>
  <cols>
    <col min="1" max="1" width="36.1796875" style="72" customWidth="1"/>
    <col min="2" max="5" width="12.7265625" style="72" customWidth="1"/>
    <col min="6" max="6" width="7.81640625" style="72"/>
    <col min="7" max="7" width="7.81640625" style="3"/>
    <col min="8" max="8" width="9.26953125" style="3" bestFit="1" customWidth="1"/>
    <col min="9" max="10" width="7.81640625" style="3"/>
    <col min="11" max="16384" width="7.81640625" style="72"/>
  </cols>
  <sheetData>
    <row r="1" spans="1:10" s="69" customFormat="1" ht="35.25" customHeight="1">
      <c r="A1" s="588" t="s">
        <v>580</v>
      </c>
      <c r="B1" s="588"/>
      <c r="C1" s="588"/>
      <c r="D1" s="588"/>
      <c r="E1" s="588"/>
      <c r="G1" s="2"/>
      <c r="H1" s="2"/>
      <c r="I1" s="2"/>
      <c r="J1" s="2"/>
    </row>
    <row r="2" spans="1:10" s="3" customFormat="1" ht="9" customHeight="1">
      <c r="A2" s="9" t="s">
        <v>11</v>
      </c>
      <c r="B2" s="602" t="s">
        <v>563</v>
      </c>
      <c r="C2" s="603"/>
      <c r="D2" s="603"/>
      <c r="E2" s="603"/>
    </row>
    <row r="3" spans="1:10" ht="10.15" customHeight="1">
      <c r="A3" s="10" t="s">
        <v>13</v>
      </c>
      <c r="B3" s="64" t="s">
        <v>0</v>
      </c>
      <c r="C3" s="65" t="s">
        <v>17</v>
      </c>
      <c r="D3" s="64" t="s">
        <v>18</v>
      </c>
      <c r="E3" s="65" t="s">
        <v>2</v>
      </c>
    </row>
    <row r="4" spans="1:10" s="76" customFormat="1" ht="4.9000000000000004" customHeight="1">
      <c r="A4" s="73"/>
      <c r="B4" s="75"/>
      <c r="C4" s="75"/>
      <c r="D4" s="75"/>
      <c r="E4" s="75"/>
      <c r="G4" s="13"/>
      <c r="H4" s="13"/>
      <c r="I4" s="13"/>
      <c r="J4" s="13"/>
    </row>
    <row r="5" spans="1:10" ht="9" customHeight="1">
      <c r="A5" s="84" t="s">
        <v>35</v>
      </c>
      <c r="B5" s="85"/>
      <c r="C5" s="86"/>
      <c r="D5" s="85"/>
      <c r="E5" s="86"/>
    </row>
    <row r="6" spans="1:10" ht="9" customHeight="1">
      <c r="A6" s="540" t="s">
        <v>0</v>
      </c>
      <c r="B6" s="93">
        <v>5074707</v>
      </c>
      <c r="C6" s="93">
        <f>SUM(C7:C10)</f>
        <v>2815506</v>
      </c>
      <c r="D6" s="93">
        <f>SUM(D7:D10)</f>
        <v>2168932</v>
      </c>
      <c r="E6" s="93">
        <v>90269</v>
      </c>
    </row>
    <row r="7" spans="1:10" ht="9" customHeight="1">
      <c r="A7" s="4" t="s">
        <v>21</v>
      </c>
      <c r="B7" s="90">
        <v>435900</v>
      </c>
      <c r="C7" s="90">
        <v>279115</v>
      </c>
      <c r="D7" s="90">
        <v>139474</v>
      </c>
      <c r="E7" s="90">
        <v>17311</v>
      </c>
    </row>
    <row r="8" spans="1:10" ht="9" customHeight="1">
      <c r="A8" s="4" t="s">
        <v>30</v>
      </c>
      <c r="B8" s="90">
        <v>485058</v>
      </c>
      <c r="C8" s="90">
        <v>357441</v>
      </c>
      <c r="D8" s="90">
        <v>113552</v>
      </c>
      <c r="E8" s="90">
        <v>14065</v>
      </c>
    </row>
    <row r="9" spans="1:10" ht="9" customHeight="1">
      <c r="A9" s="4" t="s">
        <v>31</v>
      </c>
      <c r="B9" s="90">
        <v>939568</v>
      </c>
      <c r="C9" s="90">
        <v>689370</v>
      </c>
      <c r="D9" s="90">
        <v>235808</v>
      </c>
      <c r="E9" s="90">
        <v>14390</v>
      </c>
    </row>
    <row r="10" spans="1:10" ht="9" customHeight="1">
      <c r="A10" s="4" t="s">
        <v>32</v>
      </c>
      <c r="B10" s="90">
        <v>3214181</v>
      </c>
      <c r="C10" s="90">
        <v>1489580</v>
      </c>
      <c r="D10" s="90">
        <v>1680098</v>
      </c>
      <c r="E10" s="90">
        <v>44503</v>
      </c>
    </row>
    <row r="11" spans="1:10" ht="9" customHeight="1">
      <c r="A11" s="92" t="s">
        <v>60</v>
      </c>
      <c r="B11" s="90"/>
      <c r="C11" s="90"/>
      <c r="D11" s="90"/>
      <c r="E11" s="90"/>
    </row>
    <row r="12" spans="1:10" ht="9" customHeight="1">
      <c r="A12" s="541" t="s">
        <v>0</v>
      </c>
      <c r="B12" s="93">
        <v>5298463</v>
      </c>
      <c r="C12" s="93">
        <v>2967228</v>
      </c>
      <c r="D12" s="93">
        <v>2217514</v>
      </c>
      <c r="E12" s="93">
        <v>113721</v>
      </c>
    </row>
    <row r="13" spans="1:10" ht="9" customHeight="1">
      <c r="A13" s="4" t="s">
        <v>21</v>
      </c>
      <c r="B13" s="90">
        <v>456429</v>
      </c>
      <c r="C13" s="90">
        <v>265499</v>
      </c>
      <c r="D13" s="90">
        <v>161696</v>
      </c>
      <c r="E13" s="90">
        <v>29234</v>
      </c>
    </row>
    <row r="14" spans="1:10" ht="9" customHeight="1">
      <c r="A14" s="4" t="s">
        <v>30</v>
      </c>
      <c r="B14" s="90">
        <v>600976</v>
      </c>
      <c r="C14" s="90">
        <v>427863</v>
      </c>
      <c r="D14" s="90">
        <v>154511</v>
      </c>
      <c r="E14" s="90">
        <v>18602</v>
      </c>
    </row>
    <row r="15" spans="1:10" ht="9" customHeight="1">
      <c r="A15" s="4" t="s">
        <v>31</v>
      </c>
      <c r="B15" s="90">
        <v>839755</v>
      </c>
      <c r="C15" s="90">
        <v>623333</v>
      </c>
      <c r="D15" s="90">
        <v>199273</v>
      </c>
      <c r="E15" s="90">
        <v>17149</v>
      </c>
    </row>
    <row r="16" spans="1:10" ht="9" customHeight="1">
      <c r="A16" s="4" t="s">
        <v>32</v>
      </c>
      <c r="B16" s="90">
        <v>3401303</v>
      </c>
      <c r="C16" s="90">
        <v>1650533</v>
      </c>
      <c r="D16" s="90">
        <v>1702034</v>
      </c>
      <c r="E16" s="90">
        <v>48736</v>
      </c>
    </row>
    <row r="17" spans="1:5" ht="9" customHeight="1">
      <c r="A17" s="92" t="s">
        <v>68</v>
      </c>
      <c r="B17" s="90"/>
      <c r="C17" s="90"/>
      <c r="D17" s="90"/>
      <c r="E17" s="90"/>
    </row>
    <row r="18" spans="1:5" ht="9" customHeight="1">
      <c r="A18" s="541" t="s">
        <v>0</v>
      </c>
      <c r="B18" s="93">
        <v>5469938</v>
      </c>
      <c r="C18" s="93">
        <v>3062041</v>
      </c>
      <c r="D18" s="93">
        <v>2264859</v>
      </c>
      <c r="E18" s="93">
        <v>143038</v>
      </c>
    </row>
    <row r="19" spans="1:5" ht="9" customHeight="1">
      <c r="A19" s="4" t="s">
        <v>21</v>
      </c>
      <c r="B19" s="90">
        <v>457096</v>
      </c>
      <c r="C19" s="95">
        <v>215551</v>
      </c>
      <c r="D19" s="90">
        <v>198419</v>
      </c>
      <c r="E19" s="90">
        <v>43126</v>
      </c>
    </row>
    <row r="20" spans="1:5" ht="9" customHeight="1">
      <c r="A20" s="4" t="s">
        <v>30</v>
      </c>
      <c r="B20" s="90">
        <v>689221</v>
      </c>
      <c r="C20" s="95">
        <v>467175</v>
      </c>
      <c r="D20" s="90">
        <v>195067</v>
      </c>
      <c r="E20" s="90">
        <v>26979</v>
      </c>
    </row>
    <row r="21" spans="1:5" ht="9" customHeight="1">
      <c r="A21" s="4" t="s">
        <v>31</v>
      </c>
      <c r="B21" s="90">
        <v>931090</v>
      </c>
      <c r="C21" s="95">
        <v>704178</v>
      </c>
      <c r="D21" s="90">
        <v>203369</v>
      </c>
      <c r="E21" s="90">
        <v>23543</v>
      </c>
    </row>
    <row r="22" spans="1:5" ht="9" customHeight="1">
      <c r="A22" s="4" t="s">
        <v>32</v>
      </c>
      <c r="B22" s="90">
        <v>3392531</v>
      </c>
      <c r="C22" s="95">
        <v>1675137</v>
      </c>
      <c r="D22" s="90">
        <v>1668004</v>
      </c>
      <c r="E22" s="90">
        <v>49390</v>
      </c>
    </row>
    <row r="23" spans="1:5">
      <c r="A23" s="92" t="s">
        <v>69</v>
      </c>
      <c r="B23" s="90"/>
      <c r="C23" s="90"/>
      <c r="D23" s="90"/>
      <c r="E23" s="90"/>
    </row>
    <row r="24" spans="1:5" ht="9" customHeight="1">
      <c r="A24" s="541" t="s">
        <v>0</v>
      </c>
      <c r="B24" s="93">
        <v>5581160</v>
      </c>
      <c r="C24" s="93">
        <v>3160637</v>
      </c>
      <c r="D24" s="93">
        <v>2241230</v>
      </c>
      <c r="E24" s="93">
        <v>179293</v>
      </c>
    </row>
    <row r="25" spans="1:5" ht="9" customHeight="1">
      <c r="A25" s="4" t="s">
        <v>21</v>
      </c>
      <c r="B25" s="90">
        <v>370950</v>
      </c>
      <c r="C25" s="90">
        <v>138004</v>
      </c>
      <c r="D25" s="90">
        <v>173702</v>
      </c>
      <c r="E25" s="90">
        <v>59244</v>
      </c>
    </row>
    <row r="26" spans="1:5" ht="9" customHeight="1">
      <c r="A26" s="4" t="s">
        <v>30</v>
      </c>
      <c r="B26" s="90">
        <v>723586</v>
      </c>
      <c r="C26" s="90">
        <v>449503</v>
      </c>
      <c r="D26" s="90">
        <v>234459</v>
      </c>
      <c r="E26" s="90">
        <v>39624</v>
      </c>
    </row>
    <row r="27" spans="1:5" ht="9" customHeight="1">
      <c r="A27" s="4" t="s">
        <v>31</v>
      </c>
      <c r="B27" s="90">
        <v>892275</v>
      </c>
      <c r="C27" s="90">
        <v>686452</v>
      </c>
      <c r="D27" s="90">
        <v>177587</v>
      </c>
      <c r="E27" s="90">
        <v>28236</v>
      </c>
    </row>
    <row r="28" spans="1:5" ht="9" customHeight="1">
      <c r="A28" s="4" t="s">
        <v>32</v>
      </c>
      <c r="B28" s="90">
        <v>3594349</v>
      </c>
      <c r="C28" s="90">
        <v>1886678</v>
      </c>
      <c r="D28" s="90">
        <v>1655482</v>
      </c>
      <c r="E28" s="90">
        <v>52189</v>
      </c>
    </row>
    <row r="29" spans="1:5">
      <c r="A29" s="92" t="s">
        <v>562</v>
      </c>
      <c r="B29" s="90"/>
      <c r="C29" s="90"/>
      <c r="D29" s="90"/>
      <c r="E29" s="90"/>
    </row>
    <row r="30" spans="1:5" ht="9" customHeight="1">
      <c r="A30" s="541" t="s">
        <v>0</v>
      </c>
      <c r="B30" s="93">
        <v>5648121</v>
      </c>
      <c r="C30" s="93">
        <v>3193288</v>
      </c>
      <c r="D30" s="93">
        <v>2219668</v>
      </c>
      <c r="E30" s="93">
        <v>235165</v>
      </c>
    </row>
    <row r="31" spans="1:5" ht="9" customHeight="1">
      <c r="A31" s="4" t="s">
        <v>21</v>
      </c>
      <c r="B31" s="90">
        <v>293926</v>
      </c>
      <c r="C31" s="90">
        <v>80183</v>
      </c>
      <c r="D31" s="90">
        <v>126514</v>
      </c>
      <c r="E31" s="90">
        <v>87229</v>
      </c>
    </row>
    <row r="32" spans="1:5" ht="9" customHeight="1">
      <c r="A32" s="4" t="s">
        <v>22</v>
      </c>
      <c r="B32" s="90">
        <v>728155</v>
      </c>
      <c r="C32" s="90">
        <v>389311</v>
      </c>
      <c r="D32" s="90">
        <v>279007</v>
      </c>
      <c r="E32" s="90">
        <v>59837</v>
      </c>
    </row>
    <row r="33" spans="1:5" ht="9" customHeight="1">
      <c r="A33" s="4" t="s">
        <v>23</v>
      </c>
      <c r="B33" s="90">
        <v>969417</v>
      </c>
      <c r="C33" s="90">
        <v>728948</v>
      </c>
      <c r="D33" s="90">
        <v>205910</v>
      </c>
      <c r="E33" s="90">
        <v>34559</v>
      </c>
    </row>
    <row r="34" spans="1:5" ht="9" customHeight="1">
      <c r="A34" s="4" t="s">
        <v>24</v>
      </c>
      <c r="B34" s="90">
        <v>3656623</v>
      </c>
      <c r="C34" s="90">
        <v>1994846</v>
      </c>
      <c r="D34" s="90">
        <v>1608237</v>
      </c>
      <c r="E34" s="90">
        <v>53540</v>
      </c>
    </row>
    <row r="35" spans="1:5" ht="6.75" customHeight="1" thickBot="1">
      <c r="A35" s="82"/>
      <c r="B35" s="82"/>
      <c r="C35" s="82"/>
      <c r="D35" s="82"/>
      <c r="E35" s="82"/>
    </row>
    <row r="36" spans="1:5" ht="13" thickTop="1">
      <c r="A36" s="607" t="s">
        <v>34</v>
      </c>
      <c r="B36" s="607"/>
      <c r="C36" s="607"/>
      <c r="D36" s="607"/>
      <c r="E36" s="607"/>
    </row>
    <row r="37" spans="1:5">
      <c r="A37" s="539" t="s">
        <v>63</v>
      </c>
      <c r="B37" s="70"/>
      <c r="D37" s="70"/>
    </row>
    <row r="38" spans="1:5">
      <c r="B38" s="59"/>
    </row>
    <row r="39" spans="1:5">
      <c r="B39" s="59"/>
      <c r="D39" s="83"/>
    </row>
    <row r="40" spans="1:5">
      <c r="B40" s="59"/>
    </row>
    <row r="41" spans="1:5">
      <c r="B41" s="59"/>
      <c r="C41" s="7"/>
      <c r="D41" s="8"/>
      <c r="E41" s="7"/>
    </row>
    <row r="42" spans="1:5">
      <c r="B42" s="59"/>
    </row>
    <row r="45" spans="1:5">
      <c r="A45" s="59"/>
      <c r="B45" s="59"/>
      <c r="D45" s="59"/>
      <c r="E45" s="59"/>
    </row>
    <row r="46" spans="1:5">
      <c r="A46" s="59"/>
      <c r="B46" s="59"/>
      <c r="D46" s="59"/>
      <c r="E46" s="59"/>
    </row>
    <row r="47" spans="1:5">
      <c r="A47" s="59"/>
      <c r="B47" s="59"/>
      <c r="D47" s="59"/>
      <c r="E47" s="59"/>
    </row>
    <row r="48" spans="1:5">
      <c r="A48" s="59"/>
      <c r="B48" s="59"/>
      <c r="D48" s="59"/>
      <c r="E48" s="59"/>
    </row>
  </sheetData>
  <mergeCells count="3">
    <mergeCell ref="A1:E1"/>
    <mergeCell ref="B2:E2"/>
    <mergeCell ref="A36:E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03BBC-7038-42BE-8EAC-0E56BDB83FF6}">
  <sheetPr>
    <tabColor rgb="FF92D050"/>
  </sheetPr>
  <dimension ref="A1:I21"/>
  <sheetViews>
    <sheetView showGridLines="0" zoomScaleNormal="100" workbookViewId="0">
      <selection sqref="A1:F1"/>
    </sheetView>
  </sheetViews>
  <sheetFormatPr defaultColWidth="9.1796875" defaultRowHeight="12.5"/>
  <cols>
    <col min="1" max="1" width="34.1796875" style="61" customWidth="1"/>
    <col min="2" max="6" width="10.7265625" style="61" customWidth="1"/>
    <col min="7" max="16384" width="9.1796875" style="61"/>
  </cols>
  <sheetData>
    <row r="1" spans="1:9" s="107" customFormat="1" ht="14.5">
      <c r="A1" s="614" t="s">
        <v>581</v>
      </c>
      <c r="B1" s="614"/>
      <c r="C1" s="614"/>
      <c r="D1" s="614"/>
      <c r="E1" s="614"/>
      <c r="F1" s="614"/>
    </row>
    <row r="2" spans="1:9" s="110" customFormat="1" ht="9">
      <c r="A2" s="108"/>
      <c r="B2" s="109"/>
      <c r="F2" s="111" t="s">
        <v>1</v>
      </c>
    </row>
    <row r="3" spans="1:9" s="113" customFormat="1" ht="9">
      <c r="A3" s="112"/>
      <c r="B3" s="60">
        <v>2017</v>
      </c>
      <c r="C3" s="60">
        <v>2018</v>
      </c>
      <c r="D3" s="60" t="s">
        <v>70</v>
      </c>
      <c r="E3" s="60" t="s">
        <v>71</v>
      </c>
      <c r="F3" s="60">
        <v>2021</v>
      </c>
    </row>
    <row r="4" spans="1:9" s="110" customFormat="1" ht="9">
      <c r="A4" s="114"/>
      <c r="B4" s="115"/>
      <c r="C4" s="115"/>
      <c r="D4" s="115"/>
      <c r="E4" s="115"/>
      <c r="F4" s="116"/>
    </row>
    <row r="5" spans="1:9" s="110" customFormat="1" ht="9">
      <c r="A5" s="537" t="s">
        <v>0</v>
      </c>
      <c r="B5" s="538">
        <f>SUM(B6,B7,B8,B9,B10,B11,B12)</f>
        <v>5500902</v>
      </c>
      <c r="C5" s="538">
        <f>SUM(C6,C7,C8,C9,C10,C11,C12)</f>
        <v>5549510</v>
      </c>
      <c r="D5" s="538">
        <f>SUM(D6,D7,D8,D9,D10,D11,D12)</f>
        <v>5712936</v>
      </c>
      <c r="E5" s="538">
        <f>SUM(E6,E7,E8,E9,E10,E11,E12)</f>
        <v>4851212</v>
      </c>
      <c r="F5" s="538">
        <f>SUM(F6,F7,F8,F9,F10,F11,F12)</f>
        <v>5260626</v>
      </c>
      <c r="G5" s="116"/>
      <c r="H5" s="117"/>
      <c r="I5" s="115"/>
    </row>
    <row r="6" spans="1:9" s="110" customFormat="1" ht="9">
      <c r="A6" s="118" t="s">
        <v>19</v>
      </c>
      <c r="B6" s="115">
        <v>40609</v>
      </c>
      <c r="C6" s="119">
        <v>39860</v>
      </c>
      <c r="D6" s="120">
        <v>40852</v>
      </c>
      <c r="E6" s="120">
        <v>30796</v>
      </c>
      <c r="F6" s="120">
        <v>34663</v>
      </c>
      <c r="H6" s="117"/>
      <c r="I6" s="115"/>
    </row>
    <row r="7" spans="1:9" s="110" customFormat="1" ht="9">
      <c r="A7" s="118" t="s">
        <v>25</v>
      </c>
      <c r="B7" s="115">
        <v>1083922</v>
      </c>
      <c r="C7" s="119">
        <v>1077091</v>
      </c>
      <c r="D7" s="120">
        <v>1115779</v>
      </c>
      <c r="E7" s="120">
        <v>926561</v>
      </c>
      <c r="F7" s="120">
        <v>1019081</v>
      </c>
      <c r="H7" s="117"/>
      <c r="I7" s="115"/>
    </row>
    <row r="8" spans="1:9" s="110" customFormat="1" ht="9">
      <c r="A8" s="118" t="s">
        <v>26</v>
      </c>
      <c r="B8" s="115">
        <v>0</v>
      </c>
      <c r="C8" s="119">
        <v>22</v>
      </c>
      <c r="D8" s="121">
        <v>0</v>
      </c>
      <c r="E8" s="121">
        <v>34</v>
      </c>
      <c r="F8" s="121">
        <v>37</v>
      </c>
      <c r="H8" s="117"/>
      <c r="I8" s="115"/>
    </row>
    <row r="9" spans="1:9" s="110" customFormat="1" ht="9">
      <c r="A9" s="118" t="s">
        <v>17</v>
      </c>
      <c r="B9" s="115">
        <v>4327897</v>
      </c>
      <c r="C9" s="119">
        <v>4379749</v>
      </c>
      <c r="D9" s="120">
        <v>4502687</v>
      </c>
      <c r="E9" s="120">
        <v>3841227</v>
      </c>
      <c r="F9" s="120">
        <v>4150551</v>
      </c>
      <c r="H9" s="117"/>
      <c r="I9" s="115"/>
    </row>
    <row r="10" spans="1:9" s="110" customFormat="1" ht="9">
      <c r="A10" s="118" t="s">
        <v>27</v>
      </c>
      <c r="B10" s="115">
        <v>31662</v>
      </c>
      <c r="C10" s="119">
        <v>32738</v>
      </c>
      <c r="D10" s="120">
        <v>34389</v>
      </c>
      <c r="E10" s="120">
        <v>31341</v>
      </c>
      <c r="F10" s="120">
        <v>31712</v>
      </c>
      <c r="H10" s="117"/>
      <c r="I10" s="115"/>
    </row>
    <row r="11" spans="1:9" s="110" customFormat="1" ht="9">
      <c r="A11" s="118" t="s">
        <v>28</v>
      </c>
      <c r="B11" s="115">
        <v>14735</v>
      </c>
      <c r="C11" s="119">
        <v>16073</v>
      </c>
      <c r="D11" s="120">
        <v>17508</v>
      </c>
      <c r="E11" s="120">
        <v>20095</v>
      </c>
      <c r="F11" s="120">
        <v>23803</v>
      </c>
      <c r="H11" s="117"/>
      <c r="I11" s="115"/>
    </row>
    <row r="12" spans="1:9" s="110" customFormat="1" ht="9">
      <c r="A12" s="118" t="s">
        <v>558</v>
      </c>
      <c r="B12" s="115">
        <v>2077</v>
      </c>
      <c r="C12" s="119">
        <v>3977</v>
      </c>
      <c r="D12" s="120">
        <v>1721</v>
      </c>
      <c r="E12" s="120">
        <v>1158</v>
      </c>
      <c r="F12" s="120">
        <v>779</v>
      </c>
      <c r="H12" s="117"/>
      <c r="I12" s="115"/>
    </row>
    <row r="13" spans="1:9" s="110" customFormat="1" ht="9.5" thickBot="1">
      <c r="A13" s="122"/>
      <c r="B13" s="122"/>
      <c r="C13" s="122"/>
      <c r="D13" s="122"/>
      <c r="E13" s="122"/>
      <c r="F13" s="122"/>
    </row>
    <row r="14" spans="1:9" s="110" customFormat="1" ht="9.5" thickTop="1">
      <c r="A14" s="125" t="s">
        <v>559</v>
      </c>
    </row>
    <row r="15" spans="1:9" s="110" customFormat="1" ht="9">
      <c r="A15" s="125" t="s">
        <v>560</v>
      </c>
    </row>
    <row r="16" spans="1:9" ht="9" customHeight="1">
      <c r="A16" s="539" t="s">
        <v>561</v>
      </c>
    </row>
    <row r="21" spans="2:6">
      <c r="B21" s="123"/>
      <c r="C21" s="123"/>
      <c r="D21" s="123"/>
      <c r="E21" s="124"/>
      <c r="F21" s="124"/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0E530-6922-415C-B779-7B34C005C697}">
  <sheetPr>
    <tabColor rgb="FF92D050"/>
  </sheetPr>
  <dimension ref="A1:I62"/>
  <sheetViews>
    <sheetView showGridLines="0" zoomScaleNormal="100" workbookViewId="0">
      <selection sqref="A1:F1"/>
    </sheetView>
  </sheetViews>
  <sheetFormatPr defaultRowHeight="12.5"/>
  <cols>
    <col min="1" max="1" width="25.26953125" customWidth="1"/>
    <col min="2" max="6" width="12.26953125" customWidth="1"/>
    <col min="255" max="255" width="25.26953125" customWidth="1"/>
    <col min="256" max="260" width="12.26953125" customWidth="1"/>
    <col min="511" max="511" width="25.26953125" customWidth="1"/>
    <col min="512" max="516" width="12.26953125" customWidth="1"/>
    <col min="767" max="767" width="25.26953125" customWidth="1"/>
    <col min="768" max="772" width="12.26953125" customWidth="1"/>
    <col min="1023" max="1023" width="25.26953125" customWidth="1"/>
    <col min="1024" max="1028" width="12.26953125" customWidth="1"/>
    <col min="1279" max="1279" width="25.26953125" customWidth="1"/>
    <col min="1280" max="1284" width="12.26953125" customWidth="1"/>
    <col min="1535" max="1535" width="25.26953125" customWidth="1"/>
    <col min="1536" max="1540" width="12.26953125" customWidth="1"/>
    <col min="1791" max="1791" width="25.26953125" customWidth="1"/>
    <col min="1792" max="1796" width="12.26953125" customWidth="1"/>
    <col min="2047" max="2047" width="25.26953125" customWidth="1"/>
    <col min="2048" max="2052" width="12.26953125" customWidth="1"/>
    <col min="2303" max="2303" width="25.26953125" customWidth="1"/>
    <col min="2304" max="2308" width="12.26953125" customWidth="1"/>
    <col min="2559" max="2559" width="25.26953125" customWidth="1"/>
    <col min="2560" max="2564" width="12.26953125" customWidth="1"/>
    <col min="2815" max="2815" width="25.26953125" customWidth="1"/>
    <col min="2816" max="2820" width="12.26953125" customWidth="1"/>
    <col min="3071" max="3071" width="25.26953125" customWidth="1"/>
    <col min="3072" max="3076" width="12.26953125" customWidth="1"/>
    <col min="3327" max="3327" width="25.26953125" customWidth="1"/>
    <col min="3328" max="3332" width="12.26953125" customWidth="1"/>
    <col min="3583" max="3583" width="25.26953125" customWidth="1"/>
    <col min="3584" max="3588" width="12.26953125" customWidth="1"/>
    <col min="3839" max="3839" width="25.26953125" customWidth="1"/>
    <col min="3840" max="3844" width="12.26953125" customWidth="1"/>
    <col min="4095" max="4095" width="25.26953125" customWidth="1"/>
    <col min="4096" max="4100" width="12.26953125" customWidth="1"/>
    <col min="4351" max="4351" width="25.26953125" customWidth="1"/>
    <col min="4352" max="4356" width="12.26953125" customWidth="1"/>
    <col min="4607" max="4607" width="25.26953125" customWidth="1"/>
    <col min="4608" max="4612" width="12.26953125" customWidth="1"/>
    <col min="4863" max="4863" width="25.26953125" customWidth="1"/>
    <col min="4864" max="4868" width="12.26953125" customWidth="1"/>
    <col min="5119" max="5119" width="25.26953125" customWidth="1"/>
    <col min="5120" max="5124" width="12.26953125" customWidth="1"/>
    <col min="5375" max="5375" width="25.26953125" customWidth="1"/>
    <col min="5376" max="5380" width="12.26953125" customWidth="1"/>
    <col min="5631" max="5631" width="25.26953125" customWidth="1"/>
    <col min="5632" max="5636" width="12.26953125" customWidth="1"/>
    <col min="5887" max="5887" width="25.26953125" customWidth="1"/>
    <col min="5888" max="5892" width="12.26953125" customWidth="1"/>
    <col min="6143" max="6143" width="25.26953125" customWidth="1"/>
    <col min="6144" max="6148" width="12.26953125" customWidth="1"/>
    <col min="6399" max="6399" width="25.26953125" customWidth="1"/>
    <col min="6400" max="6404" width="12.26953125" customWidth="1"/>
    <col min="6655" max="6655" width="25.26953125" customWidth="1"/>
    <col min="6656" max="6660" width="12.26953125" customWidth="1"/>
    <col min="6911" max="6911" width="25.26953125" customWidth="1"/>
    <col min="6912" max="6916" width="12.26953125" customWidth="1"/>
    <col min="7167" max="7167" width="25.26953125" customWidth="1"/>
    <col min="7168" max="7172" width="12.26953125" customWidth="1"/>
    <col min="7423" max="7423" width="25.26953125" customWidth="1"/>
    <col min="7424" max="7428" width="12.26953125" customWidth="1"/>
    <col min="7679" max="7679" width="25.26953125" customWidth="1"/>
    <col min="7680" max="7684" width="12.26953125" customWidth="1"/>
    <col min="7935" max="7935" width="25.26953125" customWidth="1"/>
    <col min="7936" max="7940" width="12.26953125" customWidth="1"/>
    <col min="8191" max="8191" width="25.26953125" customWidth="1"/>
    <col min="8192" max="8196" width="12.26953125" customWidth="1"/>
    <col min="8447" max="8447" width="25.26953125" customWidth="1"/>
    <col min="8448" max="8452" width="12.26953125" customWidth="1"/>
    <col min="8703" max="8703" width="25.26953125" customWidth="1"/>
    <col min="8704" max="8708" width="12.26953125" customWidth="1"/>
    <col min="8959" max="8959" width="25.26953125" customWidth="1"/>
    <col min="8960" max="8964" width="12.26953125" customWidth="1"/>
    <col min="9215" max="9215" width="25.26953125" customWidth="1"/>
    <col min="9216" max="9220" width="12.26953125" customWidth="1"/>
    <col min="9471" max="9471" width="25.26953125" customWidth="1"/>
    <col min="9472" max="9476" width="12.26953125" customWidth="1"/>
    <col min="9727" max="9727" width="25.26953125" customWidth="1"/>
    <col min="9728" max="9732" width="12.26953125" customWidth="1"/>
    <col min="9983" max="9983" width="25.26953125" customWidth="1"/>
    <col min="9984" max="9988" width="12.26953125" customWidth="1"/>
    <col min="10239" max="10239" width="25.26953125" customWidth="1"/>
    <col min="10240" max="10244" width="12.26953125" customWidth="1"/>
    <col min="10495" max="10495" width="25.26953125" customWidth="1"/>
    <col min="10496" max="10500" width="12.26953125" customWidth="1"/>
    <col min="10751" max="10751" width="25.26953125" customWidth="1"/>
    <col min="10752" max="10756" width="12.26953125" customWidth="1"/>
    <col min="11007" max="11007" width="25.26953125" customWidth="1"/>
    <col min="11008" max="11012" width="12.26953125" customWidth="1"/>
    <col min="11263" max="11263" width="25.26953125" customWidth="1"/>
    <col min="11264" max="11268" width="12.26953125" customWidth="1"/>
    <col min="11519" max="11519" width="25.26953125" customWidth="1"/>
    <col min="11520" max="11524" width="12.26953125" customWidth="1"/>
    <col min="11775" max="11775" width="25.26953125" customWidth="1"/>
    <col min="11776" max="11780" width="12.26953125" customWidth="1"/>
    <col min="12031" max="12031" width="25.26953125" customWidth="1"/>
    <col min="12032" max="12036" width="12.26953125" customWidth="1"/>
    <col min="12287" max="12287" width="25.26953125" customWidth="1"/>
    <col min="12288" max="12292" width="12.26953125" customWidth="1"/>
    <col min="12543" max="12543" width="25.26953125" customWidth="1"/>
    <col min="12544" max="12548" width="12.26953125" customWidth="1"/>
    <col min="12799" max="12799" width="25.26953125" customWidth="1"/>
    <col min="12800" max="12804" width="12.26953125" customWidth="1"/>
    <col min="13055" max="13055" width="25.26953125" customWidth="1"/>
    <col min="13056" max="13060" width="12.26953125" customWidth="1"/>
    <col min="13311" max="13311" width="25.26953125" customWidth="1"/>
    <col min="13312" max="13316" width="12.26953125" customWidth="1"/>
    <col min="13567" max="13567" width="25.26953125" customWidth="1"/>
    <col min="13568" max="13572" width="12.26953125" customWidth="1"/>
    <col min="13823" max="13823" width="25.26953125" customWidth="1"/>
    <col min="13824" max="13828" width="12.26953125" customWidth="1"/>
    <col min="14079" max="14079" width="25.26953125" customWidth="1"/>
    <col min="14080" max="14084" width="12.26953125" customWidth="1"/>
    <col min="14335" max="14335" width="25.26953125" customWidth="1"/>
    <col min="14336" max="14340" width="12.26953125" customWidth="1"/>
    <col min="14591" max="14591" width="25.26953125" customWidth="1"/>
    <col min="14592" max="14596" width="12.26953125" customWidth="1"/>
    <col min="14847" max="14847" width="25.26953125" customWidth="1"/>
    <col min="14848" max="14852" width="12.26953125" customWidth="1"/>
    <col min="15103" max="15103" width="25.26953125" customWidth="1"/>
    <col min="15104" max="15108" width="12.26953125" customWidth="1"/>
    <col min="15359" max="15359" width="25.26953125" customWidth="1"/>
    <col min="15360" max="15364" width="12.26953125" customWidth="1"/>
    <col min="15615" max="15615" width="25.26953125" customWidth="1"/>
    <col min="15616" max="15620" width="12.26953125" customWidth="1"/>
    <col min="15871" max="15871" width="25.26953125" customWidth="1"/>
    <col min="15872" max="15876" width="12.26953125" customWidth="1"/>
    <col min="16127" max="16127" width="25.26953125" customWidth="1"/>
    <col min="16128" max="16132" width="12.26953125" customWidth="1"/>
  </cols>
  <sheetData>
    <row r="1" spans="1:9" ht="30" customHeight="1">
      <c r="A1" s="615" t="s">
        <v>582</v>
      </c>
      <c r="B1" s="615"/>
      <c r="C1" s="615"/>
      <c r="D1" s="615"/>
      <c r="E1" s="615"/>
      <c r="F1" s="615"/>
      <c r="G1" s="159"/>
    </row>
    <row r="2" spans="1:9" ht="9" customHeight="1">
      <c r="A2" s="220"/>
      <c r="B2" s="220"/>
      <c r="C2" s="220"/>
      <c r="D2" s="221"/>
      <c r="E2" s="221"/>
      <c r="F2" s="222" t="s">
        <v>181</v>
      </c>
    </row>
    <row r="3" spans="1:9" ht="10.15" customHeight="1">
      <c r="A3" s="616" t="s">
        <v>182</v>
      </c>
      <c r="B3" s="617" t="s">
        <v>183</v>
      </c>
      <c r="C3" s="618"/>
      <c r="D3" s="618"/>
      <c r="E3" s="618"/>
      <c r="F3" s="618"/>
    </row>
    <row r="4" spans="1:9" ht="10.15" customHeight="1">
      <c r="A4" s="616"/>
      <c r="B4" s="223">
        <v>2017</v>
      </c>
      <c r="C4" s="223">
        <v>2018</v>
      </c>
      <c r="D4" s="223">
        <v>2019</v>
      </c>
      <c r="E4" s="223">
        <v>2020</v>
      </c>
      <c r="F4" s="223">
        <v>2021</v>
      </c>
    </row>
    <row r="5" spans="1:9" ht="5.15" customHeight="1">
      <c r="A5" s="224"/>
    </row>
    <row r="6" spans="1:9" ht="9" customHeight="1">
      <c r="A6" s="225" t="s">
        <v>184</v>
      </c>
    </row>
    <row r="7" spans="1:9" ht="9" customHeight="1">
      <c r="A7" s="226" t="s">
        <v>185</v>
      </c>
      <c r="B7" s="227">
        <v>2340.183</v>
      </c>
      <c r="C7" s="227">
        <v>6163.8530000000001</v>
      </c>
      <c r="D7" s="227">
        <v>10956.312</v>
      </c>
      <c r="E7" s="227">
        <v>13408.807000000001</v>
      </c>
      <c r="F7" s="227">
        <v>8884.5550000000003</v>
      </c>
    </row>
    <row r="8" spans="1:9" ht="9" customHeight="1">
      <c r="A8" s="226" t="s">
        <v>186</v>
      </c>
      <c r="B8" s="227">
        <v>1100.682</v>
      </c>
      <c r="C8" s="227">
        <v>1659.8869999999999</v>
      </c>
      <c r="D8" s="227">
        <v>2551.2130000000002</v>
      </c>
      <c r="E8" s="227">
        <v>4107.0210000000006</v>
      </c>
      <c r="F8" s="227">
        <v>3224.6970000000001</v>
      </c>
    </row>
    <row r="9" spans="1:9" ht="9" customHeight="1">
      <c r="A9" s="228" t="s">
        <v>187</v>
      </c>
      <c r="B9" s="229">
        <v>125.765</v>
      </c>
      <c r="C9" s="229">
        <v>227.15100000000001</v>
      </c>
      <c r="D9" s="229">
        <v>296.84100000000001</v>
      </c>
      <c r="E9" s="229">
        <v>599.00099999999998</v>
      </c>
      <c r="F9" s="229">
        <v>823.59899999999993</v>
      </c>
    </row>
    <row r="10" spans="1:9" ht="9" customHeight="1">
      <c r="A10" s="228" t="s">
        <v>188</v>
      </c>
      <c r="B10" s="229">
        <v>955.03599999999994</v>
      </c>
      <c r="C10" s="229">
        <v>1171.6109999999999</v>
      </c>
      <c r="D10" s="229">
        <v>2221.288</v>
      </c>
      <c r="E10" s="229">
        <v>3439.96</v>
      </c>
      <c r="F10" s="229">
        <v>2193.1710000000003</v>
      </c>
      <c r="I10" s="159"/>
    </row>
    <row r="11" spans="1:9" ht="9" customHeight="1">
      <c r="A11" s="228" t="s">
        <v>189</v>
      </c>
      <c r="B11" s="229">
        <v>13.103</v>
      </c>
      <c r="C11" s="229">
        <v>251.41299999999998</v>
      </c>
      <c r="D11" s="229">
        <v>24.724</v>
      </c>
      <c r="E11" s="229">
        <v>54.5</v>
      </c>
      <c r="F11" s="229">
        <v>112.928</v>
      </c>
    </row>
    <row r="12" spans="1:9" ht="9" customHeight="1">
      <c r="A12" s="228" t="s">
        <v>190</v>
      </c>
      <c r="B12" s="229">
        <v>6.7779999999999996</v>
      </c>
      <c r="C12" s="229">
        <v>9.7119999999999997</v>
      </c>
      <c r="D12" s="229">
        <v>8.36</v>
      </c>
      <c r="E12" s="229">
        <v>13.56</v>
      </c>
      <c r="F12" s="229">
        <v>94.998999999999995</v>
      </c>
    </row>
    <row r="13" spans="1:9" ht="9" customHeight="1">
      <c r="A13" s="230" t="s">
        <v>191</v>
      </c>
      <c r="B13" s="227">
        <v>1239.501</v>
      </c>
      <c r="C13" s="227">
        <v>4503.9660000000003</v>
      </c>
      <c r="D13" s="227">
        <v>8405.0990000000002</v>
      </c>
      <c r="E13" s="227">
        <v>9301.7860000000001</v>
      </c>
      <c r="F13" s="227">
        <v>5659.8580000000002</v>
      </c>
    </row>
    <row r="14" spans="1:9" ht="9" customHeight="1">
      <c r="A14" s="228" t="s">
        <v>192</v>
      </c>
      <c r="B14" s="229">
        <v>1239.501</v>
      </c>
      <c r="C14" s="229">
        <v>4064.7159999999999</v>
      </c>
      <c r="D14" s="229">
        <v>8355.0990000000002</v>
      </c>
      <c r="E14" s="229">
        <v>9301.7860000000001</v>
      </c>
      <c r="F14" s="229">
        <v>5653.9780000000001</v>
      </c>
    </row>
    <row r="15" spans="1:9" ht="9" customHeight="1">
      <c r="A15" s="228" t="s">
        <v>193</v>
      </c>
      <c r="B15" s="229">
        <v>0</v>
      </c>
      <c r="C15" s="229">
        <v>439.25</v>
      </c>
      <c r="D15" s="229">
        <v>50</v>
      </c>
      <c r="E15" s="229">
        <v>0</v>
      </c>
      <c r="F15" s="229">
        <v>0</v>
      </c>
    </row>
    <row r="16" spans="1:9" ht="9" customHeight="1">
      <c r="A16" s="228" t="s">
        <v>194</v>
      </c>
      <c r="B16" s="229">
        <v>0</v>
      </c>
      <c r="C16" s="229">
        <v>0</v>
      </c>
      <c r="D16" s="229">
        <v>0</v>
      </c>
      <c r="E16" s="229">
        <v>0</v>
      </c>
      <c r="F16" s="229">
        <v>5.88</v>
      </c>
    </row>
    <row r="17" spans="1:7" ht="9" customHeight="1">
      <c r="A17" s="225" t="s">
        <v>195</v>
      </c>
      <c r="B17" s="229"/>
      <c r="C17" s="229"/>
      <c r="D17" s="229"/>
      <c r="E17" s="229"/>
      <c r="F17" s="229"/>
    </row>
    <row r="18" spans="1:7" s="232" customFormat="1" ht="9" customHeight="1">
      <c r="A18" s="226" t="s">
        <v>185</v>
      </c>
      <c r="B18" s="231">
        <v>804.79899999999998</v>
      </c>
      <c r="C18" s="231">
        <v>667.255</v>
      </c>
      <c r="D18" s="231">
        <v>717.45799999999997</v>
      </c>
      <c r="E18" s="231">
        <v>251.56099999999998</v>
      </c>
      <c r="F18" s="231">
        <v>838.59</v>
      </c>
    </row>
    <row r="19" spans="1:7" ht="9" customHeight="1">
      <c r="A19" s="226" t="s">
        <v>186</v>
      </c>
      <c r="B19" s="227">
        <v>537.38199999999995</v>
      </c>
      <c r="C19" s="227">
        <v>321.81400000000002</v>
      </c>
      <c r="D19" s="227">
        <v>318.27799999999996</v>
      </c>
      <c r="E19" s="227">
        <v>127.053</v>
      </c>
      <c r="F19" s="227">
        <v>330.04</v>
      </c>
    </row>
    <row r="20" spans="1:7" ht="9" customHeight="1">
      <c r="A20" s="228" t="s">
        <v>187</v>
      </c>
      <c r="B20" s="229">
        <v>0</v>
      </c>
      <c r="C20" s="229">
        <v>0</v>
      </c>
      <c r="D20" s="229">
        <v>0</v>
      </c>
      <c r="E20" s="229">
        <v>0</v>
      </c>
      <c r="F20" s="229">
        <v>0</v>
      </c>
    </row>
    <row r="21" spans="1:7" ht="9" customHeight="1">
      <c r="A21" s="228" t="s">
        <v>188</v>
      </c>
      <c r="B21" s="229">
        <v>524.279</v>
      </c>
      <c r="C21" s="229">
        <v>249.251</v>
      </c>
      <c r="D21" s="229">
        <v>308.05399999999997</v>
      </c>
      <c r="E21" s="229">
        <v>127.053</v>
      </c>
      <c r="F21" s="229">
        <v>330.04</v>
      </c>
    </row>
    <row r="22" spans="1:7" ht="9" customHeight="1">
      <c r="A22" s="228" t="s">
        <v>189</v>
      </c>
      <c r="B22" s="229">
        <v>13.103</v>
      </c>
      <c r="C22" s="229">
        <v>72.563000000000002</v>
      </c>
      <c r="D22" s="229">
        <v>10.224</v>
      </c>
      <c r="E22" s="229">
        <v>0</v>
      </c>
      <c r="F22" s="229">
        <v>0</v>
      </c>
    </row>
    <row r="23" spans="1:7" ht="9" customHeight="1">
      <c r="A23" s="228" t="s">
        <v>190</v>
      </c>
      <c r="B23" s="229">
        <v>0</v>
      </c>
      <c r="C23" s="229">
        <v>0</v>
      </c>
      <c r="D23" s="229">
        <v>0</v>
      </c>
      <c r="E23" s="229">
        <v>0</v>
      </c>
      <c r="F23" s="229">
        <v>0</v>
      </c>
    </row>
    <row r="24" spans="1:7" ht="9" customHeight="1">
      <c r="A24" s="230" t="s">
        <v>191</v>
      </c>
      <c r="B24" s="227">
        <v>267.41699999999997</v>
      </c>
      <c r="C24" s="227">
        <v>345.44099999999997</v>
      </c>
      <c r="D24" s="227">
        <v>399.18</v>
      </c>
      <c r="E24" s="227">
        <v>124.508</v>
      </c>
      <c r="F24" s="227">
        <v>508.55</v>
      </c>
    </row>
    <row r="25" spans="1:7" ht="9" customHeight="1">
      <c r="A25" s="228" t="s">
        <v>192</v>
      </c>
      <c r="B25" s="229">
        <v>267.41699999999997</v>
      </c>
      <c r="C25" s="229">
        <v>345.44099999999997</v>
      </c>
      <c r="D25" s="229">
        <v>399.18</v>
      </c>
      <c r="E25" s="229">
        <v>124.508</v>
      </c>
      <c r="F25" s="229">
        <v>508.55</v>
      </c>
    </row>
    <row r="26" spans="1:7" ht="9" customHeight="1">
      <c r="A26" s="228" t="s">
        <v>193</v>
      </c>
      <c r="B26" s="229">
        <v>0</v>
      </c>
      <c r="C26" s="229">
        <v>0</v>
      </c>
      <c r="D26" s="229">
        <v>0</v>
      </c>
      <c r="E26" s="229">
        <v>0</v>
      </c>
      <c r="F26" s="229">
        <v>0</v>
      </c>
    </row>
    <row r="27" spans="1:7" ht="9" customHeight="1">
      <c r="A27" s="228" t="s">
        <v>194</v>
      </c>
      <c r="B27" s="229">
        <v>0</v>
      </c>
      <c r="C27" s="229">
        <v>0</v>
      </c>
      <c r="D27" s="229">
        <v>0</v>
      </c>
      <c r="E27" s="229">
        <v>0</v>
      </c>
      <c r="F27" s="229">
        <v>0</v>
      </c>
    </row>
    <row r="28" spans="1:7" ht="9" customHeight="1">
      <c r="A28" s="225" t="s">
        <v>196</v>
      </c>
      <c r="B28" s="229"/>
      <c r="C28" s="229"/>
      <c r="D28" s="229"/>
      <c r="E28" s="229"/>
      <c r="F28" s="229"/>
    </row>
    <row r="29" spans="1:7" ht="9" customHeight="1">
      <c r="A29" s="226" t="s">
        <v>185</v>
      </c>
      <c r="B29" s="227">
        <v>390.69900000000001</v>
      </c>
      <c r="C29" s="227">
        <v>616.90699999999993</v>
      </c>
      <c r="D29" s="227">
        <v>93.120999999999995</v>
      </c>
      <c r="E29" s="227">
        <v>1438.6410000000001</v>
      </c>
      <c r="F29" s="227">
        <v>98.414999999999992</v>
      </c>
    </row>
    <row r="30" spans="1:7" ht="9" customHeight="1">
      <c r="A30" s="226" t="s">
        <v>186</v>
      </c>
      <c r="B30" s="227">
        <v>380.07</v>
      </c>
      <c r="C30" s="227">
        <v>177.65699999999998</v>
      </c>
      <c r="D30" s="227">
        <v>93.120999999999995</v>
      </c>
      <c r="E30" s="227">
        <v>1106.808</v>
      </c>
      <c r="F30" s="227">
        <v>98.414999999999992</v>
      </c>
    </row>
    <row r="31" spans="1:7" ht="9" customHeight="1">
      <c r="A31" s="228" t="s">
        <v>187</v>
      </c>
      <c r="B31" s="229">
        <v>21.24</v>
      </c>
      <c r="C31" s="229">
        <v>0</v>
      </c>
      <c r="D31" s="229">
        <v>0</v>
      </c>
      <c r="E31" s="229">
        <v>9.8119999999999994</v>
      </c>
      <c r="F31" s="229">
        <v>19.048999999999999</v>
      </c>
    </row>
    <row r="32" spans="1:7" ht="9" customHeight="1">
      <c r="A32" s="228" t="s">
        <v>188</v>
      </c>
      <c r="B32" s="229">
        <v>358.83</v>
      </c>
      <c r="C32" s="233" t="s">
        <v>197</v>
      </c>
      <c r="D32" s="233">
        <v>93.120999999999995</v>
      </c>
      <c r="E32" s="233">
        <v>1096.9960000000001</v>
      </c>
      <c r="F32" s="233">
        <v>79.366</v>
      </c>
      <c r="G32" s="234"/>
    </row>
    <row r="33" spans="1:6" ht="9" customHeight="1">
      <c r="A33" s="228" t="s">
        <v>189</v>
      </c>
      <c r="B33" s="229">
        <v>0</v>
      </c>
      <c r="C33" s="229">
        <v>177.63499999999999</v>
      </c>
      <c r="D33" s="229">
        <v>0</v>
      </c>
      <c r="E33" s="229">
        <v>0</v>
      </c>
      <c r="F33" s="229">
        <v>0</v>
      </c>
    </row>
    <row r="34" spans="1:6" ht="9" customHeight="1">
      <c r="A34" s="228" t="s">
        <v>190</v>
      </c>
      <c r="B34" s="229">
        <v>0</v>
      </c>
      <c r="C34" s="229">
        <v>0</v>
      </c>
      <c r="D34" s="229">
        <v>0</v>
      </c>
      <c r="E34" s="229">
        <v>0</v>
      </c>
      <c r="F34" s="229">
        <v>0</v>
      </c>
    </row>
    <row r="35" spans="1:6" ht="9" customHeight="1">
      <c r="A35" s="230" t="s">
        <v>191</v>
      </c>
      <c r="B35" s="227">
        <v>10.629</v>
      </c>
      <c r="C35" s="227">
        <v>439.25</v>
      </c>
      <c r="D35" s="227">
        <v>0</v>
      </c>
      <c r="E35" s="227">
        <v>331.83300000000003</v>
      </c>
      <c r="F35" s="227">
        <v>0</v>
      </c>
    </row>
    <row r="36" spans="1:6" ht="9" customHeight="1">
      <c r="A36" s="228" t="s">
        <v>192</v>
      </c>
      <c r="B36" s="229">
        <v>10.629</v>
      </c>
      <c r="C36" s="229">
        <v>0</v>
      </c>
      <c r="D36" s="229">
        <v>0</v>
      </c>
      <c r="E36" s="229">
        <v>331.83300000000003</v>
      </c>
      <c r="F36" s="229">
        <v>0</v>
      </c>
    </row>
    <row r="37" spans="1:6" ht="9" customHeight="1">
      <c r="A37" s="228" t="s">
        <v>193</v>
      </c>
      <c r="B37" s="229">
        <v>0</v>
      </c>
      <c r="C37" s="229">
        <v>439.25</v>
      </c>
      <c r="D37" s="229">
        <v>0</v>
      </c>
      <c r="E37" s="229">
        <v>0</v>
      </c>
      <c r="F37" s="229">
        <v>0</v>
      </c>
    </row>
    <row r="38" spans="1:6" ht="9" customHeight="1">
      <c r="A38" s="228" t="s">
        <v>194</v>
      </c>
      <c r="B38" s="229">
        <v>0</v>
      </c>
      <c r="C38" s="229">
        <v>0</v>
      </c>
      <c r="D38" s="229">
        <v>0</v>
      </c>
      <c r="E38" s="229">
        <v>0</v>
      </c>
      <c r="F38" s="229">
        <v>0</v>
      </c>
    </row>
    <row r="39" spans="1:6" ht="9" customHeight="1">
      <c r="A39" s="225" t="s">
        <v>198</v>
      </c>
      <c r="B39" s="229"/>
      <c r="C39" s="229"/>
      <c r="D39" s="229"/>
      <c r="E39" s="229"/>
      <c r="F39" s="229"/>
    </row>
    <row r="40" spans="1:6" ht="9" customHeight="1">
      <c r="A40" s="226" t="s">
        <v>185</v>
      </c>
      <c r="B40" s="227">
        <v>0</v>
      </c>
      <c r="C40" s="227">
        <v>0</v>
      </c>
      <c r="D40" s="227">
        <v>0</v>
      </c>
      <c r="E40" s="227">
        <v>0</v>
      </c>
      <c r="F40" s="227">
        <v>0</v>
      </c>
    </row>
    <row r="41" spans="1:6" ht="9" customHeight="1">
      <c r="A41" s="226" t="s">
        <v>186</v>
      </c>
      <c r="B41" s="227">
        <v>0</v>
      </c>
      <c r="C41" s="227">
        <v>0</v>
      </c>
      <c r="D41" s="227">
        <v>0</v>
      </c>
      <c r="E41" s="227">
        <v>0</v>
      </c>
      <c r="F41" s="227">
        <v>0</v>
      </c>
    </row>
    <row r="42" spans="1:6" ht="9" customHeight="1">
      <c r="A42" s="228" t="s">
        <v>187</v>
      </c>
      <c r="B42" s="229">
        <v>0</v>
      </c>
      <c r="C42" s="229">
        <v>0</v>
      </c>
      <c r="D42" s="229">
        <v>0</v>
      </c>
      <c r="E42" s="229">
        <v>0</v>
      </c>
      <c r="F42" s="229">
        <v>0</v>
      </c>
    </row>
    <row r="43" spans="1:6" ht="9" customHeight="1">
      <c r="A43" s="228" t="s">
        <v>188</v>
      </c>
      <c r="B43" s="229">
        <v>0</v>
      </c>
      <c r="C43" s="229">
        <v>0</v>
      </c>
      <c r="D43" s="229">
        <v>0</v>
      </c>
      <c r="E43" s="229">
        <v>0</v>
      </c>
      <c r="F43" s="229">
        <v>0</v>
      </c>
    </row>
    <row r="44" spans="1:6" ht="9" customHeight="1">
      <c r="A44" s="228" t="s">
        <v>189</v>
      </c>
      <c r="B44" s="229">
        <v>0</v>
      </c>
      <c r="C44" s="229">
        <v>0</v>
      </c>
      <c r="D44" s="229">
        <v>0</v>
      </c>
      <c r="E44" s="229">
        <v>0</v>
      </c>
      <c r="F44" s="229">
        <v>0</v>
      </c>
    </row>
    <row r="45" spans="1:6" ht="9" customHeight="1">
      <c r="A45" s="228" t="s">
        <v>190</v>
      </c>
      <c r="B45" s="229">
        <v>0</v>
      </c>
      <c r="C45" s="229">
        <v>0</v>
      </c>
      <c r="D45" s="229">
        <v>0</v>
      </c>
      <c r="E45" s="229">
        <v>0</v>
      </c>
      <c r="F45" s="229">
        <v>0</v>
      </c>
    </row>
    <row r="46" spans="1:6" ht="9" customHeight="1">
      <c r="A46" s="230" t="s">
        <v>191</v>
      </c>
      <c r="B46" s="227">
        <v>0</v>
      </c>
      <c r="C46" s="227">
        <v>0</v>
      </c>
      <c r="D46" s="227">
        <v>0</v>
      </c>
      <c r="E46" s="227">
        <v>0</v>
      </c>
      <c r="F46" s="227">
        <v>0</v>
      </c>
    </row>
    <row r="47" spans="1:6" ht="9" customHeight="1">
      <c r="A47" s="228" t="s">
        <v>192</v>
      </c>
      <c r="B47" s="229">
        <v>0</v>
      </c>
      <c r="C47" s="229">
        <v>0</v>
      </c>
      <c r="D47" s="229">
        <v>0</v>
      </c>
      <c r="E47" s="229">
        <v>0</v>
      </c>
      <c r="F47" s="229">
        <v>0</v>
      </c>
    </row>
    <row r="48" spans="1:6" ht="9" customHeight="1">
      <c r="A48" s="228" t="s">
        <v>193</v>
      </c>
      <c r="B48" s="229">
        <v>0</v>
      </c>
      <c r="C48" s="229">
        <v>0</v>
      </c>
      <c r="D48" s="229">
        <v>0</v>
      </c>
      <c r="E48" s="229">
        <v>0</v>
      </c>
      <c r="F48" s="229">
        <v>0</v>
      </c>
    </row>
    <row r="49" spans="1:6" ht="9" customHeight="1">
      <c r="A49" s="228" t="s">
        <v>194</v>
      </c>
      <c r="B49" s="229">
        <v>0</v>
      </c>
      <c r="C49" s="229">
        <v>0</v>
      </c>
      <c r="D49" s="229">
        <v>0</v>
      </c>
      <c r="E49" s="229">
        <v>0</v>
      </c>
      <c r="F49" s="229">
        <v>0</v>
      </c>
    </row>
    <row r="50" spans="1:6" ht="9" customHeight="1">
      <c r="A50" s="225" t="s">
        <v>199</v>
      </c>
      <c r="B50" s="229"/>
      <c r="C50" s="229"/>
      <c r="D50" s="229"/>
      <c r="E50" s="229"/>
      <c r="F50" s="229"/>
    </row>
    <row r="51" spans="1:6" ht="9" customHeight="1">
      <c r="A51" s="226" t="s">
        <v>185</v>
      </c>
      <c r="B51" s="227">
        <v>1144.6849999999999</v>
      </c>
      <c r="C51" s="227">
        <v>4879.6909999999998</v>
      </c>
      <c r="D51" s="227">
        <v>10145.733</v>
      </c>
      <c r="E51" s="227">
        <v>11718.605</v>
      </c>
      <c r="F51" s="227">
        <v>7947.5499999999993</v>
      </c>
    </row>
    <row r="52" spans="1:6" ht="9" customHeight="1">
      <c r="A52" s="226" t="s">
        <v>186</v>
      </c>
      <c r="B52" s="227">
        <v>183.23</v>
      </c>
      <c r="C52" s="227">
        <v>1160.4159999999999</v>
      </c>
      <c r="D52" s="227">
        <v>2139.8140000000003</v>
      </c>
      <c r="E52" s="227">
        <v>2873.16</v>
      </c>
      <c r="F52" s="227">
        <v>2796.2419999999997</v>
      </c>
    </row>
    <row r="53" spans="1:6" ht="9" customHeight="1">
      <c r="A53" s="228" t="s">
        <v>187</v>
      </c>
      <c r="B53" s="229">
        <v>104.52500000000001</v>
      </c>
      <c r="C53" s="229">
        <v>227.15100000000001</v>
      </c>
      <c r="D53" s="229">
        <v>296.84100000000001</v>
      </c>
      <c r="E53" s="229">
        <v>589.18899999999996</v>
      </c>
      <c r="F53" s="229">
        <v>804.55</v>
      </c>
    </row>
    <row r="54" spans="1:6" ht="9" customHeight="1">
      <c r="A54" s="228" t="s">
        <v>188</v>
      </c>
      <c r="B54" s="229">
        <v>71.927000000000007</v>
      </c>
      <c r="C54" s="229">
        <v>922.33799999999997</v>
      </c>
      <c r="D54" s="229">
        <v>1820.1130000000001</v>
      </c>
      <c r="E54" s="229">
        <v>2215.9110000000001</v>
      </c>
      <c r="F54" s="229">
        <v>1783.7650000000001</v>
      </c>
    </row>
    <row r="55" spans="1:6" ht="9" customHeight="1">
      <c r="A55" s="228" t="s">
        <v>189</v>
      </c>
      <c r="B55" s="229">
        <v>0</v>
      </c>
      <c r="C55" s="229">
        <v>1.2150000000000001</v>
      </c>
      <c r="D55" s="229">
        <v>14.5</v>
      </c>
      <c r="E55" s="229">
        <v>54.5</v>
      </c>
      <c r="F55" s="229">
        <v>112.928</v>
      </c>
    </row>
    <row r="56" spans="1:6" ht="9" customHeight="1">
      <c r="A56" s="228" t="s">
        <v>190</v>
      </c>
      <c r="B56" s="229">
        <v>6.7779999999999996</v>
      </c>
      <c r="C56" s="229">
        <v>9.7119999999999997</v>
      </c>
      <c r="D56" s="229">
        <v>8.36</v>
      </c>
      <c r="E56" s="229">
        <v>13.56</v>
      </c>
      <c r="F56" s="229">
        <v>94.998999999999995</v>
      </c>
    </row>
    <row r="57" spans="1:6" ht="9" customHeight="1">
      <c r="A57" s="230" t="s">
        <v>191</v>
      </c>
      <c r="B57" s="227">
        <v>961.45500000000004</v>
      </c>
      <c r="C57" s="227">
        <v>3719.2750000000001</v>
      </c>
      <c r="D57" s="227">
        <v>8005.9189999999999</v>
      </c>
      <c r="E57" s="227">
        <v>8845.4449999999997</v>
      </c>
      <c r="F57" s="227">
        <v>5151.308</v>
      </c>
    </row>
    <row r="58" spans="1:6" ht="9" customHeight="1">
      <c r="A58" s="228" t="s">
        <v>192</v>
      </c>
      <c r="B58" s="229">
        <v>961.45500000000004</v>
      </c>
      <c r="C58" s="229">
        <v>3719.2750000000001</v>
      </c>
      <c r="D58" s="229">
        <v>7955.9189999999999</v>
      </c>
      <c r="E58" s="229">
        <v>8845.4449999999997</v>
      </c>
      <c r="F58" s="229">
        <v>5145.4279999999999</v>
      </c>
    </row>
    <row r="59" spans="1:6" ht="9" customHeight="1">
      <c r="A59" s="228" t="s">
        <v>193</v>
      </c>
      <c r="B59" s="229">
        <v>0</v>
      </c>
      <c r="C59" s="229">
        <v>0</v>
      </c>
      <c r="D59" s="229">
        <v>50</v>
      </c>
      <c r="E59" s="229">
        <v>0</v>
      </c>
      <c r="F59" s="229">
        <v>0</v>
      </c>
    </row>
    <row r="60" spans="1:6" ht="9" customHeight="1">
      <c r="A60" s="228" t="s">
        <v>194</v>
      </c>
      <c r="B60" s="229">
        <v>0</v>
      </c>
      <c r="C60" s="229">
        <v>0</v>
      </c>
      <c r="D60" s="229">
        <v>0</v>
      </c>
      <c r="E60" s="229">
        <v>0</v>
      </c>
      <c r="F60" s="229">
        <v>5.88</v>
      </c>
    </row>
    <row r="61" spans="1:6" ht="5.15" customHeight="1" thickBot="1">
      <c r="A61" s="235"/>
      <c r="B61" s="236"/>
      <c r="C61" s="236"/>
      <c r="D61" s="236"/>
      <c r="E61" s="236"/>
      <c r="F61" s="236"/>
    </row>
    <row r="62" spans="1:6" ht="9.65" customHeight="1" thickTop="1">
      <c r="A62" s="237" t="s">
        <v>146</v>
      </c>
      <c r="B62" s="144"/>
      <c r="C62" s="144"/>
      <c r="F62" s="144"/>
    </row>
  </sheetData>
  <mergeCells count="3">
    <mergeCell ref="A1:F1"/>
    <mergeCell ref="A3:A4"/>
    <mergeCell ref="B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FD68A-19CF-4291-AD02-447E6B3494D6}">
  <sheetPr>
    <tabColor rgb="FF92D050"/>
  </sheetPr>
  <dimension ref="A1:J153"/>
  <sheetViews>
    <sheetView showGridLines="0" zoomScaleNormal="100" workbookViewId="0">
      <selection sqref="A1:E1"/>
    </sheetView>
  </sheetViews>
  <sheetFormatPr defaultColWidth="9.1796875" defaultRowHeight="12.5"/>
  <cols>
    <col min="1" max="1" width="68.26953125" customWidth="1"/>
    <col min="2" max="2" width="16.1796875" bestFit="1" customWidth="1"/>
    <col min="3" max="3" width="13.81640625" bestFit="1" customWidth="1"/>
    <col min="4" max="4" width="16.1796875" bestFit="1" customWidth="1"/>
    <col min="5" max="5" width="13.81640625" bestFit="1" customWidth="1"/>
  </cols>
  <sheetData>
    <row r="1" spans="1:10" ht="30" customHeight="1">
      <c r="A1" s="563" t="s">
        <v>602</v>
      </c>
      <c r="B1" s="563"/>
      <c r="C1" s="563"/>
      <c r="D1" s="563"/>
      <c r="E1" s="563"/>
    </row>
    <row r="2" spans="1:10" ht="19.899999999999999" customHeight="1">
      <c r="A2" s="137" t="s">
        <v>76</v>
      </c>
      <c r="B2" s="564" t="s">
        <v>452</v>
      </c>
      <c r="C2" s="565"/>
      <c r="D2" s="564" t="s">
        <v>453</v>
      </c>
      <c r="E2" s="565"/>
    </row>
    <row r="3" spans="1:10" ht="19.899999999999999" customHeight="1">
      <c r="A3" s="137"/>
      <c r="B3" s="138" t="s">
        <v>78</v>
      </c>
      <c r="C3" s="139" t="s">
        <v>79</v>
      </c>
      <c r="D3" s="138" t="s">
        <v>78</v>
      </c>
      <c r="E3" s="139" t="s">
        <v>79</v>
      </c>
    </row>
    <row r="4" spans="1:10" ht="4.9000000000000004" customHeight="1">
      <c r="A4" s="140"/>
      <c r="B4" s="140" t="s">
        <v>80</v>
      </c>
      <c r="C4" s="140"/>
      <c r="D4" s="140" t="s">
        <v>80</v>
      </c>
      <c r="E4" s="140"/>
    </row>
    <row r="5" spans="1:10">
      <c r="A5" s="141" t="s">
        <v>81</v>
      </c>
      <c r="B5" s="142">
        <v>53638</v>
      </c>
      <c r="C5" s="142">
        <v>157601.90400000001</v>
      </c>
      <c r="D5" s="142">
        <f>+D6+D37+D55</f>
        <v>71358</v>
      </c>
      <c r="E5" s="142">
        <f>+E6+E37+E55</f>
        <v>237141.1016299997</v>
      </c>
    </row>
    <row r="6" spans="1:10" s="144" customFormat="1" ht="10" customHeight="1">
      <c r="A6" s="143" t="s">
        <v>44</v>
      </c>
      <c r="B6" s="142">
        <v>50502</v>
      </c>
      <c r="C6" s="142">
        <v>146469.37346</v>
      </c>
      <c r="D6" s="142">
        <v>67630</v>
      </c>
      <c r="E6" s="142">
        <v>223582.96521999969</v>
      </c>
    </row>
    <row r="7" spans="1:10" ht="10" customHeight="1">
      <c r="A7" s="145" t="s">
        <v>82</v>
      </c>
      <c r="B7" s="146"/>
      <c r="C7" s="146"/>
      <c r="D7" s="146"/>
      <c r="E7" s="146"/>
    </row>
    <row r="8" spans="1:10" ht="9" customHeight="1">
      <c r="A8" s="147" t="s">
        <v>83</v>
      </c>
      <c r="B8" s="148">
        <v>146</v>
      </c>
      <c r="C8" s="148">
        <v>623.41056999999989</v>
      </c>
      <c r="D8" s="148">
        <v>7886</v>
      </c>
      <c r="E8" s="148">
        <v>63704.389169999937</v>
      </c>
      <c r="G8" s="149"/>
      <c r="H8" s="149"/>
      <c r="I8" s="149"/>
      <c r="J8" s="149"/>
    </row>
    <row r="9" spans="1:10">
      <c r="A9" s="147" t="s">
        <v>84</v>
      </c>
      <c r="B9" s="148">
        <v>2548</v>
      </c>
      <c r="C9" s="148">
        <v>23597.371199999998</v>
      </c>
      <c r="D9" s="148">
        <v>3556</v>
      </c>
      <c r="E9" s="148">
        <v>30381.169019999994</v>
      </c>
      <c r="G9" s="149"/>
      <c r="H9" s="149"/>
      <c r="I9" s="149"/>
      <c r="J9" s="149"/>
    </row>
    <row r="10" spans="1:10" ht="10" customHeight="1">
      <c r="A10" s="145" t="s">
        <v>85</v>
      </c>
      <c r="B10" s="148">
        <v>12470</v>
      </c>
      <c r="C10" s="148">
        <v>67441.278730000005</v>
      </c>
      <c r="D10" s="148">
        <v>10105</v>
      </c>
      <c r="E10" s="148">
        <v>55115.499749999864</v>
      </c>
      <c r="G10" s="149"/>
      <c r="H10" s="149"/>
      <c r="I10" s="149"/>
      <c r="J10" s="149"/>
    </row>
    <row r="11" spans="1:10" ht="10" customHeight="1">
      <c r="A11" s="145" t="s">
        <v>86</v>
      </c>
      <c r="B11" s="146">
        <v>6689</v>
      </c>
      <c r="C11" s="146">
        <v>11493.086810000001</v>
      </c>
      <c r="D11" s="146">
        <v>7681</v>
      </c>
      <c r="E11" s="146">
        <v>12085.484100000005</v>
      </c>
      <c r="G11" s="149"/>
      <c r="H11" s="149"/>
      <c r="I11" s="149"/>
      <c r="J11" s="149"/>
    </row>
    <row r="12" spans="1:10" ht="10" customHeight="1">
      <c r="A12" s="145" t="s">
        <v>87</v>
      </c>
      <c r="B12" s="146"/>
      <c r="C12" s="146"/>
      <c r="D12" s="146"/>
      <c r="E12" s="146"/>
      <c r="G12" s="149"/>
      <c r="H12" s="149"/>
      <c r="I12" s="149"/>
      <c r="J12" s="149"/>
    </row>
    <row r="13" spans="1:10" ht="10" customHeight="1">
      <c r="A13" s="150" t="s">
        <v>88</v>
      </c>
      <c r="B13" s="146">
        <v>42</v>
      </c>
      <c r="C13" s="146">
        <v>1087.2803200000001</v>
      </c>
      <c r="D13" s="146">
        <v>49</v>
      </c>
      <c r="E13" s="146">
        <v>1458.0743300000004</v>
      </c>
      <c r="G13" s="149"/>
      <c r="H13" s="149"/>
      <c r="I13" s="149"/>
      <c r="J13" s="149"/>
    </row>
    <row r="14" spans="1:10" ht="9" customHeight="1">
      <c r="A14" s="150" t="s">
        <v>89</v>
      </c>
      <c r="B14" s="146">
        <v>411</v>
      </c>
      <c r="C14" s="146">
        <v>196.35243</v>
      </c>
      <c r="D14" s="146">
        <v>606</v>
      </c>
      <c r="E14" s="146">
        <v>315.23991999999998</v>
      </c>
      <c r="G14" s="149"/>
      <c r="H14" s="149"/>
      <c r="I14" s="149"/>
      <c r="J14" s="149"/>
    </row>
    <row r="15" spans="1:10" ht="10" customHeight="1">
      <c r="A15" s="150" t="s">
        <v>90</v>
      </c>
      <c r="B15" s="151">
        <v>94</v>
      </c>
      <c r="C15" s="151">
        <v>61.224699999999999</v>
      </c>
      <c r="D15" s="151">
        <v>69</v>
      </c>
      <c r="E15" s="151">
        <v>44.986199999999997</v>
      </c>
      <c r="G15" s="149"/>
      <c r="H15" s="149"/>
      <c r="I15" s="149"/>
      <c r="J15" s="149"/>
    </row>
    <row r="16" spans="1:10" ht="10" customHeight="1">
      <c r="A16" s="150" t="s">
        <v>91</v>
      </c>
      <c r="B16" s="151">
        <v>175</v>
      </c>
      <c r="C16" s="151">
        <v>2291.4467</v>
      </c>
      <c r="D16" s="151">
        <v>117</v>
      </c>
      <c r="E16" s="151">
        <v>139.05161999999993</v>
      </c>
      <c r="G16" s="149"/>
      <c r="H16" s="149"/>
      <c r="I16" s="149"/>
      <c r="J16" s="149"/>
    </row>
    <row r="17" spans="1:10" ht="10" customHeight="1">
      <c r="A17" s="150" t="s">
        <v>92</v>
      </c>
      <c r="B17" s="151">
        <v>49</v>
      </c>
      <c r="C17" s="151">
        <v>408.24496000000005</v>
      </c>
      <c r="D17" s="151">
        <v>210</v>
      </c>
      <c r="E17" s="151">
        <v>2683.241619999998</v>
      </c>
      <c r="G17" s="149"/>
      <c r="H17" s="149"/>
      <c r="I17" s="149"/>
      <c r="J17" s="149"/>
    </row>
    <row r="18" spans="1:10" ht="9" customHeight="1">
      <c r="A18" s="150" t="s">
        <v>93</v>
      </c>
      <c r="B18" s="146">
        <v>113</v>
      </c>
      <c r="C18" s="146">
        <v>121.89960000000001</v>
      </c>
      <c r="D18" s="146">
        <v>96</v>
      </c>
      <c r="E18" s="146">
        <v>781.45621000000006</v>
      </c>
      <c r="G18" s="149"/>
      <c r="H18" s="149"/>
      <c r="I18" s="149"/>
      <c r="J18" s="149"/>
    </row>
    <row r="19" spans="1:10" ht="10" customHeight="1">
      <c r="A19" s="152" t="s">
        <v>94</v>
      </c>
      <c r="B19" s="146"/>
      <c r="C19" s="146"/>
      <c r="D19" s="146"/>
      <c r="E19" s="146"/>
      <c r="G19" s="149"/>
      <c r="H19" s="149"/>
      <c r="I19" s="149"/>
      <c r="J19" s="149"/>
    </row>
    <row r="20" spans="1:10" ht="9" customHeight="1">
      <c r="A20" s="150" t="s">
        <v>95</v>
      </c>
      <c r="B20" s="146">
        <v>156</v>
      </c>
      <c r="C20" s="146">
        <v>505.11475999999999</v>
      </c>
      <c r="D20" s="146">
        <v>250</v>
      </c>
      <c r="E20" s="146">
        <v>741.59836000000007</v>
      </c>
      <c r="G20" s="149"/>
      <c r="H20" s="149"/>
      <c r="I20" s="149"/>
      <c r="J20" s="149"/>
    </row>
    <row r="21" spans="1:10" ht="10" customHeight="1">
      <c r="A21" s="153" t="s">
        <v>96</v>
      </c>
      <c r="B21" s="146">
        <v>1840</v>
      </c>
      <c r="C21" s="146">
        <v>2304.8210399999998</v>
      </c>
      <c r="D21" s="146">
        <v>4257</v>
      </c>
      <c r="E21" s="146">
        <v>6618.8725199999808</v>
      </c>
      <c r="G21" s="149"/>
      <c r="H21" s="149"/>
      <c r="I21" s="149"/>
      <c r="J21" s="149"/>
    </row>
    <row r="22" spans="1:10" ht="10" customHeight="1">
      <c r="A22" s="152" t="s">
        <v>97</v>
      </c>
      <c r="B22" s="146">
        <v>714</v>
      </c>
      <c r="C22" s="146">
        <v>4435.85275</v>
      </c>
      <c r="D22" s="146">
        <v>683</v>
      </c>
      <c r="E22" s="146">
        <v>4285.5216100000061</v>
      </c>
      <c r="G22" s="149"/>
      <c r="H22" s="149"/>
      <c r="I22" s="149"/>
      <c r="J22" s="149"/>
    </row>
    <row r="23" spans="1:10" ht="10" customHeight="1">
      <c r="A23" s="145" t="s">
        <v>98</v>
      </c>
      <c r="B23" s="146"/>
      <c r="C23" s="146"/>
      <c r="D23" s="146"/>
      <c r="E23" s="146"/>
      <c r="G23" s="149"/>
      <c r="H23" s="149"/>
      <c r="I23" s="149"/>
      <c r="J23" s="149"/>
    </row>
    <row r="24" spans="1:10" ht="10" customHeight="1">
      <c r="A24" s="150" t="s">
        <v>98</v>
      </c>
      <c r="B24" s="146">
        <v>26501</v>
      </c>
      <c r="C24" s="146">
        <v>13456.599539999999</v>
      </c>
      <c r="D24" s="146">
        <v>39074</v>
      </c>
      <c r="E24" s="146">
        <v>19430.903009999915</v>
      </c>
      <c r="G24" s="149"/>
      <c r="H24" s="149"/>
      <c r="I24" s="149"/>
      <c r="J24" s="149"/>
    </row>
    <row r="25" spans="1:10" ht="9" customHeight="1">
      <c r="A25" s="153" t="s">
        <v>99</v>
      </c>
      <c r="B25" s="146">
        <v>5004</v>
      </c>
      <c r="C25" s="146">
        <v>4917.8681500000002</v>
      </c>
      <c r="D25" s="146">
        <v>6647</v>
      </c>
      <c r="E25" s="146">
        <v>6836.0952799999923</v>
      </c>
      <c r="G25" s="149"/>
      <c r="H25" s="149"/>
      <c r="I25" s="149"/>
      <c r="J25" s="149"/>
    </row>
    <row r="26" spans="1:10" ht="10" customHeight="1">
      <c r="A26" s="152" t="s">
        <v>100</v>
      </c>
      <c r="B26" s="146"/>
      <c r="C26" s="146"/>
      <c r="D26" s="146"/>
      <c r="E26" s="146"/>
      <c r="G26" s="149"/>
      <c r="H26" s="149"/>
      <c r="I26" s="149"/>
      <c r="J26" s="149"/>
    </row>
    <row r="27" spans="1:10" ht="10" customHeight="1">
      <c r="A27" s="150" t="s">
        <v>101</v>
      </c>
      <c r="B27" s="146">
        <v>2399</v>
      </c>
      <c r="C27" s="146">
        <v>1236.7280499999999</v>
      </c>
      <c r="D27" s="146">
        <v>3803</v>
      </c>
      <c r="E27" s="146">
        <v>1954.5846699999991</v>
      </c>
      <c r="G27" s="149"/>
      <c r="H27" s="149"/>
      <c r="I27" s="149"/>
      <c r="J27" s="149"/>
    </row>
    <row r="28" spans="1:10" ht="9" customHeight="1">
      <c r="A28" s="150" t="s">
        <v>102</v>
      </c>
      <c r="B28" s="146">
        <v>1370</v>
      </c>
      <c r="C28" s="146">
        <v>400.49336999999997</v>
      </c>
      <c r="D28" s="146">
        <v>1788</v>
      </c>
      <c r="E28" s="146">
        <v>615.57622999999819</v>
      </c>
      <c r="G28" s="149"/>
      <c r="H28" s="149"/>
      <c r="I28" s="149"/>
      <c r="J28" s="149"/>
    </row>
    <row r="29" spans="1:10" ht="10" customHeight="1">
      <c r="A29" s="153" t="s">
        <v>103</v>
      </c>
      <c r="B29" s="151">
        <v>1210</v>
      </c>
      <c r="C29" s="151">
        <v>3632.6178</v>
      </c>
      <c r="D29" s="151">
        <v>2058</v>
      </c>
      <c r="E29" s="151">
        <v>5632.00036</v>
      </c>
      <c r="G29" s="149"/>
      <c r="H29" s="149"/>
      <c r="I29" s="149"/>
      <c r="J29" s="149"/>
    </row>
    <row r="30" spans="1:10" ht="10" customHeight="1">
      <c r="A30" s="153" t="s">
        <v>104</v>
      </c>
      <c r="B30" s="146">
        <v>2229</v>
      </c>
      <c r="C30" s="146">
        <v>1190.1463799999999</v>
      </c>
      <c r="D30" s="146">
        <v>3354</v>
      </c>
      <c r="E30" s="146">
        <v>1776.2514399999998</v>
      </c>
      <c r="G30" s="149"/>
      <c r="H30" s="149"/>
      <c r="I30" s="149"/>
      <c r="J30" s="149"/>
    </row>
    <row r="31" spans="1:10" ht="9" customHeight="1">
      <c r="A31" s="152" t="s">
        <v>105</v>
      </c>
      <c r="B31" s="146"/>
      <c r="C31" s="146"/>
      <c r="D31" s="146"/>
      <c r="E31" s="146"/>
      <c r="G31" s="149"/>
      <c r="H31" s="149"/>
      <c r="I31" s="149"/>
      <c r="J31" s="149"/>
    </row>
    <row r="32" spans="1:10" ht="10" customHeight="1">
      <c r="A32" s="153" t="s">
        <v>106</v>
      </c>
      <c r="B32" s="146">
        <v>4238</v>
      </c>
      <c r="C32" s="146">
        <v>6983.1226299999998</v>
      </c>
      <c r="D32" s="146">
        <v>5432</v>
      </c>
      <c r="E32" s="146">
        <v>8841.5550499999936</v>
      </c>
      <c r="G32" s="149"/>
      <c r="H32" s="149"/>
      <c r="I32" s="149"/>
      <c r="J32" s="149"/>
    </row>
    <row r="33" spans="1:10" ht="10" customHeight="1">
      <c r="A33" s="145" t="s">
        <v>107</v>
      </c>
      <c r="B33" s="146">
        <v>281</v>
      </c>
      <c r="C33" s="146">
        <v>66.970070000000007</v>
      </c>
      <c r="D33" s="146">
        <v>577</v>
      </c>
      <c r="E33" s="146">
        <v>115.28885000000004</v>
      </c>
      <c r="G33" s="149"/>
      <c r="H33" s="149"/>
      <c r="I33" s="149"/>
      <c r="J33" s="149"/>
    </row>
    <row r="34" spans="1:10" ht="10" customHeight="1">
      <c r="A34" s="152" t="s">
        <v>108</v>
      </c>
      <c r="B34" s="146">
        <v>12</v>
      </c>
      <c r="C34" s="146">
        <v>7.0259</v>
      </c>
      <c r="D34" s="146">
        <v>41</v>
      </c>
      <c r="E34" s="146">
        <v>15.441900000000002</v>
      </c>
      <c r="G34" s="149"/>
      <c r="H34" s="149"/>
      <c r="I34" s="149"/>
      <c r="J34" s="149"/>
    </row>
    <row r="35" spans="1:10" ht="10" customHeight="1">
      <c r="A35" s="152" t="s">
        <v>109</v>
      </c>
      <c r="B35" s="146">
        <v>10</v>
      </c>
      <c r="C35" s="146">
        <v>10.417</v>
      </c>
      <c r="D35" s="146">
        <v>11</v>
      </c>
      <c r="E35" s="146">
        <v>10.683999999999999</v>
      </c>
      <c r="G35" s="149"/>
      <c r="H35" s="149"/>
      <c r="I35" s="149"/>
      <c r="J35" s="149"/>
    </row>
    <row r="36" spans="1:10" ht="9" customHeight="1">
      <c r="A36" s="152"/>
      <c r="B36" s="146"/>
      <c r="C36" s="146"/>
      <c r="D36" s="146"/>
      <c r="E36" s="146"/>
    </row>
    <row r="37" spans="1:10" ht="10" customHeight="1">
      <c r="A37" s="143" t="s">
        <v>45</v>
      </c>
      <c r="B37" s="154">
        <v>2020</v>
      </c>
      <c r="C37" s="154">
        <v>9743.9605800000027</v>
      </c>
      <c r="D37" s="154">
        <v>2607</v>
      </c>
      <c r="E37" s="154">
        <v>12052.311410000002</v>
      </c>
    </row>
    <row r="38" spans="1:10" ht="10" customHeight="1">
      <c r="A38" s="145" t="s">
        <v>82</v>
      </c>
      <c r="B38" s="146"/>
      <c r="C38" s="146"/>
      <c r="D38" s="146"/>
      <c r="E38" s="146"/>
    </row>
    <row r="39" spans="1:10" ht="10" customHeight="1">
      <c r="A39" s="147" t="s">
        <v>83</v>
      </c>
      <c r="B39" s="146">
        <v>9</v>
      </c>
      <c r="C39" s="146">
        <v>14.846399999999999</v>
      </c>
      <c r="D39" s="146">
        <v>47</v>
      </c>
      <c r="E39" s="146">
        <v>253.07197000000005</v>
      </c>
    </row>
    <row r="40" spans="1:10" ht="10" customHeight="1">
      <c r="A40" s="147" t="s">
        <v>84</v>
      </c>
      <c r="B40" s="146">
        <v>45</v>
      </c>
      <c r="C40" s="146">
        <v>124.2932</v>
      </c>
      <c r="D40" s="146">
        <v>72</v>
      </c>
      <c r="E40" s="146">
        <v>186.77621999999997</v>
      </c>
    </row>
    <row r="41" spans="1:10" ht="9" customHeight="1">
      <c r="A41" s="145" t="s">
        <v>85</v>
      </c>
      <c r="B41" s="146">
        <v>408</v>
      </c>
      <c r="C41" s="146">
        <v>1143.8056000000001</v>
      </c>
      <c r="D41" s="146">
        <v>395</v>
      </c>
      <c r="E41" s="146">
        <v>1054.74335</v>
      </c>
    </row>
    <row r="42" spans="1:10" ht="10" customHeight="1">
      <c r="A42" s="145" t="s">
        <v>110</v>
      </c>
      <c r="B42" s="155">
        <v>328</v>
      </c>
      <c r="C42" s="155">
        <v>245.648</v>
      </c>
      <c r="D42" s="155">
        <v>638</v>
      </c>
      <c r="E42" s="155">
        <v>890.80518000000006</v>
      </c>
    </row>
    <row r="43" spans="1:10" ht="10" customHeight="1">
      <c r="A43" s="145" t="s">
        <v>111</v>
      </c>
      <c r="B43" s="146">
        <v>269</v>
      </c>
      <c r="C43" s="146">
        <v>190.87376999999998</v>
      </c>
      <c r="D43" s="146">
        <v>482</v>
      </c>
      <c r="E43" s="146">
        <v>324.56079999999997</v>
      </c>
    </row>
    <row r="44" spans="1:10" ht="18">
      <c r="A44" s="145" t="s">
        <v>112</v>
      </c>
      <c r="B44" s="155">
        <v>103</v>
      </c>
      <c r="C44" s="155">
        <v>57.768000000000001</v>
      </c>
      <c r="D44" s="155">
        <v>134</v>
      </c>
      <c r="E44" s="155">
        <v>76.938000000000002</v>
      </c>
    </row>
    <row r="45" spans="1:10" ht="9" customHeight="1">
      <c r="A45" s="145" t="s">
        <v>113</v>
      </c>
      <c r="B45" s="155">
        <v>2</v>
      </c>
      <c r="C45" s="155">
        <v>143.1</v>
      </c>
      <c r="D45" s="155">
        <v>2</v>
      </c>
      <c r="E45" s="155">
        <v>140.65199999999999</v>
      </c>
    </row>
    <row r="46" spans="1:10" ht="10" customHeight="1">
      <c r="A46" s="145" t="s">
        <v>114</v>
      </c>
      <c r="B46" s="146">
        <v>1357</v>
      </c>
      <c r="C46" s="146">
        <v>7089.1747400000004</v>
      </c>
      <c r="D46" s="146">
        <v>1481</v>
      </c>
      <c r="E46" s="146">
        <v>8194.4363300000005</v>
      </c>
    </row>
    <row r="47" spans="1:10" ht="10" customHeight="1">
      <c r="A47" s="145" t="s">
        <v>115</v>
      </c>
      <c r="B47" s="146">
        <v>107</v>
      </c>
      <c r="C47" s="146">
        <v>185.34554999999997</v>
      </c>
      <c r="D47" s="146">
        <v>125</v>
      </c>
      <c r="E47" s="146">
        <v>223.14400000000001</v>
      </c>
    </row>
    <row r="48" spans="1:10" ht="9" customHeight="1">
      <c r="A48" s="145" t="s">
        <v>116</v>
      </c>
      <c r="B48" s="146">
        <v>23</v>
      </c>
      <c r="C48" s="146">
        <v>158.92449999999999</v>
      </c>
      <c r="D48" s="146">
        <v>23</v>
      </c>
      <c r="E48" s="146">
        <v>194.50546</v>
      </c>
    </row>
    <row r="49" spans="1:5" ht="10" customHeight="1">
      <c r="A49" s="145" t="s">
        <v>117</v>
      </c>
      <c r="B49" s="146">
        <v>26</v>
      </c>
      <c r="C49" s="146">
        <v>273.26702</v>
      </c>
      <c r="D49" s="146">
        <v>31</v>
      </c>
      <c r="E49" s="146">
        <v>369.53629999999998</v>
      </c>
    </row>
    <row r="50" spans="1:5" ht="10" customHeight="1">
      <c r="A50" s="145" t="s">
        <v>118</v>
      </c>
      <c r="B50" s="146">
        <v>13</v>
      </c>
      <c r="C50" s="146">
        <v>21.752299999999998</v>
      </c>
      <c r="D50" s="146">
        <v>1</v>
      </c>
      <c r="E50" s="146">
        <v>1.6302999999999999</v>
      </c>
    </row>
    <row r="51" spans="1:5" ht="10" customHeight="1">
      <c r="A51" s="145" t="s">
        <v>119</v>
      </c>
      <c r="B51" s="146">
        <v>6</v>
      </c>
      <c r="C51" s="146">
        <v>48.62</v>
      </c>
      <c r="D51" s="146">
        <v>14</v>
      </c>
      <c r="E51" s="146">
        <v>22.227</v>
      </c>
    </row>
    <row r="52" spans="1:5" ht="9" customHeight="1">
      <c r="A52" s="145" t="s">
        <v>120</v>
      </c>
      <c r="B52" s="146">
        <v>2</v>
      </c>
      <c r="C52" s="146">
        <v>3.1004999999999998</v>
      </c>
      <c r="D52" s="146">
        <v>10</v>
      </c>
      <c r="E52" s="146">
        <v>59.546500000000002</v>
      </c>
    </row>
    <row r="53" spans="1:5" ht="9" customHeight="1">
      <c r="A53" s="145" t="s">
        <v>121</v>
      </c>
      <c r="B53" s="146">
        <v>8</v>
      </c>
      <c r="C53" s="146">
        <v>43.441000000000003</v>
      </c>
      <c r="D53" s="146">
        <v>12</v>
      </c>
      <c r="E53" s="146">
        <v>59.738</v>
      </c>
    </row>
    <row r="54" spans="1:5" ht="9" customHeight="1">
      <c r="A54" s="145"/>
      <c r="B54" s="146"/>
      <c r="C54" s="146"/>
      <c r="D54" s="146"/>
      <c r="E54" s="146"/>
    </row>
    <row r="55" spans="1:5" ht="9" customHeight="1">
      <c r="A55" s="143" t="s">
        <v>46</v>
      </c>
      <c r="B55" s="154">
        <v>1116</v>
      </c>
      <c r="C55" s="154">
        <v>1388.56996</v>
      </c>
      <c r="D55" s="154">
        <v>1121</v>
      </c>
      <c r="E55" s="154">
        <v>1505.8249999999998</v>
      </c>
    </row>
    <row r="56" spans="1:5" ht="9" customHeight="1">
      <c r="A56" s="145" t="s">
        <v>82</v>
      </c>
      <c r="B56" s="146"/>
      <c r="C56" s="146"/>
      <c r="D56" s="146"/>
      <c r="E56" s="146"/>
    </row>
    <row r="57" spans="1:5" ht="10" customHeight="1">
      <c r="A57" s="147" t="s">
        <v>83</v>
      </c>
      <c r="B57" s="146">
        <v>12</v>
      </c>
      <c r="C57" s="146">
        <v>21.369599999999998</v>
      </c>
      <c r="D57" s="146">
        <v>27</v>
      </c>
      <c r="E57" s="146">
        <v>74.983189999999993</v>
      </c>
    </row>
    <row r="58" spans="1:5" ht="10" customHeight="1">
      <c r="A58" s="147" t="s">
        <v>84</v>
      </c>
      <c r="B58" s="146">
        <v>74</v>
      </c>
      <c r="C58" s="146">
        <v>89.999479999999991</v>
      </c>
      <c r="D58" s="146">
        <v>100</v>
      </c>
      <c r="E58" s="146">
        <v>115.86536</v>
      </c>
    </row>
    <row r="59" spans="1:5" ht="10" customHeight="1">
      <c r="A59" s="145" t="s">
        <v>122</v>
      </c>
      <c r="B59" s="146">
        <v>995</v>
      </c>
      <c r="C59" s="146">
        <v>310.51503000000002</v>
      </c>
      <c r="D59" s="146">
        <v>976</v>
      </c>
      <c r="E59" s="146">
        <v>318.78596999999996</v>
      </c>
    </row>
    <row r="60" spans="1:5" ht="10" customHeight="1">
      <c r="A60" s="145" t="s">
        <v>123</v>
      </c>
      <c r="B60" s="146">
        <v>60</v>
      </c>
      <c r="C60" s="146">
        <v>31.636800000000001</v>
      </c>
      <c r="D60" s="146">
        <v>72</v>
      </c>
      <c r="E60" s="146">
        <v>39.856679999999997</v>
      </c>
    </row>
    <row r="61" spans="1:5" ht="10" customHeight="1">
      <c r="A61" s="145" t="s">
        <v>116</v>
      </c>
      <c r="B61" s="146">
        <v>20</v>
      </c>
      <c r="C61" s="146">
        <v>525.83180000000004</v>
      </c>
      <c r="D61" s="146">
        <v>21</v>
      </c>
      <c r="E61" s="146">
        <v>554.02965000000006</v>
      </c>
    </row>
    <row r="62" spans="1:5" ht="10" customHeight="1">
      <c r="A62" s="145" t="s">
        <v>124</v>
      </c>
      <c r="B62" s="146">
        <v>39</v>
      </c>
      <c r="C62" s="146">
        <v>8.5974000000000004</v>
      </c>
      <c r="D62" s="146">
        <v>38</v>
      </c>
      <c r="E62" s="146">
        <v>8.7345000000000006</v>
      </c>
    </row>
    <row r="63" spans="1:5" ht="10" customHeight="1">
      <c r="A63" s="152" t="s">
        <v>125</v>
      </c>
      <c r="B63" s="146">
        <v>20</v>
      </c>
      <c r="C63" s="146">
        <v>400.61984999999999</v>
      </c>
      <c r="D63" s="146">
        <v>21</v>
      </c>
      <c r="E63" s="146">
        <v>393.56965000000002</v>
      </c>
    </row>
    <row r="64" spans="1:5" ht="4.9000000000000004" customHeight="1" thickBot="1">
      <c r="A64" s="145"/>
      <c r="B64" s="156"/>
      <c r="C64" s="156"/>
    </row>
    <row r="65" spans="1:5" ht="10" customHeight="1" thickTop="1">
      <c r="A65" s="566" t="s">
        <v>126</v>
      </c>
      <c r="B65" s="566"/>
      <c r="C65" s="158"/>
      <c r="D65" s="158"/>
      <c r="E65" s="158"/>
    </row>
    <row r="66" spans="1:5" ht="40.15" customHeight="1"/>
    <row r="67" spans="1:5" ht="10" customHeight="1">
      <c r="A67" s="159"/>
    </row>
    <row r="68" spans="1:5">
      <c r="A68" s="140"/>
      <c r="B68" s="140"/>
      <c r="C68" s="140"/>
      <c r="D68" s="140"/>
      <c r="E68" s="140"/>
    </row>
    <row r="69" spans="1:5">
      <c r="A69" s="140"/>
      <c r="B69" s="140"/>
      <c r="C69" s="140"/>
      <c r="D69" s="140"/>
      <c r="E69" s="140"/>
    </row>
    <row r="70" spans="1:5">
      <c r="A70" s="140"/>
      <c r="B70" s="140"/>
      <c r="C70" s="140"/>
      <c r="D70" s="140"/>
      <c r="E70" s="140"/>
    </row>
    <row r="71" spans="1:5">
      <c r="A71" s="140"/>
      <c r="B71" s="140"/>
      <c r="C71" s="140"/>
      <c r="D71" s="140"/>
      <c r="E71" s="140"/>
    </row>
    <row r="72" spans="1:5">
      <c r="A72" s="140"/>
      <c r="B72" s="140"/>
      <c r="C72" s="140"/>
      <c r="D72" s="140"/>
      <c r="E72" s="140"/>
    </row>
    <row r="73" spans="1:5">
      <c r="A73" s="140"/>
      <c r="B73" s="140"/>
      <c r="C73" s="140"/>
      <c r="D73" s="140"/>
      <c r="E73" s="140"/>
    </row>
    <row r="74" spans="1:5">
      <c r="A74" s="140"/>
      <c r="B74" s="140"/>
      <c r="C74" s="140"/>
      <c r="D74" s="140"/>
      <c r="E74" s="140"/>
    </row>
    <row r="75" spans="1:5">
      <c r="A75" s="140"/>
      <c r="B75" s="140"/>
      <c r="C75" s="140"/>
      <c r="D75" s="140"/>
      <c r="E75" s="140"/>
    </row>
    <row r="76" spans="1:5">
      <c r="A76" s="140"/>
      <c r="B76" s="140"/>
      <c r="C76" s="140"/>
      <c r="D76" s="140"/>
      <c r="E76" s="140"/>
    </row>
    <row r="77" spans="1:5">
      <c r="A77" s="140"/>
      <c r="B77" s="140"/>
      <c r="C77" s="140"/>
      <c r="D77" s="140"/>
      <c r="E77" s="140"/>
    </row>
    <row r="78" spans="1:5">
      <c r="A78" s="140"/>
      <c r="B78" s="140"/>
      <c r="C78" s="140"/>
      <c r="D78" s="140"/>
      <c r="E78" s="140"/>
    </row>
    <row r="79" spans="1:5">
      <c r="A79" s="140"/>
      <c r="B79" s="140"/>
      <c r="C79" s="140"/>
      <c r="D79" s="140"/>
      <c r="E79" s="140"/>
    </row>
    <row r="80" spans="1:5">
      <c r="A80" s="140"/>
      <c r="B80" s="140"/>
      <c r="C80" s="140"/>
      <c r="D80" s="140"/>
      <c r="E80" s="140"/>
    </row>
    <row r="81" spans="1:5" ht="9" customHeight="1">
      <c r="A81" s="140"/>
      <c r="B81" s="140"/>
      <c r="C81" s="140"/>
      <c r="D81" s="140"/>
      <c r="E81" s="140"/>
    </row>
    <row r="82" spans="1:5" ht="9" customHeight="1"/>
    <row r="83" spans="1:5" ht="9" customHeight="1"/>
    <row r="84" spans="1:5" ht="9" customHeight="1"/>
    <row r="85" spans="1:5" ht="9" customHeight="1"/>
    <row r="86" spans="1:5" ht="9" customHeight="1"/>
    <row r="87" spans="1:5" ht="9" customHeight="1"/>
    <row r="88" spans="1:5" ht="9" customHeight="1"/>
    <row r="89" spans="1:5" ht="9" customHeight="1"/>
    <row r="90" spans="1:5" ht="9" customHeight="1"/>
    <row r="91" spans="1:5" ht="9" customHeight="1"/>
    <row r="92" spans="1:5" ht="9" customHeight="1"/>
    <row r="93" spans="1:5" ht="9" customHeight="1"/>
    <row r="94" spans="1:5" ht="9" customHeight="1"/>
    <row r="95" spans="1:5" ht="9" customHeight="1"/>
    <row r="96" spans="1:5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</sheetData>
  <mergeCells count="4">
    <mergeCell ref="A1:E1"/>
    <mergeCell ref="B2:C2"/>
    <mergeCell ref="D2:E2"/>
    <mergeCell ref="A65:B65"/>
  </mergeCells>
  <pageMargins left="0.78740157480314965" right="0.78740157480314965" top="0.78740157480314965" bottom="0.78740157480314965" header="0" footer="0"/>
  <pageSetup paperSize="9" scale="67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93FEB-0AC7-4204-9B07-C2ACD0BB776F}">
  <sheetPr>
    <tabColor rgb="FF92D050"/>
  </sheetPr>
  <dimension ref="A1:K62"/>
  <sheetViews>
    <sheetView showGridLines="0" zoomScaleNormal="100" workbookViewId="0">
      <selection sqref="A1:F1"/>
    </sheetView>
  </sheetViews>
  <sheetFormatPr defaultColWidth="9.1796875" defaultRowHeight="12.5"/>
  <cols>
    <col min="1" max="1" width="24.81640625" style="239" customWidth="1"/>
    <col min="2" max="6" width="12.453125" style="239" customWidth="1"/>
    <col min="7" max="10" width="4.7265625" style="238" customWidth="1"/>
    <col min="11" max="11" width="4.7265625" style="239" customWidth="1"/>
    <col min="12" max="16384" width="9.1796875" style="239"/>
  </cols>
  <sheetData>
    <row r="1" spans="1:11" ht="30" customHeight="1">
      <c r="A1" s="576" t="s">
        <v>612</v>
      </c>
      <c r="B1" s="576"/>
      <c r="C1" s="576"/>
      <c r="D1" s="576"/>
      <c r="E1" s="619"/>
      <c r="F1" s="619"/>
      <c r="G1" s="159"/>
    </row>
    <row r="2" spans="1:11" ht="9" customHeight="1">
      <c r="A2" s="240"/>
      <c r="B2" s="240"/>
      <c r="C2" s="240"/>
      <c r="D2" s="240"/>
      <c r="E2" s="240"/>
      <c r="F2" s="241" t="s">
        <v>200</v>
      </c>
    </row>
    <row r="3" spans="1:11" ht="10.15" customHeight="1">
      <c r="A3" s="586" t="s">
        <v>182</v>
      </c>
      <c r="B3" s="579" t="s">
        <v>183</v>
      </c>
      <c r="C3" s="580"/>
      <c r="D3" s="580"/>
      <c r="E3" s="580"/>
      <c r="F3" s="580"/>
      <c r="G3" s="242"/>
      <c r="H3" s="242"/>
      <c r="I3" s="242"/>
      <c r="J3" s="242"/>
      <c r="K3" s="243"/>
    </row>
    <row r="4" spans="1:11" ht="10.15" customHeight="1">
      <c r="A4" s="586"/>
      <c r="B4" s="244">
        <v>2017</v>
      </c>
      <c r="C4" s="244">
        <v>2018</v>
      </c>
      <c r="D4" s="244">
        <v>2019</v>
      </c>
      <c r="E4" s="244">
        <v>2020</v>
      </c>
      <c r="F4" s="244">
        <v>2021</v>
      </c>
    </row>
    <row r="5" spans="1:11" ht="4.5" customHeight="1">
      <c r="A5" s="245"/>
      <c r="B5" s="245"/>
      <c r="C5" s="245"/>
      <c r="D5" s="245"/>
      <c r="E5" s="245"/>
      <c r="F5" s="245"/>
    </row>
    <row r="6" spans="1:11" ht="9" customHeight="1">
      <c r="A6" s="246" t="s">
        <v>184</v>
      </c>
      <c r="B6" s="247"/>
      <c r="C6" s="247"/>
      <c r="D6" s="247"/>
      <c r="E6" s="247"/>
      <c r="F6" s="247"/>
      <c r="G6" s="248"/>
    </row>
    <row r="7" spans="1:11" ht="9" customHeight="1">
      <c r="A7" s="246" t="s">
        <v>201</v>
      </c>
      <c r="B7" s="227">
        <v>457482.22100000002</v>
      </c>
      <c r="C7" s="227">
        <v>435161.55700000003</v>
      </c>
      <c r="D7" s="227">
        <v>465534.20699999999</v>
      </c>
      <c r="E7" s="227">
        <v>488316.46899999998</v>
      </c>
      <c r="F7" s="227">
        <v>530846.21499999997</v>
      </c>
      <c r="G7" s="248"/>
    </row>
    <row r="8" spans="1:11" ht="9" customHeight="1">
      <c r="A8" s="246" t="s">
        <v>202</v>
      </c>
      <c r="B8" s="227">
        <v>419997.17500000005</v>
      </c>
      <c r="C8" s="227">
        <v>404273.4</v>
      </c>
      <c r="D8" s="227">
        <v>429783.201</v>
      </c>
      <c r="E8" s="227">
        <v>450701.59299999999</v>
      </c>
      <c r="F8" s="227">
        <v>493529.66800000001</v>
      </c>
      <c r="G8" s="248"/>
    </row>
    <row r="9" spans="1:11" ht="9" customHeight="1">
      <c r="A9" s="249" t="s">
        <v>203</v>
      </c>
      <c r="B9" s="229">
        <v>108791.201</v>
      </c>
      <c r="C9" s="229">
        <v>110673.52</v>
      </c>
      <c r="D9" s="229">
        <v>113849.375</v>
      </c>
      <c r="E9" s="229">
        <v>111694.724</v>
      </c>
      <c r="F9" s="229">
        <v>117824.64199999999</v>
      </c>
      <c r="G9" s="248"/>
    </row>
    <row r="10" spans="1:11" ht="9" customHeight="1">
      <c r="A10" s="249" t="s">
        <v>204</v>
      </c>
      <c r="B10" s="229">
        <v>265602.77800000005</v>
      </c>
      <c r="C10" s="229">
        <v>244488.60800000001</v>
      </c>
      <c r="D10" s="229">
        <v>256746.141</v>
      </c>
      <c r="E10" s="229">
        <v>276557.158</v>
      </c>
      <c r="F10" s="229">
        <v>311247.31200000003</v>
      </c>
      <c r="G10" s="248"/>
    </row>
    <row r="11" spans="1:11" ht="9" customHeight="1">
      <c r="A11" s="249" t="s">
        <v>205</v>
      </c>
      <c r="B11" s="229">
        <v>19478.035</v>
      </c>
      <c r="C11" s="229">
        <v>19167.412</v>
      </c>
      <c r="D11" s="229">
        <v>30445.412</v>
      </c>
      <c r="E11" s="229">
        <v>30654.743999999999</v>
      </c>
      <c r="F11" s="229">
        <v>27958.022000000001</v>
      </c>
      <c r="G11" s="248"/>
    </row>
    <row r="12" spans="1:11" ht="9" customHeight="1">
      <c r="A12" s="249" t="s">
        <v>206</v>
      </c>
      <c r="B12" s="229">
        <v>26125.161</v>
      </c>
      <c r="C12" s="229">
        <v>29943.86</v>
      </c>
      <c r="D12" s="229">
        <v>28742.273000000001</v>
      </c>
      <c r="E12" s="229">
        <v>31794.967000000001</v>
      </c>
      <c r="F12" s="229">
        <v>36499.692000000003</v>
      </c>
      <c r="G12" s="248"/>
    </row>
    <row r="13" spans="1:11" ht="9" customHeight="1">
      <c r="A13" s="250" t="s">
        <v>207</v>
      </c>
      <c r="B13" s="227">
        <v>37485.045999999995</v>
      </c>
      <c r="C13" s="227">
        <v>30888.156999999999</v>
      </c>
      <c r="D13" s="227">
        <v>35751.006000000001</v>
      </c>
      <c r="E13" s="227">
        <v>37614.876000000004</v>
      </c>
      <c r="F13" s="227">
        <v>37316.546999999999</v>
      </c>
      <c r="G13" s="248"/>
    </row>
    <row r="14" spans="1:11" ht="9" customHeight="1">
      <c r="A14" s="249" t="s">
        <v>208</v>
      </c>
      <c r="B14" s="229">
        <v>26674.023999999998</v>
      </c>
      <c r="C14" s="229">
        <v>20894.806</v>
      </c>
      <c r="D14" s="229">
        <v>26034.473999999998</v>
      </c>
      <c r="E14" s="229">
        <v>26316.688000000002</v>
      </c>
      <c r="F14" s="229">
        <v>24716.380999999998</v>
      </c>
      <c r="G14" s="248"/>
    </row>
    <row r="15" spans="1:11" ht="9" customHeight="1">
      <c r="A15" s="249" t="s">
        <v>209</v>
      </c>
      <c r="B15" s="229">
        <v>10230.121999999999</v>
      </c>
      <c r="C15" s="229">
        <v>9235.0120000000006</v>
      </c>
      <c r="D15" s="229">
        <v>8786.8220000000001</v>
      </c>
      <c r="E15" s="229">
        <v>8651.6</v>
      </c>
      <c r="F15" s="229">
        <v>9623.509</v>
      </c>
      <c r="G15" s="248"/>
    </row>
    <row r="16" spans="1:11" ht="9" customHeight="1">
      <c r="A16" s="249" t="s">
        <v>210</v>
      </c>
      <c r="B16" s="229">
        <v>580.9</v>
      </c>
      <c r="C16" s="229">
        <v>758.33900000000006</v>
      </c>
      <c r="D16" s="229">
        <v>929.71</v>
      </c>
      <c r="E16" s="229">
        <v>2646.5880000000002</v>
      </c>
      <c r="F16" s="229">
        <v>2976.6570000000002</v>
      </c>
      <c r="G16" s="248"/>
    </row>
    <row r="17" spans="1:6" ht="9" customHeight="1">
      <c r="A17" s="246" t="s">
        <v>195</v>
      </c>
      <c r="B17" s="251"/>
      <c r="C17" s="251"/>
      <c r="D17" s="251"/>
      <c r="E17" s="251"/>
      <c r="F17" s="251"/>
    </row>
    <row r="18" spans="1:6" ht="9" customHeight="1">
      <c r="A18" s="246" t="s">
        <v>201</v>
      </c>
      <c r="B18" s="231">
        <v>1810.0600000000002</v>
      </c>
      <c r="C18" s="231">
        <v>2683.5919999999996</v>
      </c>
      <c r="D18" s="231">
        <v>2612.0250000000001</v>
      </c>
      <c r="E18" s="231">
        <v>11089.027999999998</v>
      </c>
      <c r="F18" s="231">
        <v>14994.936000000002</v>
      </c>
    </row>
    <row r="19" spans="1:6" ht="9" customHeight="1">
      <c r="A19" s="246" t="s">
        <v>202</v>
      </c>
      <c r="B19" s="227">
        <v>1809.5250000000001</v>
      </c>
      <c r="C19" s="227">
        <v>2134.4089999999997</v>
      </c>
      <c r="D19" s="227">
        <v>2553.971</v>
      </c>
      <c r="E19" s="227">
        <v>10341.805999999999</v>
      </c>
      <c r="F19" s="227">
        <v>14638.178000000002</v>
      </c>
    </row>
    <row r="20" spans="1:6" ht="9" customHeight="1">
      <c r="A20" s="249" t="s">
        <v>203</v>
      </c>
      <c r="B20" s="229">
        <v>810.65200000000004</v>
      </c>
      <c r="C20" s="229">
        <v>956.07100000000003</v>
      </c>
      <c r="D20" s="229">
        <v>1006.484</v>
      </c>
      <c r="E20" s="229">
        <v>2648.9850000000001</v>
      </c>
      <c r="F20" s="229">
        <v>2856.029</v>
      </c>
    </row>
    <row r="21" spans="1:6" ht="9" customHeight="1">
      <c r="A21" s="249" t="s">
        <v>204</v>
      </c>
      <c r="B21" s="229">
        <v>951.78399999999999</v>
      </c>
      <c r="C21" s="229">
        <v>1148.3499999999999</v>
      </c>
      <c r="D21" s="229">
        <v>918.16899999999998</v>
      </c>
      <c r="E21" s="229">
        <v>7000.6729999999998</v>
      </c>
      <c r="F21" s="229">
        <v>11488.549000000001</v>
      </c>
    </row>
    <row r="22" spans="1:6" ht="9" customHeight="1">
      <c r="A22" s="249" t="s">
        <v>205</v>
      </c>
      <c r="B22" s="229">
        <v>0</v>
      </c>
      <c r="C22" s="229">
        <v>0</v>
      </c>
      <c r="D22" s="229">
        <v>610.49300000000005</v>
      </c>
      <c r="E22" s="229">
        <v>0</v>
      </c>
      <c r="F22" s="229">
        <v>0</v>
      </c>
    </row>
    <row r="23" spans="1:6" ht="9" customHeight="1">
      <c r="A23" s="249" t="s">
        <v>206</v>
      </c>
      <c r="B23" s="229">
        <v>47.088999999999999</v>
      </c>
      <c r="C23" s="229">
        <v>29.988</v>
      </c>
      <c r="D23" s="229">
        <v>18.824999999999999</v>
      </c>
      <c r="E23" s="229">
        <v>692.14800000000002</v>
      </c>
      <c r="F23" s="229">
        <v>293.60000000000002</v>
      </c>
    </row>
    <row r="24" spans="1:6" ht="9" customHeight="1">
      <c r="A24" s="246" t="s">
        <v>207</v>
      </c>
      <c r="B24" s="227">
        <v>0.53500000000000003</v>
      </c>
      <c r="C24" s="227">
        <v>549.18299999999999</v>
      </c>
      <c r="D24" s="227">
        <v>58.054000000000002</v>
      </c>
      <c r="E24" s="227">
        <v>747.22199999999998</v>
      </c>
      <c r="F24" s="227">
        <v>356.75799999999998</v>
      </c>
    </row>
    <row r="25" spans="1:6" ht="9" customHeight="1">
      <c r="A25" s="249" t="s">
        <v>208</v>
      </c>
      <c r="B25" s="229">
        <v>0.53500000000000003</v>
      </c>
      <c r="C25" s="229">
        <v>549.18299999999999</v>
      </c>
      <c r="D25" s="229">
        <v>58.054000000000002</v>
      </c>
      <c r="E25" s="229">
        <v>747.22199999999998</v>
      </c>
      <c r="F25" s="229">
        <v>356.75799999999998</v>
      </c>
    </row>
    <row r="26" spans="1:6" ht="9" customHeight="1">
      <c r="A26" s="249" t="s">
        <v>209</v>
      </c>
      <c r="B26" s="229">
        <v>0</v>
      </c>
      <c r="C26" s="229">
        <v>0</v>
      </c>
      <c r="D26" s="229">
        <v>0</v>
      </c>
      <c r="E26" s="229">
        <v>0</v>
      </c>
      <c r="F26" s="229">
        <v>0</v>
      </c>
    </row>
    <row r="27" spans="1:6" ht="9" customHeight="1">
      <c r="A27" s="249" t="s">
        <v>210</v>
      </c>
      <c r="B27" s="229">
        <v>0</v>
      </c>
      <c r="C27" s="229">
        <v>0</v>
      </c>
      <c r="D27" s="229">
        <v>0</v>
      </c>
      <c r="E27" s="229">
        <v>0</v>
      </c>
      <c r="F27" s="229">
        <v>0</v>
      </c>
    </row>
    <row r="28" spans="1:6" ht="9" customHeight="1">
      <c r="A28" s="246" t="s">
        <v>196</v>
      </c>
      <c r="B28" s="229"/>
      <c r="C28" s="229"/>
      <c r="D28" s="229"/>
      <c r="E28" s="229"/>
      <c r="F28" s="229"/>
    </row>
    <row r="29" spans="1:6" ht="9" customHeight="1">
      <c r="A29" s="246" t="s">
        <v>201</v>
      </c>
      <c r="B29" s="227">
        <v>1767.8490000000002</v>
      </c>
      <c r="C29" s="227">
        <v>835.8549999999999</v>
      </c>
      <c r="D29" s="227">
        <v>772.25800000000004</v>
      </c>
      <c r="E29" s="227">
        <v>567.32999999999993</v>
      </c>
      <c r="F29" s="227">
        <v>1052.046</v>
      </c>
    </row>
    <row r="30" spans="1:6" ht="9" customHeight="1">
      <c r="A30" s="246" t="s">
        <v>202</v>
      </c>
      <c r="B30" s="227">
        <v>885.803</v>
      </c>
      <c r="C30" s="227">
        <v>74.217999999999989</v>
      </c>
      <c r="D30" s="227">
        <v>292.65100000000001</v>
      </c>
      <c r="E30" s="227">
        <v>263.18700000000001</v>
      </c>
      <c r="F30" s="227">
        <v>340.68600000000004</v>
      </c>
    </row>
    <row r="31" spans="1:6" ht="9" customHeight="1">
      <c r="A31" s="249" t="s">
        <v>203</v>
      </c>
      <c r="B31" s="229">
        <v>0</v>
      </c>
      <c r="C31" s="229">
        <v>16.231999999999999</v>
      </c>
      <c r="D31" s="229">
        <v>0</v>
      </c>
      <c r="E31" s="229">
        <v>6.6360000000000001</v>
      </c>
      <c r="F31" s="229">
        <v>13.977</v>
      </c>
    </row>
    <row r="32" spans="1:6" ht="9" customHeight="1">
      <c r="A32" s="249" t="s">
        <v>204</v>
      </c>
      <c r="B32" s="229">
        <v>276.15899999999999</v>
      </c>
      <c r="C32" s="229">
        <v>57.985999999999997</v>
      </c>
      <c r="D32" s="229">
        <v>49.344000000000001</v>
      </c>
      <c r="E32" s="229">
        <v>98.134</v>
      </c>
      <c r="F32" s="229">
        <v>180.09100000000001</v>
      </c>
    </row>
    <row r="33" spans="1:8" ht="9" customHeight="1">
      <c r="A33" s="249" t="s">
        <v>205</v>
      </c>
      <c r="B33" s="229">
        <v>608.41</v>
      </c>
      <c r="C33" s="229">
        <v>0</v>
      </c>
      <c r="D33" s="229">
        <v>235.77500000000001</v>
      </c>
      <c r="E33" s="229">
        <v>156.49700000000001</v>
      </c>
      <c r="F33" s="229">
        <v>143.09399999999999</v>
      </c>
    </row>
    <row r="34" spans="1:8" ht="9" customHeight="1">
      <c r="A34" s="249" t="s">
        <v>206</v>
      </c>
      <c r="B34" s="229">
        <v>1.234</v>
      </c>
      <c r="C34" s="229">
        <v>0</v>
      </c>
      <c r="D34" s="229">
        <v>7.532</v>
      </c>
      <c r="E34" s="229">
        <v>1.92</v>
      </c>
      <c r="F34" s="229">
        <v>3.524</v>
      </c>
      <c r="G34" s="252"/>
      <c r="H34" s="252"/>
    </row>
    <row r="35" spans="1:8" ht="9" customHeight="1">
      <c r="A35" s="246" t="s">
        <v>207</v>
      </c>
      <c r="B35" s="227">
        <v>882.04600000000005</v>
      </c>
      <c r="C35" s="227">
        <v>761.63699999999994</v>
      </c>
      <c r="D35" s="227">
        <v>479.60700000000003</v>
      </c>
      <c r="E35" s="227">
        <v>304.14299999999997</v>
      </c>
      <c r="F35" s="227">
        <v>711.36</v>
      </c>
    </row>
    <row r="36" spans="1:8" ht="9" customHeight="1">
      <c r="A36" s="249" t="s">
        <v>208</v>
      </c>
      <c r="B36" s="229">
        <v>882.04600000000005</v>
      </c>
      <c r="C36" s="229">
        <v>761.63699999999994</v>
      </c>
      <c r="D36" s="229">
        <v>474.60700000000003</v>
      </c>
      <c r="E36" s="229">
        <v>304.14299999999997</v>
      </c>
      <c r="F36" s="229">
        <v>711.36</v>
      </c>
    </row>
    <row r="37" spans="1:8" ht="9" customHeight="1">
      <c r="A37" s="249" t="s">
        <v>209</v>
      </c>
      <c r="B37" s="229">
        <v>0</v>
      </c>
      <c r="C37" s="229">
        <v>0</v>
      </c>
      <c r="D37" s="229">
        <v>5</v>
      </c>
      <c r="E37" s="229">
        <v>0</v>
      </c>
      <c r="F37" s="229">
        <v>0</v>
      </c>
    </row>
    <row r="38" spans="1:8" ht="9" customHeight="1">
      <c r="A38" s="249" t="s">
        <v>210</v>
      </c>
      <c r="B38" s="229">
        <v>0</v>
      </c>
      <c r="C38" s="229">
        <v>0</v>
      </c>
      <c r="D38" s="229">
        <v>0</v>
      </c>
      <c r="E38" s="229">
        <v>0</v>
      </c>
      <c r="F38" s="229">
        <v>0</v>
      </c>
    </row>
    <row r="39" spans="1:8" ht="9" customHeight="1">
      <c r="A39" s="246" t="s">
        <v>198</v>
      </c>
      <c r="B39" s="229"/>
      <c r="C39" s="229"/>
      <c r="D39" s="229"/>
      <c r="E39" s="229"/>
      <c r="F39" s="229"/>
    </row>
    <row r="40" spans="1:8" ht="9" customHeight="1">
      <c r="A40" s="246" t="s">
        <v>201</v>
      </c>
      <c r="B40" s="227">
        <v>2151.7750000000001</v>
      </c>
      <c r="C40" s="227">
        <v>0</v>
      </c>
      <c r="D40" s="227">
        <v>346.59300000000002</v>
      </c>
      <c r="E40" s="227">
        <v>22.631</v>
      </c>
      <c r="F40" s="227">
        <v>35.155999999999999</v>
      </c>
    </row>
    <row r="41" spans="1:8" ht="9" customHeight="1">
      <c r="A41" s="246" t="s">
        <v>202</v>
      </c>
      <c r="B41" s="227">
        <v>0</v>
      </c>
      <c r="C41" s="227">
        <v>0</v>
      </c>
      <c r="D41" s="227">
        <v>0</v>
      </c>
      <c r="E41" s="227">
        <v>22.631</v>
      </c>
      <c r="F41" s="227">
        <v>35.155999999999999</v>
      </c>
    </row>
    <row r="42" spans="1:8" ht="9" customHeight="1">
      <c r="A42" s="249" t="s">
        <v>203</v>
      </c>
      <c r="B42" s="229">
        <v>0</v>
      </c>
      <c r="C42" s="229">
        <v>0</v>
      </c>
      <c r="D42" s="229">
        <v>0</v>
      </c>
      <c r="E42" s="229">
        <v>0</v>
      </c>
      <c r="F42" s="229">
        <v>0</v>
      </c>
    </row>
    <row r="43" spans="1:8" ht="9" customHeight="1">
      <c r="A43" s="249" t="s">
        <v>204</v>
      </c>
      <c r="B43" s="229">
        <v>0</v>
      </c>
      <c r="C43" s="229">
        <v>0</v>
      </c>
      <c r="D43" s="229">
        <v>0</v>
      </c>
      <c r="E43" s="229">
        <v>22.631</v>
      </c>
      <c r="F43" s="229">
        <v>35.155999999999999</v>
      </c>
    </row>
    <row r="44" spans="1:8" ht="9" customHeight="1">
      <c r="A44" s="249" t="s">
        <v>205</v>
      </c>
      <c r="B44" s="229">
        <v>0</v>
      </c>
      <c r="C44" s="229">
        <v>0</v>
      </c>
      <c r="D44" s="229">
        <v>0</v>
      </c>
      <c r="E44" s="229">
        <v>0</v>
      </c>
      <c r="F44" s="229">
        <v>0</v>
      </c>
    </row>
    <row r="45" spans="1:8" ht="9" customHeight="1">
      <c r="A45" s="249" t="s">
        <v>206</v>
      </c>
      <c r="B45" s="229">
        <v>0</v>
      </c>
      <c r="C45" s="229">
        <v>0</v>
      </c>
      <c r="D45" s="229">
        <v>0</v>
      </c>
      <c r="E45" s="229">
        <v>0</v>
      </c>
      <c r="F45" s="229">
        <v>0</v>
      </c>
    </row>
    <row r="46" spans="1:8" ht="9" customHeight="1">
      <c r="A46" s="246" t="s">
        <v>207</v>
      </c>
      <c r="B46" s="227">
        <v>2151.7750000000001</v>
      </c>
      <c r="C46" s="227">
        <v>0</v>
      </c>
      <c r="D46" s="227">
        <v>346.59300000000002</v>
      </c>
      <c r="E46" s="227">
        <v>0</v>
      </c>
      <c r="F46" s="227">
        <v>0</v>
      </c>
    </row>
    <row r="47" spans="1:8" ht="9" customHeight="1">
      <c r="A47" s="249" t="s">
        <v>208</v>
      </c>
      <c r="B47" s="229">
        <v>0</v>
      </c>
      <c r="C47" s="229">
        <v>0</v>
      </c>
      <c r="D47" s="229">
        <v>0</v>
      </c>
      <c r="E47" s="229">
        <v>0</v>
      </c>
      <c r="F47" s="229">
        <v>0</v>
      </c>
    </row>
    <row r="48" spans="1:8" ht="9" customHeight="1">
      <c r="A48" s="249" t="s">
        <v>209</v>
      </c>
      <c r="B48" s="229">
        <v>2151.7750000000001</v>
      </c>
      <c r="C48" s="229">
        <v>0</v>
      </c>
      <c r="D48" s="229">
        <v>346.59300000000002</v>
      </c>
      <c r="E48" s="229">
        <v>0</v>
      </c>
      <c r="F48" s="229">
        <v>0</v>
      </c>
    </row>
    <row r="49" spans="1:6" ht="9" customHeight="1">
      <c r="A49" s="249" t="s">
        <v>210</v>
      </c>
      <c r="B49" s="229">
        <v>0</v>
      </c>
      <c r="C49" s="229">
        <v>0</v>
      </c>
      <c r="D49" s="229">
        <v>0</v>
      </c>
      <c r="E49" s="229">
        <v>0</v>
      </c>
      <c r="F49" s="229">
        <v>0</v>
      </c>
    </row>
    <row r="50" spans="1:6" ht="9" customHeight="1">
      <c r="A50" s="246" t="s">
        <v>211</v>
      </c>
      <c r="B50" s="229"/>
      <c r="C50" s="229"/>
      <c r="D50" s="229"/>
      <c r="E50" s="229"/>
      <c r="F50" s="229"/>
    </row>
    <row r="51" spans="1:6" ht="9" customHeight="1">
      <c r="A51" s="246" t="s">
        <v>201</v>
      </c>
      <c r="B51" s="227">
        <v>451752.53700000001</v>
      </c>
      <c r="C51" s="227">
        <v>431642.11</v>
      </c>
      <c r="D51" s="227">
        <v>461803.33099999995</v>
      </c>
      <c r="E51" s="227">
        <v>476637.47999999992</v>
      </c>
      <c r="F51" s="227">
        <v>514764.07700000005</v>
      </c>
    </row>
    <row r="52" spans="1:6" ht="9" customHeight="1">
      <c r="A52" s="246" t="s">
        <v>202</v>
      </c>
      <c r="B52" s="227">
        <v>417301.84700000001</v>
      </c>
      <c r="C52" s="227">
        <v>402064.77299999999</v>
      </c>
      <c r="D52" s="227">
        <v>426936.57899999997</v>
      </c>
      <c r="E52" s="227">
        <v>440073.96899999992</v>
      </c>
      <c r="F52" s="227">
        <v>478515.64800000004</v>
      </c>
    </row>
    <row r="53" spans="1:6" ht="9" customHeight="1">
      <c r="A53" s="249" t="s">
        <v>203</v>
      </c>
      <c r="B53" s="229">
        <v>107980.549</v>
      </c>
      <c r="C53" s="229">
        <v>109701.217</v>
      </c>
      <c r="D53" s="229">
        <v>112842.891</v>
      </c>
      <c r="E53" s="229">
        <v>109039.103</v>
      </c>
      <c r="F53" s="229">
        <v>114954.636</v>
      </c>
    </row>
    <row r="54" spans="1:6" ht="9" customHeight="1">
      <c r="A54" s="249" t="s">
        <v>204</v>
      </c>
      <c r="B54" s="229">
        <v>264374.83500000002</v>
      </c>
      <c r="C54" s="229">
        <v>243282.272</v>
      </c>
      <c r="D54" s="229">
        <v>255778.628</v>
      </c>
      <c r="E54" s="229">
        <v>269435.71999999997</v>
      </c>
      <c r="F54" s="229">
        <v>299543.516</v>
      </c>
    </row>
    <row r="55" spans="1:6" ht="9" customHeight="1">
      <c r="A55" s="249" t="s">
        <v>205</v>
      </c>
      <c r="B55" s="229">
        <v>18869.625</v>
      </c>
      <c r="C55" s="229">
        <v>19167.412</v>
      </c>
      <c r="D55" s="229">
        <v>29599.144</v>
      </c>
      <c r="E55" s="229">
        <v>30498.246999999999</v>
      </c>
      <c r="F55" s="229">
        <v>27814.928</v>
      </c>
    </row>
    <row r="56" spans="1:6" ht="9" customHeight="1">
      <c r="A56" s="249" t="s">
        <v>206</v>
      </c>
      <c r="B56" s="229">
        <v>26076.838</v>
      </c>
      <c r="C56" s="229">
        <v>29913.871999999999</v>
      </c>
      <c r="D56" s="229">
        <v>28715.916000000001</v>
      </c>
      <c r="E56" s="229">
        <v>31100.899000000001</v>
      </c>
      <c r="F56" s="229">
        <v>36202.567999999999</v>
      </c>
    </row>
    <row r="57" spans="1:6" ht="9" customHeight="1">
      <c r="A57" s="246" t="s">
        <v>207</v>
      </c>
      <c r="B57" s="227">
        <v>34450.69</v>
      </c>
      <c r="C57" s="227">
        <v>29577.337</v>
      </c>
      <c r="D57" s="227">
        <v>34866.752</v>
      </c>
      <c r="E57" s="227">
        <v>36563.511000000006</v>
      </c>
      <c r="F57" s="227">
        <v>36248.428999999996</v>
      </c>
    </row>
    <row r="58" spans="1:6" ht="9" customHeight="1">
      <c r="A58" s="249" t="s">
        <v>208</v>
      </c>
      <c r="B58" s="229">
        <v>25791.442999999999</v>
      </c>
      <c r="C58" s="229">
        <v>19583.986000000001</v>
      </c>
      <c r="D58" s="229">
        <v>25501.812999999998</v>
      </c>
      <c r="E58" s="229">
        <v>25265.323</v>
      </c>
      <c r="F58" s="229">
        <v>23648.262999999999</v>
      </c>
    </row>
    <row r="59" spans="1:6" ht="9" customHeight="1">
      <c r="A59" s="249" t="s">
        <v>209</v>
      </c>
      <c r="B59" s="229">
        <v>8078.3469999999998</v>
      </c>
      <c r="C59" s="229">
        <v>9235.0120000000006</v>
      </c>
      <c r="D59" s="229">
        <v>8435.2289999999994</v>
      </c>
      <c r="E59" s="229">
        <v>8651.6</v>
      </c>
      <c r="F59" s="229">
        <v>9623.509</v>
      </c>
    </row>
    <row r="60" spans="1:6" ht="9" customHeight="1">
      <c r="A60" s="249" t="s">
        <v>210</v>
      </c>
      <c r="B60" s="229">
        <v>580.9</v>
      </c>
      <c r="C60" s="229">
        <v>758.33900000000006</v>
      </c>
      <c r="D60" s="229">
        <v>929.71</v>
      </c>
      <c r="E60" s="229">
        <v>2646.5880000000002</v>
      </c>
      <c r="F60" s="229">
        <v>2976.6570000000002</v>
      </c>
    </row>
    <row r="61" spans="1:6" ht="3.75" customHeight="1" thickBot="1">
      <c r="A61" s="253"/>
      <c r="B61" s="254"/>
      <c r="C61" s="254"/>
      <c r="D61" s="254"/>
      <c r="E61" s="254"/>
      <c r="F61" s="254"/>
    </row>
    <row r="62" spans="1:6" ht="9.65" customHeight="1" thickTop="1">
      <c r="A62" s="255" t="s">
        <v>146</v>
      </c>
    </row>
  </sheetData>
  <mergeCells count="3">
    <mergeCell ref="A1:F1"/>
    <mergeCell ref="A3:A4"/>
    <mergeCell ref="B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9E8A0-F9B5-400C-95E0-78E1DAF2E21E}">
  <sheetPr>
    <tabColor rgb="FF92D050"/>
  </sheetPr>
  <dimension ref="A1:G62"/>
  <sheetViews>
    <sheetView showGridLines="0" zoomScaleNormal="100" workbookViewId="0">
      <selection sqref="A1:F1"/>
    </sheetView>
  </sheetViews>
  <sheetFormatPr defaultColWidth="9.1796875" defaultRowHeight="12.5"/>
  <cols>
    <col min="1" max="1" width="28.81640625" style="72" customWidth="1"/>
    <col min="2" max="4" width="11.7265625" style="72" customWidth="1"/>
    <col min="5" max="5" width="11.26953125" style="72" customWidth="1"/>
    <col min="6" max="6" width="11.7265625" style="72" customWidth="1"/>
    <col min="7" max="16384" width="9.1796875" style="72"/>
  </cols>
  <sheetData>
    <row r="1" spans="1:7" ht="30" customHeight="1">
      <c r="A1" s="620" t="s">
        <v>613</v>
      </c>
      <c r="B1" s="620"/>
      <c r="C1" s="620"/>
      <c r="D1" s="620"/>
      <c r="E1" s="620"/>
      <c r="F1" s="620"/>
      <c r="G1" s="159"/>
    </row>
    <row r="2" spans="1:7" ht="10.15" customHeight="1">
      <c r="A2" s="256"/>
      <c r="B2" s="256"/>
      <c r="C2" s="256"/>
      <c r="D2" s="257"/>
      <c r="E2" s="257"/>
      <c r="F2" s="258" t="s">
        <v>200</v>
      </c>
    </row>
    <row r="3" spans="1:7" ht="10.15" customHeight="1">
      <c r="A3" s="621" t="s">
        <v>182</v>
      </c>
      <c r="B3" s="622" t="s">
        <v>183</v>
      </c>
      <c r="C3" s="623"/>
      <c r="D3" s="623"/>
      <c r="E3" s="623"/>
      <c r="F3" s="623"/>
    </row>
    <row r="4" spans="1:7" ht="10.15" customHeight="1">
      <c r="A4" s="621"/>
      <c r="B4" s="259">
        <v>2017</v>
      </c>
      <c r="C4" s="259">
        <v>2018</v>
      </c>
      <c r="D4" s="259">
        <v>2019</v>
      </c>
      <c r="E4" s="259">
        <v>2020</v>
      </c>
      <c r="F4" s="259">
        <v>2021</v>
      </c>
    </row>
    <row r="5" spans="1:7" ht="4.9000000000000004" customHeight="1">
      <c r="A5" s="260"/>
      <c r="B5" s="260"/>
      <c r="C5" s="260"/>
      <c r="D5" s="260"/>
      <c r="E5" s="260"/>
      <c r="F5" s="260"/>
    </row>
    <row r="6" spans="1:7" ht="9" customHeight="1">
      <c r="A6" s="21" t="s">
        <v>184</v>
      </c>
      <c r="B6" s="261"/>
      <c r="C6" s="261"/>
      <c r="D6" s="261"/>
      <c r="E6" s="261"/>
      <c r="F6" s="261"/>
    </row>
    <row r="7" spans="1:7" ht="9" customHeight="1">
      <c r="A7" s="262" t="s">
        <v>185</v>
      </c>
      <c r="B7" s="227">
        <v>12775.381999999998</v>
      </c>
      <c r="C7" s="227">
        <v>5409.9970000000003</v>
      </c>
      <c r="D7" s="227">
        <v>28365.472000000002</v>
      </c>
      <c r="E7" s="227">
        <v>25358.356</v>
      </c>
      <c r="F7" s="227">
        <v>4795.8610000000008</v>
      </c>
    </row>
    <row r="8" spans="1:7" ht="9" customHeight="1">
      <c r="A8" s="262" t="s">
        <v>186</v>
      </c>
      <c r="B8" s="227">
        <v>2565.3509999999997</v>
      </c>
      <c r="C8" s="227">
        <v>1276.7309999999998</v>
      </c>
      <c r="D8" s="227">
        <v>7002.371000000001</v>
      </c>
      <c r="E8" s="227">
        <v>4029.1909999999998</v>
      </c>
      <c r="F8" s="227">
        <v>2521.578</v>
      </c>
      <c r="G8" s="263"/>
    </row>
    <row r="9" spans="1:7" ht="9" customHeight="1">
      <c r="A9" s="264" t="s">
        <v>187</v>
      </c>
      <c r="B9" s="229">
        <v>445.887</v>
      </c>
      <c r="C9" s="229">
        <v>455.387</v>
      </c>
      <c r="D9" s="229">
        <v>409.67600000000004</v>
      </c>
      <c r="E9" s="229">
        <v>600.84500000000003</v>
      </c>
      <c r="F9" s="229">
        <v>707.649</v>
      </c>
    </row>
    <row r="10" spans="1:7" ht="9" customHeight="1">
      <c r="A10" s="264" t="s">
        <v>188</v>
      </c>
      <c r="B10" s="229">
        <v>2101.2379999999998</v>
      </c>
      <c r="C10" s="229">
        <v>816.61899999999991</v>
      </c>
      <c r="D10" s="229">
        <v>4960.2290000000003</v>
      </c>
      <c r="E10" s="229">
        <v>3089.93</v>
      </c>
      <c r="F10" s="229">
        <v>1519.365</v>
      </c>
    </row>
    <row r="11" spans="1:7" ht="9" customHeight="1">
      <c r="A11" s="264" t="s">
        <v>189</v>
      </c>
      <c r="B11" s="229">
        <v>15.586</v>
      </c>
      <c r="C11" s="229">
        <v>0</v>
      </c>
      <c r="D11" s="229">
        <v>1627.8000000000002</v>
      </c>
      <c r="E11" s="229">
        <v>330.83100000000002</v>
      </c>
      <c r="F11" s="229">
        <v>277.64299999999997</v>
      </c>
    </row>
    <row r="12" spans="1:7" ht="9" customHeight="1">
      <c r="A12" s="264" t="s">
        <v>190</v>
      </c>
      <c r="B12" s="229">
        <v>2.64</v>
      </c>
      <c r="C12" s="229">
        <v>4.7249999999999996</v>
      </c>
      <c r="D12" s="229">
        <v>4.6660000000000004</v>
      </c>
      <c r="E12" s="229">
        <v>7.585</v>
      </c>
      <c r="F12" s="229">
        <v>16.920999999999999</v>
      </c>
    </row>
    <row r="13" spans="1:7" ht="9" customHeight="1">
      <c r="A13" s="262" t="s">
        <v>191</v>
      </c>
      <c r="B13" s="227">
        <v>10210.030999999999</v>
      </c>
      <c r="C13" s="227">
        <v>4133.2660000000005</v>
      </c>
      <c r="D13" s="227">
        <v>21363.100999999999</v>
      </c>
      <c r="E13" s="227">
        <v>21329.165000000001</v>
      </c>
      <c r="F13" s="227">
        <v>2274.2830000000004</v>
      </c>
    </row>
    <row r="14" spans="1:7" ht="9" customHeight="1">
      <c r="A14" s="264" t="s">
        <v>192</v>
      </c>
      <c r="B14" s="229">
        <v>10159.48</v>
      </c>
      <c r="C14" s="229">
        <v>3056.1060000000002</v>
      </c>
      <c r="D14" s="229">
        <v>20441.814999999999</v>
      </c>
      <c r="E14" s="229">
        <v>21239.159</v>
      </c>
      <c r="F14" s="229">
        <v>1972.0630000000001</v>
      </c>
    </row>
    <row r="15" spans="1:7" ht="9" customHeight="1">
      <c r="A15" s="264" t="s">
        <v>193</v>
      </c>
      <c r="B15" s="229">
        <v>50.551000000000002</v>
      </c>
      <c r="C15" s="229">
        <v>1071.8599999999999</v>
      </c>
      <c r="D15" s="229">
        <v>738.31799999999998</v>
      </c>
      <c r="E15" s="229">
        <v>90.006</v>
      </c>
      <c r="F15" s="229">
        <v>138.583</v>
      </c>
    </row>
    <row r="16" spans="1:7" ht="9" customHeight="1">
      <c r="A16" s="264" t="s">
        <v>194</v>
      </c>
      <c r="B16" s="229">
        <v>0</v>
      </c>
      <c r="C16" s="229">
        <v>5.3</v>
      </c>
      <c r="D16" s="229">
        <v>182.96799999999999</v>
      </c>
      <c r="E16" s="229">
        <v>0</v>
      </c>
      <c r="F16" s="229">
        <v>163.637</v>
      </c>
    </row>
    <row r="17" spans="1:6" ht="9" customHeight="1">
      <c r="A17" s="21" t="s">
        <v>195</v>
      </c>
      <c r="B17" s="251"/>
      <c r="C17" s="251"/>
      <c r="D17" s="251"/>
      <c r="E17" s="251"/>
      <c r="F17" s="251"/>
    </row>
    <row r="18" spans="1:6" ht="9" customHeight="1">
      <c r="A18" s="262" t="s">
        <v>185</v>
      </c>
      <c r="B18" s="231">
        <v>747.04100000000005</v>
      </c>
      <c r="C18" s="231">
        <v>348.89600000000002</v>
      </c>
      <c r="D18" s="231">
        <v>2777.6880000000001</v>
      </c>
      <c r="E18" s="231">
        <v>999.63200000000006</v>
      </c>
      <c r="F18" s="231">
        <v>609.94100000000003</v>
      </c>
    </row>
    <row r="19" spans="1:6" ht="9" customHeight="1">
      <c r="A19" s="262" t="s">
        <v>186</v>
      </c>
      <c r="B19" s="227">
        <v>747.04100000000005</v>
      </c>
      <c r="C19" s="227">
        <v>179.60900000000001</v>
      </c>
      <c r="D19" s="227">
        <v>2612.6640000000002</v>
      </c>
      <c r="E19" s="227">
        <v>872.13200000000006</v>
      </c>
      <c r="F19" s="227">
        <v>527.798</v>
      </c>
    </row>
    <row r="20" spans="1:6" ht="9" customHeight="1">
      <c r="A20" s="264" t="s">
        <v>187</v>
      </c>
      <c r="B20" s="229">
        <v>0</v>
      </c>
      <c r="C20" s="229">
        <v>0</v>
      </c>
      <c r="D20" s="229">
        <v>0</v>
      </c>
      <c r="E20" s="229">
        <v>60.82</v>
      </c>
      <c r="F20" s="229">
        <v>146.035</v>
      </c>
    </row>
    <row r="21" spans="1:6" ht="9" customHeight="1">
      <c r="A21" s="264" t="s">
        <v>188</v>
      </c>
      <c r="B21" s="229">
        <v>747.04100000000005</v>
      </c>
      <c r="C21" s="229">
        <v>179.60900000000001</v>
      </c>
      <c r="D21" s="229">
        <v>1784.8330000000001</v>
      </c>
      <c r="E21" s="229">
        <v>633.66899999999998</v>
      </c>
      <c r="F21" s="229">
        <v>104.12</v>
      </c>
    </row>
    <row r="22" spans="1:6" ht="9" customHeight="1">
      <c r="A22" s="264" t="s">
        <v>189</v>
      </c>
      <c r="B22" s="229">
        <v>0</v>
      </c>
      <c r="C22" s="229">
        <v>0</v>
      </c>
      <c r="D22" s="229">
        <v>827.83100000000002</v>
      </c>
      <c r="E22" s="229">
        <v>177.643</v>
      </c>
      <c r="F22" s="229">
        <v>277.64299999999997</v>
      </c>
    </row>
    <row r="23" spans="1:6" ht="9" customHeight="1">
      <c r="A23" s="264" t="s">
        <v>190</v>
      </c>
      <c r="B23" s="229">
        <v>0</v>
      </c>
      <c r="C23" s="229">
        <v>0</v>
      </c>
      <c r="D23" s="229">
        <v>0</v>
      </c>
      <c r="E23" s="229">
        <v>0</v>
      </c>
      <c r="F23" s="229">
        <v>0</v>
      </c>
    </row>
    <row r="24" spans="1:6" ht="9" customHeight="1">
      <c r="A24" s="262" t="s">
        <v>191</v>
      </c>
      <c r="B24" s="227">
        <v>0</v>
      </c>
      <c r="C24" s="227">
        <v>169.28700000000001</v>
      </c>
      <c r="D24" s="227">
        <v>165.024</v>
      </c>
      <c r="E24" s="227">
        <v>127.5</v>
      </c>
      <c r="F24" s="227">
        <v>82.143000000000001</v>
      </c>
    </row>
    <row r="25" spans="1:6" ht="9" customHeight="1">
      <c r="A25" s="264" t="s">
        <v>192</v>
      </c>
      <c r="B25" s="229">
        <v>0</v>
      </c>
      <c r="C25" s="229">
        <v>169.28700000000001</v>
      </c>
      <c r="D25" s="229">
        <v>165.024</v>
      </c>
      <c r="E25" s="229">
        <v>127.5</v>
      </c>
      <c r="F25" s="229">
        <v>82.143000000000001</v>
      </c>
    </row>
    <row r="26" spans="1:6" ht="9" customHeight="1">
      <c r="A26" s="264" t="s">
        <v>193</v>
      </c>
      <c r="B26" s="229">
        <v>0</v>
      </c>
      <c r="C26" s="229">
        <v>0</v>
      </c>
      <c r="D26" s="229">
        <v>0</v>
      </c>
      <c r="E26" s="229">
        <v>0</v>
      </c>
      <c r="F26" s="229">
        <v>0</v>
      </c>
    </row>
    <row r="27" spans="1:6" ht="9" customHeight="1">
      <c r="A27" s="264" t="s">
        <v>194</v>
      </c>
      <c r="B27" s="229">
        <v>0</v>
      </c>
      <c r="C27" s="229">
        <v>0</v>
      </c>
      <c r="D27" s="229">
        <v>0</v>
      </c>
      <c r="E27" s="229">
        <v>0</v>
      </c>
      <c r="F27" s="229">
        <v>0</v>
      </c>
    </row>
    <row r="28" spans="1:6" ht="9" customHeight="1">
      <c r="A28" s="1" t="s">
        <v>196</v>
      </c>
      <c r="B28" s="229"/>
      <c r="C28" s="229"/>
      <c r="D28" s="229"/>
      <c r="E28" s="229"/>
      <c r="F28" s="229"/>
    </row>
    <row r="29" spans="1:6" ht="9" customHeight="1">
      <c r="A29" s="262" t="s">
        <v>185</v>
      </c>
      <c r="B29" s="227">
        <v>1901.5840000000001</v>
      </c>
      <c r="C29" s="227">
        <v>92.29</v>
      </c>
      <c r="D29" s="227">
        <v>1256.5640000000001</v>
      </c>
      <c r="E29" s="227">
        <v>1887.0329999999999</v>
      </c>
      <c r="F29" s="227">
        <v>371.387</v>
      </c>
    </row>
    <row r="30" spans="1:6" ht="9" customHeight="1">
      <c r="A30" s="262" t="s">
        <v>186</v>
      </c>
      <c r="B30" s="227">
        <v>612.35699999999997</v>
      </c>
      <c r="C30" s="227">
        <v>92.29</v>
      </c>
      <c r="D30" s="227">
        <v>1142.875</v>
      </c>
      <c r="E30" s="227">
        <v>1517.2159999999999</v>
      </c>
      <c r="F30" s="227">
        <v>349.30599999999998</v>
      </c>
    </row>
    <row r="31" spans="1:6" ht="9" customHeight="1">
      <c r="A31" s="264" t="s">
        <v>187</v>
      </c>
      <c r="B31" s="229">
        <v>0</v>
      </c>
      <c r="C31" s="229">
        <v>0</v>
      </c>
      <c r="D31" s="229">
        <v>205.10300000000001</v>
      </c>
      <c r="E31" s="229">
        <v>214.54400000000001</v>
      </c>
      <c r="F31" s="229">
        <v>0</v>
      </c>
    </row>
    <row r="32" spans="1:6" ht="9" customHeight="1">
      <c r="A32" s="264" t="s">
        <v>188</v>
      </c>
      <c r="B32" s="229">
        <v>612.35699999999997</v>
      </c>
      <c r="C32" s="229">
        <v>92.29</v>
      </c>
      <c r="D32" s="229">
        <v>755.30700000000002</v>
      </c>
      <c r="E32" s="229">
        <v>1163.9179999999999</v>
      </c>
      <c r="F32" s="229">
        <v>349.30599999999998</v>
      </c>
    </row>
    <row r="33" spans="1:6" ht="9" customHeight="1">
      <c r="A33" s="264" t="s">
        <v>189</v>
      </c>
      <c r="B33" s="229">
        <v>0</v>
      </c>
      <c r="C33" s="229">
        <v>0</v>
      </c>
      <c r="D33" s="229">
        <v>180.47499999999999</v>
      </c>
      <c r="E33" s="229">
        <v>138.75399999999999</v>
      </c>
      <c r="F33" s="229">
        <v>0</v>
      </c>
    </row>
    <row r="34" spans="1:6" ht="9" customHeight="1">
      <c r="A34" s="264" t="s">
        <v>190</v>
      </c>
      <c r="B34" s="229">
        <v>0</v>
      </c>
      <c r="C34" s="229">
        <v>0</v>
      </c>
      <c r="D34" s="229">
        <v>1.99</v>
      </c>
      <c r="E34" s="229">
        <v>0</v>
      </c>
      <c r="F34" s="229">
        <v>0</v>
      </c>
    </row>
    <row r="35" spans="1:6" ht="9" customHeight="1">
      <c r="A35" s="262" t="s">
        <v>191</v>
      </c>
      <c r="B35" s="227">
        <v>1289.2270000000001</v>
      </c>
      <c r="C35" s="227">
        <v>0</v>
      </c>
      <c r="D35" s="227">
        <v>113.68899999999999</v>
      </c>
      <c r="E35" s="227">
        <v>369.81700000000001</v>
      </c>
      <c r="F35" s="227">
        <v>22.081</v>
      </c>
    </row>
    <row r="36" spans="1:6" ht="9" customHeight="1">
      <c r="A36" s="264" t="s">
        <v>192</v>
      </c>
      <c r="B36" s="229">
        <v>1289.2270000000001</v>
      </c>
      <c r="C36" s="229">
        <v>0</v>
      </c>
      <c r="D36" s="229">
        <v>113.68899999999999</v>
      </c>
      <c r="E36" s="229">
        <v>369.81700000000001</v>
      </c>
      <c r="F36" s="229">
        <v>22.081</v>
      </c>
    </row>
    <row r="37" spans="1:6" ht="9" customHeight="1">
      <c r="A37" s="264" t="s">
        <v>193</v>
      </c>
      <c r="B37" s="229">
        <v>0</v>
      </c>
      <c r="C37" s="229">
        <v>0</v>
      </c>
      <c r="D37" s="229">
        <v>0</v>
      </c>
      <c r="E37" s="229">
        <v>0</v>
      </c>
      <c r="F37" s="229">
        <v>0</v>
      </c>
    </row>
    <row r="38" spans="1:6" ht="9" customHeight="1">
      <c r="A38" s="264" t="s">
        <v>194</v>
      </c>
      <c r="B38" s="229">
        <v>0</v>
      </c>
      <c r="C38" s="229">
        <v>0</v>
      </c>
      <c r="D38" s="229">
        <v>0</v>
      </c>
      <c r="E38" s="229">
        <v>0</v>
      </c>
      <c r="F38" s="229">
        <v>0</v>
      </c>
    </row>
    <row r="39" spans="1:6" ht="9" customHeight="1">
      <c r="A39" s="1" t="s">
        <v>198</v>
      </c>
      <c r="B39" s="229"/>
      <c r="C39" s="229"/>
      <c r="D39" s="229"/>
      <c r="E39" s="229"/>
      <c r="F39" s="229"/>
    </row>
    <row r="40" spans="1:6" ht="9" customHeight="1">
      <c r="A40" s="262" t="s">
        <v>185</v>
      </c>
      <c r="B40" s="227">
        <v>9592.2659999999996</v>
      </c>
      <c r="C40" s="227">
        <v>4083.1800000000003</v>
      </c>
      <c r="D40" s="227">
        <v>19707.689999999999</v>
      </c>
      <c r="E40" s="227">
        <v>19281.094000000001</v>
      </c>
      <c r="F40" s="227">
        <v>305.86</v>
      </c>
    </row>
    <row r="41" spans="1:6" ht="9" customHeight="1">
      <c r="A41" s="262" t="s">
        <v>186</v>
      </c>
      <c r="B41" s="227">
        <v>726.23199999999997</v>
      </c>
      <c r="C41" s="227">
        <v>289.32400000000001</v>
      </c>
      <c r="D41" s="227">
        <v>1234.5819999999999</v>
      </c>
      <c r="E41" s="227">
        <v>374.964</v>
      </c>
      <c r="F41" s="227">
        <v>153.35900000000001</v>
      </c>
    </row>
    <row r="42" spans="1:6" ht="9" customHeight="1">
      <c r="A42" s="264" t="s">
        <v>187</v>
      </c>
      <c r="B42" s="229">
        <v>0</v>
      </c>
      <c r="C42" s="229">
        <v>0</v>
      </c>
      <c r="D42" s="229">
        <v>0</v>
      </c>
      <c r="E42" s="229">
        <v>0</v>
      </c>
      <c r="F42" s="229">
        <v>0</v>
      </c>
    </row>
    <row r="43" spans="1:6" ht="9" customHeight="1">
      <c r="A43" s="264" t="s">
        <v>188</v>
      </c>
      <c r="B43" s="229">
        <v>710.64599999999996</v>
      </c>
      <c r="C43" s="229">
        <v>289.32400000000001</v>
      </c>
      <c r="D43" s="229">
        <v>615.08799999999997</v>
      </c>
      <c r="E43" s="229">
        <v>374.964</v>
      </c>
      <c r="F43" s="229">
        <v>153.35900000000001</v>
      </c>
    </row>
    <row r="44" spans="1:6" ht="9" customHeight="1">
      <c r="A44" s="264" t="s">
        <v>189</v>
      </c>
      <c r="B44" s="229">
        <v>15.586</v>
      </c>
      <c r="C44" s="229">
        <v>0</v>
      </c>
      <c r="D44" s="229">
        <v>619.49400000000003</v>
      </c>
      <c r="E44" s="229">
        <v>0</v>
      </c>
      <c r="F44" s="229">
        <v>0</v>
      </c>
    </row>
    <row r="45" spans="1:6" ht="9" customHeight="1">
      <c r="A45" s="264" t="s">
        <v>190</v>
      </c>
      <c r="B45" s="229">
        <v>0</v>
      </c>
      <c r="C45" s="229">
        <v>0</v>
      </c>
      <c r="D45" s="229">
        <v>0</v>
      </c>
      <c r="E45" s="229">
        <v>0</v>
      </c>
      <c r="F45" s="229">
        <v>0</v>
      </c>
    </row>
    <row r="46" spans="1:6" ht="9" customHeight="1">
      <c r="A46" s="262" t="s">
        <v>191</v>
      </c>
      <c r="B46" s="227">
        <v>8866.0339999999997</v>
      </c>
      <c r="C46" s="227">
        <v>3793.8560000000002</v>
      </c>
      <c r="D46" s="227">
        <v>18473.108</v>
      </c>
      <c r="E46" s="227">
        <v>18906.13</v>
      </c>
      <c r="F46" s="227">
        <v>152.501</v>
      </c>
    </row>
    <row r="47" spans="1:6" ht="9" customHeight="1">
      <c r="A47" s="264" t="s">
        <v>192</v>
      </c>
      <c r="B47" s="229">
        <v>8866.0339999999997</v>
      </c>
      <c r="C47" s="229">
        <v>2817.8560000000002</v>
      </c>
      <c r="D47" s="229">
        <v>18473.108</v>
      </c>
      <c r="E47" s="229">
        <v>18906.13</v>
      </c>
      <c r="F47" s="229">
        <v>152.501</v>
      </c>
    </row>
    <row r="48" spans="1:6" ht="9" customHeight="1">
      <c r="A48" s="264" t="s">
        <v>193</v>
      </c>
      <c r="B48" s="229">
        <v>0</v>
      </c>
      <c r="C48" s="229">
        <v>976</v>
      </c>
      <c r="D48" s="229">
        <v>0</v>
      </c>
      <c r="E48" s="229">
        <v>0</v>
      </c>
      <c r="F48" s="229">
        <v>0</v>
      </c>
    </row>
    <row r="49" spans="1:6" ht="9" customHeight="1">
      <c r="A49" s="264" t="s">
        <v>194</v>
      </c>
      <c r="B49" s="229">
        <v>0</v>
      </c>
      <c r="C49" s="229">
        <v>0</v>
      </c>
      <c r="D49" s="229">
        <v>0</v>
      </c>
      <c r="E49" s="229">
        <v>0</v>
      </c>
      <c r="F49" s="229">
        <v>0</v>
      </c>
    </row>
    <row r="50" spans="1:6" ht="9" customHeight="1">
      <c r="A50" s="1" t="s">
        <v>199</v>
      </c>
      <c r="B50" s="229"/>
      <c r="C50" s="229"/>
      <c r="D50" s="229"/>
      <c r="E50" s="229"/>
      <c r="F50" s="229"/>
    </row>
    <row r="51" spans="1:6" ht="9" customHeight="1">
      <c r="A51" s="262" t="s">
        <v>185</v>
      </c>
      <c r="B51" s="227">
        <v>534.49099999999999</v>
      </c>
      <c r="C51" s="227">
        <v>885.63100000000009</v>
      </c>
      <c r="D51" s="227">
        <v>4623.53</v>
      </c>
      <c r="E51" s="227">
        <v>3190.5970000000002</v>
      </c>
      <c r="F51" s="227">
        <v>3508.6729999999998</v>
      </c>
    </row>
    <row r="52" spans="1:6" ht="9" customHeight="1">
      <c r="A52" s="262" t="s">
        <v>186</v>
      </c>
      <c r="B52" s="227">
        <v>479.721</v>
      </c>
      <c r="C52" s="227">
        <v>715.50800000000004</v>
      </c>
      <c r="D52" s="227">
        <v>2012.25</v>
      </c>
      <c r="E52" s="227">
        <v>1264.8790000000001</v>
      </c>
      <c r="F52" s="227">
        <v>1491.115</v>
      </c>
    </row>
    <row r="53" spans="1:6" ht="9" customHeight="1">
      <c r="A53" s="264" t="s">
        <v>187</v>
      </c>
      <c r="B53" s="229">
        <v>445.887</v>
      </c>
      <c r="C53" s="229">
        <v>455.387</v>
      </c>
      <c r="D53" s="229">
        <v>204.57300000000001</v>
      </c>
      <c r="E53" s="229">
        <v>325.48099999999999</v>
      </c>
      <c r="F53" s="229">
        <v>561.61400000000003</v>
      </c>
    </row>
    <row r="54" spans="1:6" ht="9" customHeight="1">
      <c r="A54" s="264" t="s">
        <v>188</v>
      </c>
      <c r="B54" s="229">
        <v>31.193999999999999</v>
      </c>
      <c r="C54" s="229">
        <v>255.39599999999999</v>
      </c>
      <c r="D54" s="229">
        <v>1805.001</v>
      </c>
      <c r="E54" s="229">
        <v>917.37900000000002</v>
      </c>
      <c r="F54" s="229">
        <v>912.58</v>
      </c>
    </row>
    <row r="55" spans="1:6" ht="9" customHeight="1">
      <c r="A55" s="264" t="s">
        <v>189</v>
      </c>
      <c r="B55" s="229">
        <v>0</v>
      </c>
      <c r="C55" s="229">
        <v>0</v>
      </c>
      <c r="D55" s="229">
        <v>0</v>
      </c>
      <c r="E55" s="229">
        <v>14.433999999999999</v>
      </c>
      <c r="F55" s="229">
        <v>0</v>
      </c>
    </row>
    <row r="56" spans="1:6" ht="9" customHeight="1">
      <c r="A56" s="264" t="s">
        <v>190</v>
      </c>
      <c r="B56" s="229">
        <v>2.64</v>
      </c>
      <c r="C56" s="229">
        <v>4.7249999999999996</v>
      </c>
      <c r="D56" s="229">
        <v>2.6760000000000002</v>
      </c>
      <c r="E56" s="229">
        <v>7.585</v>
      </c>
      <c r="F56" s="229">
        <v>16.920999999999999</v>
      </c>
    </row>
    <row r="57" spans="1:6" ht="9" customHeight="1">
      <c r="A57" s="262" t="s">
        <v>191</v>
      </c>
      <c r="B57" s="227">
        <v>54.77</v>
      </c>
      <c r="C57" s="227">
        <v>170.12299999999999</v>
      </c>
      <c r="D57" s="227">
        <v>2611.2799999999997</v>
      </c>
      <c r="E57" s="227">
        <v>1925.7180000000001</v>
      </c>
      <c r="F57" s="227">
        <v>2017.558</v>
      </c>
    </row>
    <row r="58" spans="1:6" ht="9" customHeight="1">
      <c r="A58" s="264" t="s">
        <v>192</v>
      </c>
      <c r="B58" s="229">
        <v>4.2190000000000003</v>
      </c>
      <c r="C58" s="229">
        <v>68.962999999999994</v>
      </c>
      <c r="D58" s="229">
        <v>1689.9939999999999</v>
      </c>
      <c r="E58" s="229">
        <v>1835.712</v>
      </c>
      <c r="F58" s="229">
        <v>1715.338</v>
      </c>
    </row>
    <row r="59" spans="1:6" ht="9" customHeight="1">
      <c r="A59" s="264" t="s">
        <v>193</v>
      </c>
      <c r="B59" s="229">
        <v>50.551000000000002</v>
      </c>
      <c r="C59" s="229">
        <v>95.86</v>
      </c>
      <c r="D59" s="229">
        <v>738.31799999999998</v>
      </c>
      <c r="E59" s="229">
        <v>90.006</v>
      </c>
      <c r="F59" s="229">
        <v>138.583</v>
      </c>
    </row>
    <row r="60" spans="1:6" ht="9" customHeight="1">
      <c r="A60" s="264" t="s">
        <v>194</v>
      </c>
      <c r="B60" s="229">
        <v>0</v>
      </c>
      <c r="C60" s="229">
        <v>5.3</v>
      </c>
      <c r="D60" s="229">
        <v>182.96799999999999</v>
      </c>
      <c r="E60" s="229">
        <v>0</v>
      </c>
      <c r="F60" s="229">
        <v>163.637</v>
      </c>
    </row>
    <row r="61" spans="1:6" ht="4.9000000000000004" customHeight="1" thickBot="1">
      <c r="A61" s="265"/>
      <c r="B61" s="266"/>
      <c r="C61" s="266"/>
      <c r="D61" s="266"/>
      <c r="E61" s="266"/>
      <c r="F61" s="266"/>
    </row>
    <row r="62" spans="1:6" customFormat="1" ht="9.65" customHeight="1" thickTop="1">
      <c r="A62" s="267" t="s">
        <v>146</v>
      </c>
      <c r="D62" s="72"/>
      <c r="E62" s="72"/>
    </row>
  </sheetData>
  <mergeCells count="3">
    <mergeCell ref="A1:F1"/>
    <mergeCell ref="A3:A4"/>
    <mergeCell ref="B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BA723-BE61-4B03-B0B4-B36ECA26B9C7}">
  <sheetPr>
    <tabColor rgb="FF92D050"/>
  </sheetPr>
  <dimension ref="A1:H63"/>
  <sheetViews>
    <sheetView showGridLines="0" zoomScaleNormal="100" workbookViewId="0">
      <selection sqref="A1:F1"/>
    </sheetView>
  </sheetViews>
  <sheetFormatPr defaultColWidth="9.1796875" defaultRowHeight="12.5"/>
  <cols>
    <col min="1" max="1" width="24.81640625" style="72" customWidth="1"/>
    <col min="2" max="6" width="12.453125" style="72" customWidth="1"/>
    <col min="7" max="7" width="5.453125" style="3" customWidth="1"/>
    <col min="8" max="16384" width="9.1796875" style="72"/>
  </cols>
  <sheetData>
    <row r="1" spans="1:7" ht="30" customHeight="1">
      <c r="A1" s="620" t="s">
        <v>614</v>
      </c>
      <c r="B1" s="620"/>
      <c r="C1" s="620"/>
      <c r="D1" s="620"/>
      <c r="E1" s="620"/>
      <c r="F1" s="620"/>
      <c r="G1" s="159"/>
    </row>
    <row r="2" spans="1:7" ht="9" customHeight="1">
      <c r="A2" s="256"/>
      <c r="B2" s="256"/>
      <c r="C2" s="256"/>
      <c r="D2" s="257"/>
      <c r="E2" s="257"/>
      <c r="F2" s="258" t="s">
        <v>200</v>
      </c>
    </row>
    <row r="3" spans="1:7" ht="10.15" customHeight="1">
      <c r="A3" s="621" t="s">
        <v>182</v>
      </c>
      <c r="B3" s="622" t="s">
        <v>183</v>
      </c>
      <c r="C3" s="623"/>
      <c r="D3" s="623"/>
      <c r="E3" s="623"/>
      <c r="F3" s="623"/>
    </row>
    <row r="4" spans="1:7" ht="10.15" customHeight="1">
      <c r="A4" s="621"/>
      <c r="B4" s="259">
        <v>2017</v>
      </c>
      <c r="C4" s="259">
        <v>2018</v>
      </c>
      <c r="D4" s="259">
        <v>2019</v>
      </c>
      <c r="E4" s="259">
        <v>2020</v>
      </c>
      <c r="F4" s="259">
        <v>2021</v>
      </c>
    </row>
    <row r="5" spans="1:7" ht="4.5" customHeight="1">
      <c r="A5" s="260"/>
      <c r="B5" s="260"/>
      <c r="C5" s="260"/>
      <c r="D5" s="260"/>
      <c r="E5" s="260"/>
      <c r="F5" s="260"/>
    </row>
    <row r="6" spans="1:7" ht="10.15" customHeight="1">
      <c r="A6" s="1" t="s">
        <v>184</v>
      </c>
      <c r="B6" s="261"/>
      <c r="C6" s="261"/>
      <c r="D6" s="261"/>
      <c r="E6" s="261"/>
      <c r="F6" s="261"/>
      <c r="G6" s="268"/>
    </row>
    <row r="7" spans="1:7" ht="10.15" customHeight="1">
      <c r="A7" s="1" t="s">
        <v>201</v>
      </c>
      <c r="B7" s="227">
        <v>346137.58400000003</v>
      </c>
      <c r="C7" s="227">
        <v>391816.22100000002</v>
      </c>
      <c r="D7" s="227">
        <v>394087.49200000003</v>
      </c>
      <c r="E7" s="227">
        <v>398597.46399999992</v>
      </c>
      <c r="F7" s="227">
        <v>370110.23800000001</v>
      </c>
      <c r="G7" s="268"/>
    </row>
    <row r="8" spans="1:7" ht="10.15" customHeight="1">
      <c r="A8" s="1" t="s">
        <v>202</v>
      </c>
      <c r="B8" s="227">
        <v>314370.79700000002</v>
      </c>
      <c r="C8" s="227">
        <v>351081.60500000004</v>
      </c>
      <c r="D8" s="227">
        <v>341292.23700000002</v>
      </c>
      <c r="E8" s="227">
        <v>346646.30499999993</v>
      </c>
      <c r="F8" s="227">
        <v>331802.37</v>
      </c>
      <c r="G8" s="268"/>
    </row>
    <row r="9" spans="1:7" ht="10.15" customHeight="1">
      <c r="A9" s="100" t="s">
        <v>203</v>
      </c>
      <c r="B9" s="229">
        <v>89033.078000000009</v>
      </c>
      <c r="C9" s="229">
        <v>100461.73299999999</v>
      </c>
      <c r="D9" s="229">
        <v>112180.88</v>
      </c>
      <c r="E9" s="229">
        <v>112262.62599999999</v>
      </c>
      <c r="F9" s="229">
        <v>76539.009000000005</v>
      </c>
      <c r="G9" s="268"/>
    </row>
    <row r="10" spans="1:7" ht="10.15" customHeight="1">
      <c r="A10" s="100" t="s">
        <v>204</v>
      </c>
      <c r="B10" s="229">
        <v>75129.649000000005</v>
      </c>
      <c r="C10" s="229">
        <v>76185.509000000005</v>
      </c>
      <c r="D10" s="229">
        <v>50657.184000000001</v>
      </c>
      <c r="E10" s="229">
        <v>46834.294999999998</v>
      </c>
      <c r="F10" s="229">
        <v>60275.553</v>
      </c>
      <c r="G10" s="268"/>
    </row>
    <row r="11" spans="1:7" ht="10.15" customHeight="1">
      <c r="A11" s="100" t="s">
        <v>205</v>
      </c>
      <c r="B11" s="229">
        <v>147362.25400000002</v>
      </c>
      <c r="C11" s="229">
        <v>166145.72399999999</v>
      </c>
      <c r="D11" s="229">
        <v>169180.44500000001</v>
      </c>
      <c r="E11" s="229">
        <v>178280.19699999999</v>
      </c>
      <c r="F11" s="229">
        <v>187508.69200000001</v>
      </c>
      <c r="G11" s="268"/>
    </row>
    <row r="12" spans="1:7" ht="10.15" customHeight="1">
      <c r="A12" s="100" t="s">
        <v>206</v>
      </c>
      <c r="B12" s="229">
        <v>2845.8160000000003</v>
      </c>
      <c r="C12" s="229">
        <v>8288.6389999999992</v>
      </c>
      <c r="D12" s="229">
        <v>9273.728000000001</v>
      </c>
      <c r="E12" s="229">
        <v>9269.1869999999981</v>
      </c>
      <c r="F12" s="229">
        <v>7479.116</v>
      </c>
      <c r="G12" s="270"/>
    </row>
    <row r="13" spans="1:7" ht="10.15" customHeight="1">
      <c r="A13" s="21" t="s">
        <v>207</v>
      </c>
      <c r="B13" s="227">
        <v>31766.787</v>
      </c>
      <c r="C13" s="227">
        <v>40734.616000000002</v>
      </c>
      <c r="D13" s="227">
        <v>52795.254999999997</v>
      </c>
      <c r="E13" s="227">
        <v>51951.159</v>
      </c>
      <c r="F13" s="227">
        <v>38307.867999999995</v>
      </c>
      <c r="G13" s="268"/>
    </row>
    <row r="14" spans="1:7" ht="10.15" customHeight="1">
      <c r="A14" s="100" t="s">
        <v>208</v>
      </c>
      <c r="B14" s="229">
        <v>20044.375</v>
      </c>
      <c r="C14" s="229">
        <v>27060.623</v>
      </c>
      <c r="D14" s="229">
        <v>35838.016000000003</v>
      </c>
      <c r="E14" s="229">
        <v>36914.434999999998</v>
      </c>
      <c r="F14" s="229">
        <v>25103.176999999996</v>
      </c>
      <c r="G14" s="268"/>
    </row>
    <row r="15" spans="1:7" ht="10.15" customHeight="1">
      <c r="A15" s="100" t="s">
        <v>209</v>
      </c>
      <c r="B15" s="229">
        <v>11462.539999999999</v>
      </c>
      <c r="C15" s="229">
        <v>13525.844000000001</v>
      </c>
      <c r="D15" s="229">
        <v>11989.071</v>
      </c>
      <c r="E15" s="229">
        <v>13916.607</v>
      </c>
      <c r="F15" s="229">
        <v>11978.35</v>
      </c>
      <c r="G15" s="268"/>
    </row>
    <row r="16" spans="1:7" ht="10.15" customHeight="1">
      <c r="A16" s="100" t="s">
        <v>210</v>
      </c>
      <c r="B16" s="229">
        <v>259.87200000000001</v>
      </c>
      <c r="C16" s="229">
        <v>148.149</v>
      </c>
      <c r="D16" s="229">
        <v>4968.1679999999997</v>
      </c>
      <c r="E16" s="229">
        <v>1120.117</v>
      </c>
      <c r="F16" s="229">
        <v>1226.3409999999999</v>
      </c>
      <c r="G16" s="268"/>
    </row>
    <row r="17" spans="1:7" ht="10.15" customHeight="1">
      <c r="A17" s="1" t="s">
        <v>195</v>
      </c>
      <c r="B17" s="251"/>
      <c r="C17" s="251"/>
      <c r="D17" s="251"/>
      <c r="E17" s="251"/>
      <c r="F17" s="251"/>
    </row>
    <row r="18" spans="1:7" ht="10.15" customHeight="1">
      <c r="A18" s="1" t="s">
        <v>201</v>
      </c>
      <c r="B18" s="231">
        <v>167424.696</v>
      </c>
      <c r="C18" s="231">
        <v>196217.28300000002</v>
      </c>
      <c r="D18" s="231">
        <v>173354.723</v>
      </c>
      <c r="E18" s="231">
        <v>159285.06100000002</v>
      </c>
      <c r="F18" s="231">
        <v>192575.63600000003</v>
      </c>
    </row>
    <row r="19" spans="1:7" ht="10.15" customHeight="1">
      <c r="A19" s="1" t="s">
        <v>202</v>
      </c>
      <c r="B19" s="227">
        <v>161301.54399999999</v>
      </c>
      <c r="C19" s="227">
        <v>189256.28700000001</v>
      </c>
      <c r="D19" s="227">
        <v>157024.04199999999</v>
      </c>
      <c r="E19" s="227">
        <v>147718.20600000001</v>
      </c>
      <c r="F19" s="227">
        <v>185482.69900000002</v>
      </c>
    </row>
    <row r="20" spans="1:7" ht="10.15" customHeight="1">
      <c r="A20" s="100" t="s">
        <v>203</v>
      </c>
      <c r="B20" s="229">
        <v>20561.962</v>
      </c>
      <c r="C20" s="229">
        <v>21468.706999999999</v>
      </c>
      <c r="D20" s="229">
        <v>25416.334999999999</v>
      </c>
      <c r="E20" s="229">
        <v>21861.100999999999</v>
      </c>
      <c r="F20" s="229">
        <v>31539.162</v>
      </c>
    </row>
    <row r="21" spans="1:7" ht="10.15" customHeight="1">
      <c r="A21" s="100" t="s">
        <v>204</v>
      </c>
      <c r="B21" s="229">
        <v>45609.504999999997</v>
      </c>
      <c r="C21" s="229">
        <v>49714.476000000002</v>
      </c>
      <c r="D21" s="229">
        <v>16318.453</v>
      </c>
      <c r="E21" s="229">
        <v>13698.764999999999</v>
      </c>
      <c r="F21" s="229">
        <v>28912.173999999999</v>
      </c>
    </row>
    <row r="22" spans="1:7" ht="10.15" customHeight="1">
      <c r="A22" s="100" t="s">
        <v>205</v>
      </c>
      <c r="B22" s="229">
        <v>93567.627999999997</v>
      </c>
      <c r="C22" s="229">
        <v>111726.673</v>
      </c>
      <c r="D22" s="229">
        <v>109080.659</v>
      </c>
      <c r="E22" s="229">
        <v>107517.458</v>
      </c>
      <c r="F22" s="229">
        <v>123366.33100000001</v>
      </c>
    </row>
    <row r="23" spans="1:7" ht="10.15" customHeight="1">
      <c r="A23" s="100" t="s">
        <v>206</v>
      </c>
      <c r="B23" s="229">
        <v>1562.4490000000001</v>
      </c>
      <c r="C23" s="229">
        <v>6346.4309999999996</v>
      </c>
      <c r="D23" s="229">
        <v>6208.5950000000003</v>
      </c>
      <c r="E23" s="229">
        <v>4640.8819999999996</v>
      </c>
      <c r="F23" s="229">
        <v>1665.0319999999999</v>
      </c>
    </row>
    <row r="24" spans="1:7" ht="10.15" customHeight="1">
      <c r="A24" s="1" t="s">
        <v>207</v>
      </c>
      <c r="B24" s="227">
        <v>6123.152</v>
      </c>
      <c r="C24" s="227">
        <v>6960.9960000000001</v>
      </c>
      <c r="D24" s="227">
        <v>16330.681</v>
      </c>
      <c r="E24" s="227">
        <v>11566.855</v>
      </c>
      <c r="F24" s="227">
        <v>7092.9369999999999</v>
      </c>
    </row>
    <row r="25" spans="1:7" ht="10.15" customHeight="1">
      <c r="A25" s="100" t="s">
        <v>208</v>
      </c>
      <c r="B25" s="229">
        <v>6123.152</v>
      </c>
      <c r="C25" s="229">
        <v>6960.9960000000001</v>
      </c>
      <c r="D25" s="229">
        <v>16330.681</v>
      </c>
      <c r="E25" s="229">
        <v>11566.855</v>
      </c>
      <c r="F25" s="229">
        <v>7092.9369999999999</v>
      </c>
    </row>
    <row r="26" spans="1:7" ht="10.15" customHeight="1">
      <c r="A26" s="100" t="s">
        <v>209</v>
      </c>
      <c r="B26" s="229">
        <v>0</v>
      </c>
      <c r="C26" s="229">
        <v>0</v>
      </c>
      <c r="D26" s="229">
        <v>0</v>
      </c>
      <c r="E26" s="229">
        <v>0</v>
      </c>
      <c r="F26" s="229">
        <v>0</v>
      </c>
    </row>
    <row r="27" spans="1:7" ht="10.15" customHeight="1">
      <c r="A27" s="100" t="s">
        <v>210</v>
      </c>
      <c r="B27" s="229">
        <v>0</v>
      </c>
      <c r="C27" s="229">
        <v>0</v>
      </c>
      <c r="D27" s="229">
        <v>0</v>
      </c>
      <c r="E27" s="229">
        <v>0</v>
      </c>
      <c r="F27" s="229">
        <v>0</v>
      </c>
      <c r="G27" s="72"/>
    </row>
    <row r="28" spans="1:7" ht="10.15" customHeight="1">
      <c r="A28" s="1" t="s">
        <v>196</v>
      </c>
      <c r="B28" s="229"/>
      <c r="C28" s="229"/>
      <c r="D28" s="229"/>
      <c r="E28" s="229"/>
      <c r="F28" s="229"/>
    </row>
    <row r="29" spans="1:7" ht="10.15" customHeight="1">
      <c r="A29" s="1" t="s">
        <v>201</v>
      </c>
      <c r="B29" s="227">
        <v>8418.4150000000009</v>
      </c>
      <c r="C29" s="227">
        <v>12539.603999999999</v>
      </c>
      <c r="D29" s="227">
        <v>16880.816999999999</v>
      </c>
      <c r="E29" s="227">
        <v>14886.071000000002</v>
      </c>
      <c r="F29" s="227">
        <v>9126.027</v>
      </c>
    </row>
    <row r="30" spans="1:7" ht="10.15" customHeight="1">
      <c r="A30" s="1" t="s">
        <v>202</v>
      </c>
      <c r="B30" s="227">
        <v>5081.1180000000004</v>
      </c>
      <c r="C30" s="227">
        <v>6178.6529999999993</v>
      </c>
      <c r="D30" s="227">
        <v>9902.1649999999991</v>
      </c>
      <c r="E30" s="227">
        <v>11897.676000000001</v>
      </c>
      <c r="F30" s="227">
        <v>7996.7530000000006</v>
      </c>
    </row>
    <row r="31" spans="1:7" ht="10.15" customHeight="1">
      <c r="A31" s="100" t="s">
        <v>203</v>
      </c>
      <c r="B31" s="229">
        <v>153.42899999999997</v>
      </c>
      <c r="C31" s="229">
        <v>3019.527</v>
      </c>
      <c r="D31" s="229">
        <v>3090.009</v>
      </c>
      <c r="E31" s="229">
        <v>3534.3339999999998</v>
      </c>
      <c r="F31" s="229">
        <v>3856.8820000000001</v>
      </c>
    </row>
    <row r="32" spans="1:7" ht="10.15" customHeight="1">
      <c r="A32" s="100" t="s">
        <v>204</v>
      </c>
      <c r="B32" s="229">
        <v>2463.8330000000001</v>
      </c>
      <c r="C32" s="229">
        <v>1667.6389999999999</v>
      </c>
      <c r="D32" s="229">
        <v>3525.587</v>
      </c>
      <c r="E32" s="229">
        <v>2244.6280000000002</v>
      </c>
      <c r="F32" s="229">
        <v>1965.4960000000001</v>
      </c>
    </row>
    <row r="33" spans="1:8" ht="10.15" customHeight="1">
      <c r="A33" s="100" t="s">
        <v>205</v>
      </c>
      <c r="B33" s="229">
        <v>2454.038</v>
      </c>
      <c r="C33" s="229">
        <v>1138.752</v>
      </c>
      <c r="D33" s="229">
        <v>2702.348</v>
      </c>
      <c r="E33" s="229">
        <v>5960.8630000000003</v>
      </c>
      <c r="F33" s="229">
        <v>2008.5070000000001</v>
      </c>
    </row>
    <row r="34" spans="1:8" ht="10.15" customHeight="1">
      <c r="A34" s="100" t="s">
        <v>206</v>
      </c>
      <c r="B34" s="229">
        <v>9.8179999999999996</v>
      </c>
      <c r="C34" s="229">
        <v>352.73500000000001</v>
      </c>
      <c r="D34" s="229">
        <v>584.221</v>
      </c>
      <c r="E34" s="229">
        <v>157.851</v>
      </c>
      <c r="F34" s="229">
        <v>165.86799999999999</v>
      </c>
    </row>
    <row r="35" spans="1:8" ht="10.15" customHeight="1">
      <c r="A35" s="1" t="s">
        <v>207</v>
      </c>
      <c r="B35" s="227">
        <v>3337.297</v>
      </c>
      <c r="C35" s="227">
        <v>6360.9509999999991</v>
      </c>
      <c r="D35" s="227">
        <v>6978.652</v>
      </c>
      <c r="E35" s="227">
        <v>2988.395</v>
      </c>
      <c r="F35" s="227">
        <v>1129.2739999999999</v>
      </c>
    </row>
    <row r="36" spans="1:8" ht="10.15" customHeight="1">
      <c r="A36" s="100" t="s">
        <v>208</v>
      </c>
      <c r="B36" s="229">
        <v>2787.92</v>
      </c>
      <c r="C36" s="229">
        <v>3448.5479999999998</v>
      </c>
      <c r="D36" s="229">
        <v>1169.386</v>
      </c>
      <c r="E36" s="229">
        <v>1221.5309999999999</v>
      </c>
      <c r="F36" s="229">
        <v>869.54399999999998</v>
      </c>
    </row>
    <row r="37" spans="1:8" ht="10.15" customHeight="1">
      <c r="A37" s="100" t="s">
        <v>209</v>
      </c>
      <c r="B37" s="229">
        <v>549.37699999999995</v>
      </c>
      <c r="C37" s="229">
        <v>2912.4029999999998</v>
      </c>
      <c r="D37" s="229">
        <v>1565.0360000000001</v>
      </c>
      <c r="E37" s="229">
        <v>1766.864</v>
      </c>
      <c r="F37" s="229">
        <v>259.73</v>
      </c>
    </row>
    <row r="38" spans="1:8" ht="10.15" customHeight="1">
      <c r="A38" s="100" t="s">
        <v>210</v>
      </c>
      <c r="B38" s="229">
        <v>0</v>
      </c>
      <c r="C38" s="229">
        <v>0</v>
      </c>
      <c r="D38" s="229">
        <v>4244.2299999999996</v>
      </c>
      <c r="E38" s="229">
        <v>0</v>
      </c>
      <c r="F38" s="229">
        <v>0</v>
      </c>
    </row>
    <row r="39" spans="1:8" ht="10.15" customHeight="1">
      <c r="A39" s="1" t="s">
        <v>198</v>
      </c>
      <c r="B39" s="229"/>
      <c r="C39" s="229"/>
      <c r="D39" s="229"/>
      <c r="E39" s="229"/>
      <c r="F39" s="229"/>
    </row>
    <row r="40" spans="1:8" ht="10.15" customHeight="1">
      <c r="A40" s="1" t="s">
        <v>201</v>
      </c>
      <c r="B40" s="227">
        <v>5913.097999999999</v>
      </c>
      <c r="C40" s="227">
        <v>6771.2630000000008</v>
      </c>
      <c r="D40" s="227">
        <v>6480.2869999999994</v>
      </c>
      <c r="E40" s="227">
        <v>8344.3339999999989</v>
      </c>
      <c r="F40" s="227">
        <v>9325.378999999999</v>
      </c>
    </row>
    <row r="41" spans="1:8" ht="10.15" customHeight="1">
      <c r="A41" s="1" t="s">
        <v>202</v>
      </c>
      <c r="B41" s="227">
        <v>5167.1040000000003</v>
      </c>
      <c r="C41" s="227">
        <v>5479.9130000000005</v>
      </c>
      <c r="D41" s="227">
        <v>6081.4249999999993</v>
      </c>
      <c r="E41" s="227">
        <v>5811.3329999999996</v>
      </c>
      <c r="F41" s="227">
        <v>6292.2059999999992</v>
      </c>
    </row>
    <row r="42" spans="1:8" ht="10.15" customHeight="1">
      <c r="A42" s="100" t="s">
        <v>203</v>
      </c>
      <c r="B42" s="229">
        <v>1963.539</v>
      </c>
      <c r="C42" s="229">
        <v>2013.7429999999999</v>
      </c>
      <c r="D42" s="229">
        <v>2028.5809999999999</v>
      </c>
      <c r="E42" s="229">
        <v>2109.1469999999999</v>
      </c>
      <c r="F42" s="229">
        <v>2179.9659999999999</v>
      </c>
    </row>
    <row r="43" spans="1:8" ht="10.15" customHeight="1">
      <c r="A43" s="100" t="s">
        <v>204</v>
      </c>
      <c r="B43" s="229">
        <v>1150.0229999999999</v>
      </c>
      <c r="C43" s="229">
        <v>1494.289</v>
      </c>
      <c r="D43" s="229">
        <v>1450.3689999999999</v>
      </c>
      <c r="E43" s="229">
        <v>1098.5039999999999</v>
      </c>
      <c r="F43" s="229">
        <v>1502.298</v>
      </c>
    </row>
    <row r="44" spans="1:8" ht="10.15" customHeight="1">
      <c r="A44" s="100" t="s">
        <v>205</v>
      </c>
      <c r="B44" s="229">
        <v>2053.5419999999999</v>
      </c>
      <c r="C44" s="229">
        <v>1971.7550000000001</v>
      </c>
      <c r="D44" s="229">
        <v>2602.4749999999999</v>
      </c>
      <c r="E44" s="229">
        <v>2603.6819999999998</v>
      </c>
      <c r="F44" s="229">
        <v>2609.8139999999999</v>
      </c>
      <c r="H44" s="3"/>
    </row>
    <row r="45" spans="1:8" ht="10.15" customHeight="1">
      <c r="A45" s="100" t="s">
        <v>206</v>
      </c>
      <c r="B45" s="233" t="s">
        <v>197</v>
      </c>
      <c r="C45" s="233" t="s">
        <v>197</v>
      </c>
      <c r="D45" s="233" t="s">
        <v>197</v>
      </c>
      <c r="E45" s="233" t="s">
        <v>197</v>
      </c>
      <c r="F45" s="233" t="s">
        <v>197</v>
      </c>
      <c r="H45" s="3"/>
    </row>
    <row r="46" spans="1:8" ht="10.15" customHeight="1">
      <c r="A46" s="1" t="s">
        <v>207</v>
      </c>
      <c r="B46" s="227">
        <v>745.99399999999991</v>
      </c>
      <c r="C46" s="227">
        <v>1291.3499999999999</v>
      </c>
      <c r="D46" s="227">
        <v>398.86200000000002</v>
      </c>
      <c r="E46" s="227">
        <v>2533.0010000000002</v>
      </c>
      <c r="F46" s="227">
        <v>3033.1729999999998</v>
      </c>
    </row>
    <row r="47" spans="1:8" ht="10.15" customHeight="1">
      <c r="A47" s="100" t="s">
        <v>208</v>
      </c>
      <c r="B47" s="229">
        <v>476.10599999999999</v>
      </c>
      <c r="C47" s="229">
        <v>1291.3499999999999</v>
      </c>
      <c r="D47" s="229">
        <v>398.86200000000002</v>
      </c>
      <c r="E47" s="229">
        <v>2533.0010000000002</v>
      </c>
      <c r="F47" s="229">
        <v>3033.1729999999998</v>
      </c>
    </row>
    <row r="48" spans="1:8" ht="10.15" customHeight="1">
      <c r="A48" s="100" t="s">
        <v>209</v>
      </c>
      <c r="B48" s="229">
        <v>269.88799999999998</v>
      </c>
      <c r="C48" s="229">
        <v>0</v>
      </c>
      <c r="D48" s="229">
        <v>0</v>
      </c>
      <c r="E48" s="229">
        <v>0</v>
      </c>
      <c r="F48" s="229">
        <v>0</v>
      </c>
    </row>
    <row r="49" spans="1:6" ht="10.15" customHeight="1">
      <c r="A49" s="100" t="s">
        <v>210</v>
      </c>
      <c r="B49" s="229">
        <v>0</v>
      </c>
      <c r="C49" s="229">
        <v>0</v>
      </c>
      <c r="D49" s="229">
        <v>0</v>
      </c>
      <c r="E49" s="229">
        <v>0</v>
      </c>
      <c r="F49" s="229">
        <v>0</v>
      </c>
    </row>
    <row r="50" spans="1:6" ht="10.15" customHeight="1">
      <c r="A50" s="1" t="s">
        <v>211</v>
      </c>
      <c r="B50" s="229"/>
      <c r="C50" s="229"/>
      <c r="D50" s="229"/>
      <c r="E50" s="229"/>
      <c r="F50" s="229"/>
    </row>
    <row r="51" spans="1:6" ht="10.15" customHeight="1">
      <c r="A51" s="1" t="s">
        <v>201</v>
      </c>
      <c r="B51" s="227">
        <v>164381.16400000002</v>
      </c>
      <c r="C51" s="227">
        <v>176288.071</v>
      </c>
      <c r="D51" s="227">
        <v>197371.66500000004</v>
      </c>
      <c r="E51" s="227">
        <v>216081.99799999999</v>
      </c>
      <c r="F51" s="227">
        <v>159083.32400000002</v>
      </c>
    </row>
    <row r="52" spans="1:6" ht="10.15" customHeight="1">
      <c r="A52" s="1" t="s">
        <v>202</v>
      </c>
      <c r="B52" s="227">
        <v>142820.82</v>
      </c>
      <c r="C52" s="227">
        <v>150166.75200000001</v>
      </c>
      <c r="D52" s="227">
        <v>168284.60500000004</v>
      </c>
      <c r="E52" s="227">
        <v>181219.09</v>
      </c>
      <c r="F52" s="227">
        <v>132030.84000000003</v>
      </c>
    </row>
    <row r="53" spans="1:6" ht="10.15" customHeight="1">
      <c r="A53" s="100" t="s">
        <v>203</v>
      </c>
      <c r="B53" s="229">
        <v>66354.148000000001</v>
      </c>
      <c r="C53" s="229">
        <v>73959.755999999994</v>
      </c>
      <c r="D53" s="229">
        <v>81645.955000000002</v>
      </c>
      <c r="E53" s="229">
        <v>84758.043999999994</v>
      </c>
      <c r="F53" s="229">
        <v>38962.999000000003</v>
      </c>
    </row>
    <row r="54" spans="1:6" ht="10.15" customHeight="1">
      <c r="A54" s="100" t="s">
        <v>204</v>
      </c>
      <c r="B54" s="229">
        <v>25906.288</v>
      </c>
      <c r="C54" s="229">
        <v>23309.105</v>
      </c>
      <c r="D54" s="229">
        <v>29362.775000000001</v>
      </c>
      <c r="E54" s="229">
        <v>29792.398000000001</v>
      </c>
      <c r="F54" s="229">
        <v>27895.584999999999</v>
      </c>
    </row>
    <row r="55" spans="1:6" ht="10.15" customHeight="1">
      <c r="A55" s="100" t="s">
        <v>205</v>
      </c>
      <c r="B55" s="229">
        <v>49287.046000000002</v>
      </c>
      <c r="C55" s="229">
        <v>51308.544000000002</v>
      </c>
      <c r="D55" s="229">
        <v>54794.963000000003</v>
      </c>
      <c r="E55" s="229">
        <v>62198.194000000003</v>
      </c>
      <c r="F55" s="229">
        <v>59524.04</v>
      </c>
    </row>
    <row r="56" spans="1:6" ht="10.15" customHeight="1">
      <c r="A56" s="100" t="s">
        <v>206</v>
      </c>
      <c r="B56" s="229">
        <v>1273.3380000000002</v>
      </c>
      <c r="C56" s="229">
        <v>1589.347</v>
      </c>
      <c r="D56" s="229">
        <v>2480.9120000000003</v>
      </c>
      <c r="E56" s="229">
        <v>4470.4539999999997</v>
      </c>
      <c r="F56" s="229">
        <v>5648.2160000000003</v>
      </c>
    </row>
    <row r="57" spans="1:6" ht="10.15" customHeight="1">
      <c r="A57" s="1" t="s">
        <v>207</v>
      </c>
      <c r="B57" s="227">
        <v>21560.344000000001</v>
      </c>
      <c r="C57" s="227">
        <v>26121.319</v>
      </c>
      <c r="D57" s="227">
        <v>29087.059999999998</v>
      </c>
      <c r="E57" s="227">
        <v>34862.907999999996</v>
      </c>
      <c r="F57" s="227">
        <v>27052.484</v>
      </c>
    </row>
    <row r="58" spans="1:6" ht="10.15" customHeight="1">
      <c r="A58" s="100" t="s">
        <v>208</v>
      </c>
      <c r="B58" s="229">
        <v>10657.197</v>
      </c>
      <c r="C58" s="229">
        <v>15359.728999999999</v>
      </c>
      <c r="D58" s="229">
        <v>17939.087</v>
      </c>
      <c r="E58" s="229">
        <v>21593.047999999999</v>
      </c>
      <c r="F58" s="229">
        <v>14107.522999999999</v>
      </c>
    </row>
    <row r="59" spans="1:6" ht="10.15" customHeight="1">
      <c r="A59" s="100" t="s">
        <v>209</v>
      </c>
      <c r="B59" s="229">
        <v>10643.275</v>
      </c>
      <c r="C59" s="229">
        <v>10613.441000000001</v>
      </c>
      <c r="D59" s="229">
        <v>10424.035</v>
      </c>
      <c r="E59" s="229">
        <v>12149.743</v>
      </c>
      <c r="F59" s="229">
        <v>11718.62</v>
      </c>
    </row>
    <row r="60" spans="1:6" ht="10.15" customHeight="1">
      <c r="A60" s="100" t="s">
        <v>210</v>
      </c>
      <c r="B60" s="229">
        <v>259.87200000000001</v>
      </c>
      <c r="C60" s="229">
        <v>148.149</v>
      </c>
      <c r="D60" s="229">
        <v>723.93799999999999</v>
      </c>
      <c r="E60" s="229">
        <v>1120.117</v>
      </c>
      <c r="F60" s="229">
        <v>1226.3409999999999</v>
      </c>
    </row>
    <row r="61" spans="1:6" ht="3.75" customHeight="1" thickBot="1">
      <c r="A61" s="265"/>
      <c r="B61" s="266"/>
      <c r="C61" s="266"/>
      <c r="D61" s="266"/>
      <c r="E61" s="266"/>
      <c r="F61" s="266"/>
    </row>
    <row r="62" spans="1:6" ht="9.65" customHeight="1" thickTop="1">
      <c r="A62" s="14" t="s">
        <v>146</v>
      </c>
    </row>
    <row r="63" spans="1:6">
      <c r="B63" s="271"/>
    </row>
  </sheetData>
  <mergeCells count="3">
    <mergeCell ref="A1:F1"/>
    <mergeCell ref="A3:A4"/>
    <mergeCell ref="B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725A9-29ED-4EFF-929E-05D6622C5E15}">
  <sheetPr>
    <tabColor rgb="FF92D050"/>
  </sheetPr>
  <dimension ref="A1:F63"/>
  <sheetViews>
    <sheetView showGridLines="0" zoomScaleNormal="100" workbookViewId="0">
      <selection sqref="A1:F1"/>
    </sheetView>
  </sheetViews>
  <sheetFormatPr defaultColWidth="9.1796875" defaultRowHeight="12.5"/>
  <cols>
    <col min="1" max="1" width="27" style="72" customWidth="1"/>
    <col min="2" max="6" width="12" style="72" customWidth="1"/>
    <col min="7" max="16384" width="9.1796875" style="72"/>
  </cols>
  <sheetData>
    <row r="1" spans="1:6" ht="30" customHeight="1">
      <c r="A1" s="620" t="s">
        <v>586</v>
      </c>
      <c r="B1" s="620"/>
      <c r="C1" s="620"/>
      <c r="D1" s="620"/>
      <c r="E1" s="620"/>
      <c r="F1" s="620"/>
    </row>
    <row r="2" spans="1:6" ht="9" customHeight="1">
      <c r="A2" s="256"/>
      <c r="B2" s="256"/>
      <c r="C2" s="256"/>
      <c r="D2" s="257"/>
      <c r="E2" s="257"/>
      <c r="F2" s="258" t="s">
        <v>200</v>
      </c>
    </row>
    <row r="3" spans="1:6" ht="10.15" customHeight="1">
      <c r="A3" s="621" t="s">
        <v>182</v>
      </c>
      <c r="B3" s="622" t="s">
        <v>183</v>
      </c>
      <c r="C3" s="623"/>
      <c r="D3" s="623"/>
      <c r="E3" s="623"/>
      <c r="F3" s="623"/>
    </row>
    <row r="4" spans="1:6" ht="10.15" customHeight="1">
      <c r="A4" s="621"/>
      <c r="B4" s="259">
        <v>2017</v>
      </c>
      <c r="C4" s="259">
        <v>2018</v>
      </c>
      <c r="D4" s="259" t="s">
        <v>77</v>
      </c>
      <c r="E4" s="259" t="s">
        <v>452</v>
      </c>
      <c r="F4" s="259">
        <v>2021</v>
      </c>
    </row>
    <row r="5" spans="1:6" ht="4.5" customHeight="1">
      <c r="A5" s="260"/>
      <c r="B5" s="260"/>
      <c r="C5" s="260"/>
      <c r="D5" s="260"/>
      <c r="E5" s="260"/>
      <c r="F5" s="260"/>
    </row>
    <row r="6" spans="1:6" s="3" customFormat="1" ht="9" customHeight="1">
      <c r="A6" s="1" t="s">
        <v>184</v>
      </c>
      <c r="B6" s="261"/>
      <c r="C6" s="261"/>
      <c r="D6" s="261"/>
      <c r="E6" s="261"/>
      <c r="F6" s="261"/>
    </row>
    <row r="7" spans="1:6" s="3" customFormat="1" ht="9" customHeight="1">
      <c r="A7" s="1" t="s">
        <v>201</v>
      </c>
      <c r="B7" s="272">
        <v>1062126.3840000001</v>
      </c>
      <c r="C7" s="272">
        <v>1191297.034</v>
      </c>
      <c r="D7" s="272">
        <v>1131880.2139999999</v>
      </c>
      <c r="E7" s="272">
        <v>1034677.5700000001</v>
      </c>
      <c r="F7" s="272">
        <v>1378193.56</v>
      </c>
    </row>
    <row r="8" spans="1:6" s="3" customFormat="1" ht="9" customHeight="1">
      <c r="A8" s="1" t="s">
        <v>202</v>
      </c>
      <c r="B8" s="227">
        <v>976708.41899999999</v>
      </c>
      <c r="C8" s="272">
        <v>1107321.6740000001</v>
      </c>
      <c r="D8" s="272">
        <v>1008401.275</v>
      </c>
      <c r="E8" s="272">
        <v>907959.41200000001</v>
      </c>
      <c r="F8" s="272">
        <v>1288889.632</v>
      </c>
    </row>
    <row r="9" spans="1:6" s="3" customFormat="1" ht="9" customHeight="1">
      <c r="A9" s="100" t="s">
        <v>203</v>
      </c>
      <c r="B9" s="229">
        <v>253914.58899999998</v>
      </c>
      <c r="C9" s="229">
        <v>268360.76399999997</v>
      </c>
      <c r="D9" s="229">
        <v>284611.73600000003</v>
      </c>
      <c r="E9" s="229">
        <v>283357.74300000002</v>
      </c>
      <c r="F9" s="229">
        <v>254244.92600000001</v>
      </c>
    </row>
    <row r="10" spans="1:6" s="3" customFormat="1" ht="9" customHeight="1">
      <c r="A10" s="100" t="s">
        <v>204</v>
      </c>
      <c r="B10" s="229">
        <v>366212.95200000005</v>
      </c>
      <c r="C10" s="229">
        <v>347467.76899999997</v>
      </c>
      <c r="D10" s="229">
        <v>338456.78500000003</v>
      </c>
      <c r="E10" s="229">
        <v>354653.04300000001</v>
      </c>
      <c r="F10" s="229">
        <v>405116.12199999997</v>
      </c>
    </row>
    <row r="11" spans="1:6" s="3" customFormat="1" ht="9" customHeight="1">
      <c r="A11" s="100" t="s">
        <v>205</v>
      </c>
      <c r="B11" s="229">
        <v>326002.929</v>
      </c>
      <c r="C11" s="229">
        <v>449741.27100000001</v>
      </c>
      <c r="D11" s="229">
        <v>339535.087</v>
      </c>
      <c r="E11" s="229">
        <v>224544.43</v>
      </c>
      <c r="F11" s="229">
        <v>582355.13199999998</v>
      </c>
    </row>
    <row r="12" spans="1:6" s="3" customFormat="1" ht="9" customHeight="1">
      <c r="A12" s="100" t="s">
        <v>206</v>
      </c>
      <c r="B12" s="229">
        <v>30577.949000000001</v>
      </c>
      <c r="C12" s="229">
        <v>41751.870000000003</v>
      </c>
      <c r="D12" s="229">
        <v>45797.667000000001</v>
      </c>
      <c r="E12" s="229">
        <v>45404.195999999996</v>
      </c>
      <c r="F12" s="229">
        <v>47173.451999999997</v>
      </c>
    </row>
    <row r="13" spans="1:6" s="3" customFormat="1" ht="9" customHeight="1">
      <c r="A13" s="21" t="s">
        <v>207</v>
      </c>
      <c r="B13" s="227">
        <v>85417.964999999997</v>
      </c>
      <c r="C13" s="227">
        <v>83975.359999999986</v>
      </c>
      <c r="D13" s="227">
        <v>123478.93899999998</v>
      </c>
      <c r="E13" s="227">
        <v>126718.15800000001</v>
      </c>
      <c r="F13" s="227">
        <v>89303.928</v>
      </c>
    </row>
    <row r="14" spans="1:6" s="3" customFormat="1" ht="9" customHeight="1">
      <c r="A14" s="100" t="s">
        <v>208</v>
      </c>
      <c r="B14" s="229">
        <v>59945.571000000004</v>
      </c>
      <c r="C14" s="229">
        <v>58345.735999999997</v>
      </c>
      <c r="D14" s="229">
        <v>92866.733999999997</v>
      </c>
      <c r="E14" s="229">
        <v>97513.249000000011</v>
      </c>
      <c r="F14" s="229">
        <v>60574.386999999995</v>
      </c>
    </row>
    <row r="15" spans="1:6" s="3" customFormat="1" ht="9" customHeight="1">
      <c r="A15" s="100" t="s">
        <v>209</v>
      </c>
      <c r="B15" s="229">
        <v>24585.94</v>
      </c>
      <c r="C15" s="229">
        <v>24708.803</v>
      </c>
      <c r="D15" s="229">
        <v>24514.278999999999</v>
      </c>
      <c r="E15" s="229">
        <v>25361.641</v>
      </c>
      <c r="F15" s="229">
        <v>24317.017</v>
      </c>
    </row>
    <row r="16" spans="1:6" s="3" customFormat="1" ht="9" customHeight="1">
      <c r="A16" s="100" t="s">
        <v>210</v>
      </c>
      <c r="B16" s="229">
        <v>886.45399999999995</v>
      </c>
      <c r="C16" s="229">
        <v>920.82100000000003</v>
      </c>
      <c r="D16" s="229">
        <v>6097.9259999999995</v>
      </c>
      <c r="E16" s="229">
        <v>3843.268</v>
      </c>
      <c r="F16" s="229">
        <v>4412.5240000000003</v>
      </c>
    </row>
    <row r="17" spans="1:6" s="3" customFormat="1" ht="9" customHeight="1">
      <c r="A17" s="1" t="s">
        <v>195</v>
      </c>
      <c r="B17" s="251"/>
      <c r="C17" s="251"/>
      <c r="D17" s="251"/>
      <c r="E17" s="251"/>
      <c r="F17" s="251"/>
    </row>
    <row r="18" spans="1:6" s="3" customFormat="1" ht="9" customHeight="1">
      <c r="A18" s="1" t="s">
        <v>201</v>
      </c>
      <c r="B18" s="231">
        <v>388088.00400000002</v>
      </c>
      <c r="C18" s="231">
        <v>528577.33499999996</v>
      </c>
      <c r="D18" s="231">
        <v>385460.71299999999</v>
      </c>
      <c r="E18" s="231">
        <v>252250.55499999999</v>
      </c>
      <c r="F18" s="231">
        <v>645629.48699999996</v>
      </c>
    </row>
    <row r="19" spans="1:6" s="3" customFormat="1" ht="9" customHeight="1">
      <c r="A19" s="1" t="s">
        <v>202</v>
      </c>
      <c r="B19" s="227">
        <v>380718.136</v>
      </c>
      <c r="C19" s="227">
        <v>519098.59700000001</v>
      </c>
      <c r="D19" s="227">
        <v>367147.16899999999</v>
      </c>
      <c r="E19" s="227">
        <v>236905.31599999999</v>
      </c>
      <c r="F19" s="227">
        <v>636241.79099999997</v>
      </c>
    </row>
    <row r="20" spans="1:6" s="3" customFormat="1" ht="9" customHeight="1">
      <c r="A20" s="100" t="s">
        <v>203</v>
      </c>
      <c r="B20" s="229">
        <v>61194.220999999998</v>
      </c>
      <c r="C20" s="229">
        <v>63404.279000000002</v>
      </c>
      <c r="D20" s="229">
        <v>68246.202000000005</v>
      </c>
      <c r="E20" s="229">
        <v>65709.157000000007</v>
      </c>
      <c r="F20" s="229">
        <v>77642.820000000007</v>
      </c>
    </row>
    <row r="21" spans="1:6" s="3" customFormat="1" ht="9" customHeight="1">
      <c r="A21" s="100" t="s">
        <v>204</v>
      </c>
      <c r="B21" s="229">
        <v>64673.498</v>
      </c>
      <c r="C21" s="229">
        <v>71010.654999999999</v>
      </c>
      <c r="D21" s="229">
        <v>37437.61</v>
      </c>
      <c r="E21" s="229">
        <v>40369.392</v>
      </c>
      <c r="F21" s="229">
        <v>65111.199999999997</v>
      </c>
    </row>
    <row r="22" spans="1:6" s="3" customFormat="1" ht="9" customHeight="1">
      <c r="A22" s="100" t="s">
        <v>205</v>
      </c>
      <c r="B22" s="229">
        <v>251728.03700000001</v>
      </c>
      <c r="C22" s="229">
        <v>375280.74</v>
      </c>
      <c r="D22" s="229">
        <v>247806.285</v>
      </c>
      <c r="E22" s="229">
        <v>121566.228</v>
      </c>
      <c r="F22" s="229">
        <v>488977.67300000001</v>
      </c>
    </row>
    <row r="23" spans="1:6" s="3" customFormat="1" ht="9" customHeight="1">
      <c r="A23" s="100" t="s">
        <v>206</v>
      </c>
      <c r="B23" s="229">
        <v>3122.38</v>
      </c>
      <c r="C23" s="229">
        <v>9402.9230000000007</v>
      </c>
      <c r="D23" s="229">
        <v>13657.072</v>
      </c>
      <c r="E23" s="229">
        <v>9260.5390000000007</v>
      </c>
      <c r="F23" s="229">
        <v>4510.098</v>
      </c>
    </row>
    <row r="24" spans="1:6" s="3" customFormat="1" ht="9" customHeight="1">
      <c r="A24" s="1" t="s">
        <v>207</v>
      </c>
      <c r="B24" s="227">
        <v>7369.8680000000004</v>
      </c>
      <c r="C24" s="227">
        <v>9478.7379999999994</v>
      </c>
      <c r="D24" s="227">
        <v>18313.544000000002</v>
      </c>
      <c r="E24" s="227">
        <v>15345.239</v>
      </c>
      <c r="F24" s="227">
        <v>9387.6959999999999</v>
      </c>
    </row>
    <row r="25" spans="1:6" s="3" customFormat="1" ht="9" customHeight="1">
      <c r="A25" s="100" t="s">
        <v>208</v>
      </c>
      <c r="B25" s="229">
        <v>7369.8680000000004</v>
      </c>
      <c r="C25" s="229">
        <v>9478.7379999999994</v>
      </c>
      <c r="D25" s="229">
        <v>18313.544000000002</v>
      </c>
      <c r="E25" s="229">
        <v>15345.239</v>
      </c>
      <c r="F25" s="229">
        <v>9387.6959999999999</v>
      </c>
    </row>
    <row r="26" spans="1:6" s="3" customFormat="1" ht="9" customHeight="1">
      <c r="A26" s="100" t="s">
        <v>209</v>
      </c>
      <c r="B26" s="229">
        <v>0</v>
      </c>
      <c r="C26" s="229">
        <v>0</v>
      </c>
      <c r="D26" s="229">
        <v>0</v>
      </c>
      <c r="E26" s="229">
        <v>0</v>
      </c>
      <c r="F26" s="229">
        <v>0</v>
      </c>
    </row>
    <row r="27" spans="1:6" s="3" customFormat="1" ht="9" customHeight="1">
      <c r="A27" s="100" t="s">
        <v>210</v>
      </c>
      <c r="B27" s="229">
        <v>0</v>
      </c>
      <c r="C27" s="229">
        <v>0</v>
      </c>
      <c r="D27" s="229">
        <v>0</v>
      </c>
      <c r="E27" s="229">
        <v>0</v>
      </c>
      <c r="F27" s="229">
        <v>0</v>
      </c>
    </row>
    <row r="28" spans="1:6" s="3" customFormat="1" ht="9" customHeight="1">
      <c r="A28" s="1" t="s">
        <v>196</v>
      </c>
      <c r="B28" s="229"/>
      <c r="C28" s="229"/>
      <c r="D28" s="229"/>
      <c r="E28" s="229"/>
      <c r="F28" s="229"/>
    </row>
    <row r="29" spans="1:6" s="3" customFormat="1" ht="9" customHeight="1">
      <c r="A29" s="1" t="s">
        <v>201</v>
      </c>
      <c r="B29" s="227">
        <v>23950.440999999999</v>
      </c>
      <c r="C29" s="227">
        <v>21005.308000000001</v>
      </c>
      <c r="D29" s="227">
        <v>30627.328999999998</v>
      </c>
      <c r="E29" s="227">
        <v>30252.991000000002</v>
      </c>
      <c r="F29" s="227">
        <v>20422.906999999999</v>
      </c>
    </row>
    <row r="30" spans="1:6" s="3" customFormat="1" ht="9" customHeight="1">
      <c r="A30" s="1" t="s">
        <v>202</v>
      </c>
      <c r="B30" s="227">
        <v>15092.710999999999</v>
      </c>
      <c r="C30" s="227">
        <v>13343.903</v>
      </c>
      <c r="D30" s="227">
        <v>19660.050999999999</v>
      </c>
      <c r="E30" s="227">
        <v>23479.086000000003</v>
      </c>
      <c r="F30" s="227">
        <v>14918.194000000001</v>
      </c>
    </row>
    <row r="31" spans="1:6" s="3" customFormat="1" ht="9" customHeight="1">
      <c r="A31" s="100" t="s">
        <v>203</v>
      </c>
      <c r="B31" s="229">
        <v>5871.3459999999995</v>
      </c>
      <c r="C31" s="229">
        <v>9135.1659999999993</v>
      </c>
      <c r="D31" s="229">
        <v>10204.012000000001</v>
      </c>
      <c r="E31" s="273">
        <v>10982.272000000001</v>
      </c>
      <c r="F31" s="273">
        <v>8799.8809999999994</v>
      </c>
    </row>
    <row r="32" spans="1:6" s="3" customFormat="1" ht="9" customHeight="1">
      <c r="A32" s="100" t="s">
        <v>204</v>
      </c>
      <c r="B32" s="229">
        <v>5546.9709999999995</v>
      </c>
      <c r="C32" s="229">
        <v>2359.4839999999999</v>
      </c>
      <c r="D32" s="229">
        <v>5460.0079999999998</v>
      </c>
      <c r="E32" s="273">
        <v>5682.1239999999998</v>
      </c>
      <c r="F32" s="273">
        <v>3533.0990000000002</v>
      </c>
    </row>
    <row r="33" spans="1:6" s="3" customFormat="1" ht="9" customHeight="1">
      <c r="A33" s="100" t="s">
        <v>205</v>
      </c>
      <c r="B33" s="229">
        <v>3663.3420000000001</v>
      </c>
      <c r="C33" s="229">
        <v>1496.3869999999999</v>
      </c>
      <c r="D33" s="229">
        <v>3402.277</v>
      </c>
      <c r="E33" s="273">
        <v>6651.2049999999999</v>
      </c>
      <c r="F33" s="273">
        <v>2405.0770000000002</v>
      </c>
    </row>
    <row r="34" spans="1:6" s="3" customFormat="1" ht="9" customHeight="1">
      <c r="A34" s="100" t="s">
        <v>206</v>
      </c>
      <c r="B34" s="229">
        <v>11.052</v>
      </c>
      <c r="C34" s="229">
        <v>352.86599999999999</v>
      </c>
      <c r="D34" s="229">
        <v>593.75400000000002</v>
      </c>
      <c r="E34" s="274">
        <v>163.48500000000001</v>
      </c>
      <c r="F34" s="274">
        <v>180.137</v>
      </c>
    </row>
    <row r="35" spans="1:6" s="3" customFormat="1" ht="9" customHeight="1">
      <c r="A35" s="1" t="s">
        <v>207</v>
      </c>
      <c r="B35" s="227">
        <v>8857.73</v>
      </c>
      <c r="C35" s="227">
        <v>7661.4049999999997</v>
      </c>
      <c r="D35" s="227">
        <v>10967.278</v>
      </c>
      <c r="E35" s="227">
        <v>6773.9049999999997</v>
      </c>
      <c r="F35" s="227">
        <v>5504.7129999999997</v>
      </c>
    </row>
    <row r="36" spans="1:6" s="3" customFormat="1" ht="9" customHeight="1">
      <c r="A36" s="100" t="s">
        <v>208</v>
      </c>
      <c r="B36" s="229">
        <v>5489.1260000000002</v>
      </c>
      <c r="C36" s="229">
        <v>4289.2169999999996</v>
      </c>
      <c r="D36" s="229">
        <v>2202.944</v>
      </c>
      <c r="E36" s="229">
        <v>2304.4560000000001</v>
      </c>
      <c r="F36" s="229">
        <v>2668.4079999999999</v>
      </c>
    </row>
    <row r="37" spans="1:6" s="3" customFormat="1" ht="9" customHeight="1">
      <c r="A37" s="100" t="s">
        <v>209</v>
      </c>
      <c r="B37" s="229">
        <v>3368.6039999999998</v>
      </c>
      <c r="C37" s="229">
        <v>3372.1880000000001</v>
      </c>
      <c r="D37" s="229">
        <v>4520.1040000000003</v>
      </c>
      <c r="E37" s="229">
        <v>4469.4489999999996</v>
      </c>
      <c r="F37" s="229">
        <v>2836.3049999999998</v>
      </c>
    </row>
    <row r="38" spans="1:6" s="3" customFormat="1" ht="9" customHeight="1">
      <c r="A38" s="100" t="s">
        <v>210</v>
      </c>
      <c r="B38" s="229">
        <v>0</v>
      </c>
      <c r="C38" s="229">
        <v>0</v>
      </c>
      <c r="D38" s="229">
        <v>4244.2299999999996</v>
      </c>
      <c r="E38" s="229">
        <v>0</v>
      </c>
      <c r="F38" s="229">
        <v>0</v>
      </c>
    </row>
    <row r="39" spans="1:6" s="3" customFormat="1" ht="9" customHeight="1">
      <c r="A39" s="1" t="s">
        <v>198</v>
      </c>
      <c r="B39" s="229"/>
      <c r="C39" s="229"/>
      <c r="D39" s="229"/>
      <c r="E39" s="229"/>
      <c r="F39" s="229"/>
    </row>
    <row r="40" spans="1:6" s="3" customFormat="1" ht="9" customHeight="1">
      <c r="A40" s="1" t="s">
        <v>201</v>
      </c>
      <c r="B40" s="227">
        <v>19381.546000000002</v>
      </c>
      <c r="C40" s="227">
        <v>13871.046</v>
      </c>
      <c r="D40" s="227">
        <v>28480.131000000001</v>
      </c>
      <c r="E40" s="227">
        <v>29658.764999999999</v>
      </c>
      <c r="F40" s="227">
        <v>11728.611000000001</v>
      </c>
    </row>
    <row r="41" spans="1:6" s="3" customFormat="1" ht="9" customHeight="1">
      <c r="A41" s="1" t="s">
        <v>202</v>
      </c>
      <c r="B41" s="227">
        <v>7617.06</v>
      </c>
      <c r="C41" s="227">
        <v>7655.598</v>
      </c>
      <c r="D41" s="227">
        <v>9260.91</v>
      </c>
      <c r="E41" s="227">
        <v>8211.152</v>
      </c>
      <c r="F41" s="227">
        <v>8542.9369999999999</v>
      </c>
    </row>
    <row r="42" spans="1:6" s="3" customFormat="1" ht="9" customHeight="1">
      <c r="A42" s="100" t="s">
        <v>203</v>
      </c>
      <c r="B42" s="229">
        <v>3466.8319999999999</v>
      </c>
      <c r="C42" s="229">
        <v>3557.81</v>
      </c>
      <c r="D42" s="229">
        <v>3608.2370000000001</v>
      </c>
      <c r="E42" s="229">
        <v>3953.0369999999998</v>
      </c>
      <c r="F42" s="229">
        <v>4193.5320000000002</v>
      </c>
    </row>
    <row r="43" spans="1:6" s="3" customFormat="1" ht="9" customHeight="1">
      <c r="A43" s="100" t="s">
        <v>204</v>
      </c>
      <c r="B43" s="229">
        <v>2078.5010000000002</v>
      </c>
      <c r="C43" s="229">
        <v>1973.75</v>
      </c>
      <c r="D43" s="229">
        <v>2428.076</v>
      </c>
      <c r="E43" s="229">
        <v>1651.461</v>
      </c>
      <c r="F43" s="229">
        <v>1734.5029999999999</v>
      </c>
    </row>
    <row r="44" spans="1:6" s="3" customFormat="1" ht="9" customHeight="1">
      <c r="A44" s="100" t="s">
        <v>205</v>
      </c>
      <c r="B44" s="229">
        <v>2071.7269999999999</v>
      </c>
      <c r="C44" s="229">
        <v>1973.912</v>
      </c>
      <c r="D44" s="229">
        <v>3224.5970000000002</v>
      </c>
      <c r="E44" s="229">
        <v>2606.654</v>
      </c>
      <c r="F44" s="229">
        <v>2614.7739999999999</v>
      </c>
    </row>
    <row r="45" spans="1:6" s="3" customFormat="1" ht="9" customHeight="1">
      <c r="A45" s="100" t="s">
        <v>206</v>
      </c>
      <c r="B45" s="233" t="s">
        <v>197</v>
      </c>
      <c r="C45" s="233">
        <v>150.126</v>
      </c>
      <c r="D45" s="233" t="s">
        <v>197</v>
      </c>
      <c r="E45" s="233" t="s">
        <v>197</v>
      </c>
      <c r="F45" s="233" t="s">
        <v>197</v>
      </c>
    </row>
    <row r="46" spans="1:6" s="3" customFormat="1" ht="9" customHeight="1">
      <c r="A46" s="1" t="s">
        <v>207</v>
      </c>
      <c r="B46" s="227">
        <v>11764.486000000001</v>
      </c>
      <c r="C46" s="227">
        <v>6215.4480000000003</v>
      </c>
      <c r="D46" s="227">
        <v>19219.221000000001</v>
      </c>
      <c r="E46" s="227">
        <v>21447.613000000001</v>
      </c>
      <c r="F46" s="227">
        <v>3185.674</v>
      </c>
    </row>
    <row r="47" spans="1:6" s="3" customFormat="1" ht="9" customHeight="1">
      <c r="A47" s="100" t="s">
        <v>208</v>
      </c>
      <c r="B47" s="229">
        <v>9342.8230000000003</v>
      </c>
      <c r="C47" s="229">
        <v>5239.4480000000003</v>
      </c>
      <c r="D47" s="229">
        <v>18872.628000000001</v>
      </c>
      <c r="E47" s="233">
        <v>21447.613000000001</v>
      </c>
      <c r="F47" s="233">
        <v>3185.674</v>
      </c>
    </row>
    <row r="48" spans="1:6" s="3" customFormat="1" ht="9" customHeight="1">
      <c r="A48" s="100" t="s">
        <v>209</v>
      </c>
      <c r="B48" s="229">
        <v>2421.663</v>
      </c>
      <c r="C48" s="229">
        <v>976</v>
      </c>
      <c r="D48" s="229">
        <v>346.59300000000002</v>
      </c>
      <c r="E48" s="229">
        <v>0</v>
      </c>
      <c r="F48" s="229">
        <v>0</v>
      </c>
    </row>
    <row r="49" spans="1:6" s="3" customFormat="1" ht="9" customHeight="1">
      <c r="A49" s="100" t="s">
        <v>210</v>
      </c>
      <c r="B49" s="229">
        <v>0</v>
      </c>
      <c r="C49" s="229">
        <v>0</v>
      </c>
      <c r="D49" s="229">
        <v>0</v>
      </c>
      <c r="E49" s="229">
        <v>0</v>
      </c>
      <c r="F49" s="229">
        <v>0</v>
      </c>
    </row>
    <row r="50" spans="1:6" s="3" customFormat="1" ht="9" customHeight="1">
      <c r="A50" s="1" t="s">
        <v>211</v>
      </c>
      <c r="B50" s="229"/>
      <c r="C50" s="229"/>
      <c r="D50" s="229"/>
      <c r="E50" s="229"/>
      <c r="F50" s="229"/>
    </row>
    <row r="51" spans="1:6" s="3" customFormat="1" ht="9" customHeight="1">
      <c r="A51" s="1" t="s">
        <v>201</v>
      </c>
      <c r="B51" s="227">
        <v>630706.18200000003</v>
      </c>
      <c r="C51" s="227">
        <v>627843.34499999986</v>
      </c>
      <c r="D51" s="227">
        <v>687312.04099999997</v>
      </c>
      <c r="E51" s="227">
        <v>722515.25899999996</v>
      </c>
      <c r="F51" s="227">
        <v>700412.55500000005</v>
      </c>
    </row>
    <row r="52" spans="1:6" s="3" customFormat="1" ht="9" customHeight="1">
      <c r="A52" s="1" t="s">
        <v>202</v>
      </c>
      <c r="B52" s="227">
        <v>573280.30099999998</v>
      </c>
      <c r="C52" s="227">
        <v>567223.57599999988</v>
      </c>
      <c r="D52" s="227">
        <v>612333.14500000002</v>
      </c>
      <c r="E52" s="227">
        <v>639363.85800000001</v>
      </c>
      <c r="F52" s="227">
        <v>629186.71000000008</v>
      </c>
    </row>
    <row r="53" spans="1:6" s="3" customFormat="1" ht="9" customHeight="1">
      <c r="A53" s="100" t="s">
        <v>203</v>
      </c>
      <c r="B53" s="229">
        <v>183382.19</v>
      </c>
      <c r="C53" s="229">
        <v>192263.50899999999</v>
      </c>
      <c r="D53" s="229">
        <v>202553.285</v>
      </c>
      <c r="E53" s="229">
        <v>202713.277</v>
      </c>
      <c r="F53" s="229">
        <v>163608.693</v>
      </c>
    </row>
    <row r="54" spans="1:6" s="3" customFormat="1" ht="9" customHeight="1">
      <c r="A54" s="100" t="s">
        <v>204</v>
      </c>
      <c r="B54" s="229">
        <v>293913.98200000002</v>
      </c>
      <c r="C54" s="229">
        <v>272123.88</v>
      </c>
      <c r="D54" s="229">
        <v>293131.09100000001</v>
      </c>
      <c r="E54" s="229">
        <v>306950.06599999999</v>
      </c>
      <c r="F54" s="229">
        <v>334737.32</v>
      </c>
    </row>
    <row r="55" spans="1:6" s="3" customFormat="1" ht="9" customHeight="1">
      <c r="A55" s="100" t="s">
        <v>205</v>
      </c>
      <c r="B55" s="229">
        <v>68539.823000000004</v>
      </c>
      <c r="C55" s="229">
        <v>70990.232000000004</v>
      </c>
      <c r="D55" s="229">
        <v>85101.928</v>
      </c>
      <c r="E55" s="229">
        <v>93720.342999999993</v>
      </c>
      <c r="F55" s="229">
        <v>88357.607999999993</v>
      </c>
    </row>
    <row r="56" spans="1:6" s="3" customFormat="1" ht="9" customHeight="1">
      <c r="A56" s="100" t="s">
        <v>206</v>
      </c>
      <c r="B56" s="229">
        <v>27444.306</v>
      </c>
      <c r="C56" s="229">
        <v>31845.955000000002</v>
      </c>
      <c r="D56" s="229">
        <v>31546.841</v>
      </c>
      <c r="E56" s="229">
        <v>35980.171999999999</v>
      </c>
      <c r="F56" s="229">
        <v>42483.089</v>
      </c>
    </row>
    <row r="57" spans="1:6" s="3" customFormat="1" ht="9" customHeight="1">
      <c r="A57" s="1" t="s">
        <v>207</v>
      </c>
      <c r="B57" s="227">
        <v>57425.880999999994</v>
      </c>
      <c r="C57" s="227">
        <v>60619.769000000008</v>
      </c>
      <c r="D57" s="227">
        <v>74978.895999999993</v>
      </c>
      <c r="E57" s="227">
        <v>83151.400999999998</v>
      </c>
      <c r="F57" s="227">
        <v>71225.845000000001</v>
      </c>
    </row>
    <row r="58" spans="1:6" s="3" customFormat="1" ht="9" customHeight="1">
      <c r="A58" s="100" t="s">
        <v>208</v>
      </c>
      <c r="B58" s="229">
        <v>37743.754000000001</v>
      </c>
      <c r="C58" s="229">
        <v>39338.332999999999</v>
      </c>
      <c r="D58" s="229">
        <v>53477.618000000002</v>
      </c>
      <c r="E58" s="229">
        <v>58415.940999999999</v>
      </c>
      <c r="F58" s="229">
        <v>45332.608999999997</v>
      </c>
    </row>
    <row r="59" spans="1:6" s="3" customFormat="1" ht="9" customHeight="1">
      <c r="A59" s="100" t="s">
        <v>209</v>
      </c>
      <c r="B59" s="229">
        <v>18795.672999999999</v>
      </c>
      <c r="C59" s="229">
        <v>20360.615000000002</v>
      </c>
      <c r="D59" s="229">
        <v>19647.581999999999</v>
      </c>
      <c r="E59" s="229">
        <v>20892.191999999999</v>
      </c>
      <c r="F59" s="229">
        <v>21480.712</v>
      </c>
    </row>
    <row r="60" spans="1:6" s="3" customFormat="1" ht="9" customHeight="1">
      <c r="A60" s="100" t="s">
        <v>210</v>
      </c>
      <c r="B60" s="229">
        <v>886.45399999999995</v>
      </c>
      <c r="C60" s="229">
        <v>920.82100000000003</v>
      </c>
      <c r="D60" s="229">
        <v>1853.6959999999999</v>
      </c>
      <c r="E60" s="229">
        <v>3843.268</v>
      </c>
      <c r="F60" s="229">
        <v>4412.5240000000003</v>
      </c>
    </row>
    <row r="61" spans="1:6" ht="3.65" customHeight="1" thickBot="1">
      <c r="A61" s="265"/>
      <c r="B61" s="266"/>
      <c r="C61" s="266"/>
      <c r="D61" s="266"/>
      <c r="E61" s="266"/>
      <c r="F61" s="266"/>
    </row>
    <row r="62" spans="1:6" ht="9.65" customHeight="1" thickTop="1">
      <c r="A62" s="14" t="s">
        <v>146</v>
      </c>
    </row>
    <row r="63" spans="1:6" ht="9.75" customHeight="1"/>
  </sheetData>
  <mergeCells count="3">
    <mergeCell ref="A1:F1"/>
    <mergeCell ref="A3:A4"/>
    <mergeCell ref="B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15701-3440-42EE-A3A9-BF3CB5F9129D}">
  <sheetPr>
    <tabColor rgb="FF92D050"/>
  </sheetPr>
  <dimension ref="A1:H41"/>
  <sheetViews>
    <sheetView showGridLines="0" zoomScaleNormal="100" workbookViewId="0">
      <selection sqref="A1:H1"/>
    </sheetView>
  </sheetViews>
  <sheetFormatPr defaultColWidth="9.1796875" defaultRowHeight="12.5"/>
  <cols>
    <col min="1" max="1" width="26" style="72" customWidth="1"/>
    <col min="2" max="3" width="9.7265625" style="72" customWidth="1"/>
    <col min="4" max="4" width="7.1796875" style="72" customWidth="1"/>
    <col min="5" max="5" width="7.54296875" style="72" customWidth="1"/>
    <col min="6" max="6" width="8.7265625" style="72" customWidth="1"/>
    <col min="7" max="7" width="9.7265625" style="72" customWidth="1"/>
    <col min="8" max="8" width="8.26953125" style="3" customWidth="1"/>
    <col min="9" max="16384" width="9.1796875" style="72"/>
  </cols>
  <sheetData>
    <row r="1" spans="1:8" ht="30" customHeight="1">
      <c r="A1" s="620" t="s">
        <v>587</v>
      </c>
      <c r="B1" s="620"/>
      <c r="C1" s="620"/>
      <c r="D1" s="620"/>
      <c r="E1" s="620"/>
      <c r="F1" s="620"/>
      <c r="G1" s="620"/>
      <c r="H1" s="620"/>
    </row>
    <row r="2" spans="1:8" ht="9" customHeight="1">
      <c r="A2" s="256"/>
      <c r="B2" s="256"/>
      <c r="C2" s="256"/>
      <c r="D2" s="257"/>
      <c r="E2" s="257"/>
      <c r="F2" s="258"/>
      <c r="G2" s="258"/>
      <c r="H2" s="258" t="s">
        <v>200</v>
      </c>
    </row>
    <row r="3" spans="1:8" ht="10.15" customHeight="1">
      <c r="A3" s="624" t="s">
        <v>212</v>
      </c>
      <c r="B3" s="626" t="s">
        <v>213</v>
      </c>
      <c r="C3" s="627"/>
      <c r="D3" s="627"/>
      <c r="E3" s="627"/>
      <c r="F3" s="627"/>
      <c r="G3" s="628" t="s">
        <v>214</v>
      </c>
      <c r="H3" s="628" t="s">
        <v>215</v>
      </c>
    </row>
    <row r="4" spans="1:8" ht="72.650000000000006" customHeight="1">
      <c r="A4" s="625"/>
      <c r="B4" s="275" t="s">
        <v>216</v>
      </c>
      <c r="C4" s="276" t="s">
        <v>217</v>
      </c>
      <c r="D4" s="276" t="s">
        <v>218</v>
      </c>
      <c r="E4" s="276" t="s">
        <v>219</v>
      </c>
      <c r="F4" s="276" t="s">
        <v>220</v>
      </c>
      <c r="G4" s="628"/>
      <c r="H4" s="628"/>
    </row>
    <row r="5" spans="1:8" ht="4.5" customHeight="1">
      <c r="A5" s="260"/>
      <c r="B5" s="260"/>
      <c r="C5" s="260"/>
      <c r="D5" s="260"/>
      <c r="E5" s="260"/>
      <c r="F5" s="260"/>
    </row>
    <row r="6" spans="1:8" s="3" customFormat="1" ht="9.65" customHeight="1">
      <c r="A6" s="277">
        <v>2017</v>
      </c>
      <c r="B6" s="263"/>
      <c r="C6" s="263"/>
      <c r="D6" s="263"/>
      <c r="E6" s="263"/>
      <c r="F6" s="263"/>
      <c r="G6" s="263"/>
      <c r="H6" s="278"/>
    </row>
    <row r="7" spans="1:8" s="3" customFormat="1" ht="9.65" customHeight="1">
      <c r="A7" s="1" t="s">
        <v>221</v>
      </c>
      <c r="B7" s="269">
        <v>148187.88099999999</v>
      </c>
      <c r="C7" s="269">
        <v>575922.80099999998</v>
      </c>
      <c r="D7" s="269">
        <v>279516.67100000003</v>
      </c>
      <c r="E7" s="269">
        <v>63794.915000000001</v>
      </c>
      <c r="F7" s="269">
        <v>50702.406999999992</v>
      </c>
      <c r="G7" s="269">
        <v>77652.755000000005</v>
      </c>
      <c r="H7" s="39">
        <v>1269731.615</v>
      </c>
    </row>
    <row r="8" spans="1:8" s="3" customFormat="1" ht="19.149999999999999" customHeight="1">
      <c r="A8" s="279" t="s">
        <v>222</v>
      </c>
      <c r="B8" s="280">
        <v>42077.7</v>
      </c>
      <c r="C8" s="281">
        <v>117403.34</v>
      </c>
      <c r="D8" s="280">
        <v>51027.578999999998</v>
      </c>
      <c r="E8" s="281">
        <v>21103.629000000001</v>
      </c>
      <c r="F8" s="281">
        <v>21725</v>
      </c>
      <c r="G8" s="280">
        <v>1898.5630000000001</v>
      </c>
      <c r="H8" s="282">
        <v>333893.78100000002</v>
      </c>
    </row>
    <row r="9" spans="1:8" s="3" customFormat="1" ht="9.65" customHeight="1">
      <c r="A9" s="283" t="s">
        <v>223</v>
      </c>
      <c r="B9" s="284">
        <v>71520.913</v>
      </c>
      <c r="C9" s="285">
        <v>175926.538</v>
      </c>
      <c r="D9" s="284">
        <v>102939.533</v>
      </c>
      <c r="E9" s="285">
        <v>10269.548000000001</v>
      </c>
      <c r="F9" s="285">
        <v>19264.991999999998</v>
      </c>
      <c r="G9" s="284">
        <v>42094.362999999998</v>
      </c>
      <c r="H9" s="282">
        <v>365356.07400000002</v>
      </c>
    </row>
    <row r="10" spans="1:8" s="3" customFormat="1" ht="9.65" customHeight="1">
      <c r="A10" s="283" t="s">
        <v>224</v>
      </c>
      <c r="B10" s="284">
        <v>33969.192999999999</v>
      </c>
      <c r="C10" s="285">
        <v>282161.25400000002</v>
      </c>
      <c r="D10" s="284">
        <v>125310.463</v>
      </c>
      <c r="E10" s="285">
        <v>32344.28</v>
      </c>
      <c r="F10" s="285">
        <v>9687.4079999999994</v>
      </c>
      <c r="G10" s="284">
        <v>33586.991999999998</v>
      </c>
      <c r="H10" s="282">
        <v>568986.103</v>
      </c>
    </row>
    <row r="11" spans="1:8" s="3" customFormat="1" ht="9.65" customHeight="1">
      <c r="A11" s="283" t="s">
        <v>225</v>
      </c>
      <c r="B11" s="284">
        <v>620.07500000000005</v>
      </c>
      <c r="C11" s="285">
        <v>431.66899999999998</v>
      </c>
      <c r="D11" s="284">
        <v>239.096</v>
      </c>
      <c r="E11" s="285">
        <v>77.457999999999998</v>
      </c>
      <c r="F11" s="285">
        <v>25.007000000000001</v>
      </c>
      <c r="G11" s="284">
        <v>72.837000000000003</v>
      </c>
      <c r="H11" s="282">
        <v>1495.6569999999999</v>
      </c>
    </row>
    <row r="12" spans="1:8" ht="9.65" customHeight="1">
      <c r="B12" s="263"/>
      <c r="C12" s="263"/>
      <c r="D12" s="263"/>
      <c r="E12" s="263"/>
      <c r="F12" s="263"/>
      <c r="G12" s="263"/>
      <c r="H12" s="278"/>
    </row>
    <row r="13" spans="1:8" ht="9.65" customHeight="1">
      <c r="A13" s="277">
        <v>2018</v>
      </c>
      <c r="B13" s="263"/>
      <c r="C13" s="263"/>
      <c r="D13" s="263"/>
      <c r="E13" s="263"/>
      <c r="F13" s="263"/>
      <c r="G13" s="263"/>
      <c r="H13" s="278"/>
    </row>
    <row r="14" spans="1:8" ht="9.65" customHeight="1">
      <c r="A14" s="1" t="s">
        <v>221</v>
      </c>
      <c r="B14" s="269">
        <v>160255.87399999998</v>
      </c>
      <c r="C14" s="269">
        <v>672531.38800000004</v>
      </c>
      <c r="D14" s="269">
        <v>300238.03399999999</v>
      </c>
      <c r="E14" s="269">
        <v>98455.87</v>
      </c>
      <c r="F14" s="269">
        <v>59395.504999999997</v>
      </c>
      <c r="G14" s="269">
        <v>81022.224999999991</v>
      </c>
      <c r="H14" s="39">
        <v>1453032.1440000001</v>
      </c>
    </row>
    <row r="15" spans="1:8" s="105" customFormat="1" ht="19.149999999999999" customHeight="1">
      <c r="A15" s="279" t="s">
        <v>222</v>
      </c>
      <c r="B15" s="280">
        <v>57751.216999999997</v>
      </c>
      <c r="C15" s="281">
        <v>177008.38200000001</v>
      </c>
      <c r="D15" s="280">
        <v>55177.284</v>
      </c>
      <c r="E15" s="281">
        <v>20877.48</v>
      </c>
      <c r="F15" s="281">
        <v>31932.874</v>
      </c>
      <c r="G15" s="280">
        <v>2738.8119999999999</v>
      </c>
      <c r="H15" s="286">
        <v>462258.66</v>
      </c>
    </row>
    <row r="16" spans="1:8" ht="9.65" customHeight="1">
      <c r="A16" s="283" t="s">
        <v>223</v>
      </c>
      <c r="B16" s="284">
        <v>67731.099000000002</v>
      </c>
      <c r="C16" s="285">
        <v>177204.69899999999</v>
      </c>
      <c r="D16" s="284">
        <v>111732.216</v>
      </c>
      <c r="E16" s="285">
        <v>6484.5839999999998</v>
      </c>
      <c r="F16" s="285">
        <v>18499.87</v>
      </c>
      <c r="G16" s="284">
        <v>37014.612999999998</v>
      </c>
      <c r="H16" s="286">
        <v>377280.603</v>
      </c>
    </row>
    <row r="17" spans="1:8" ht="9.65" customHeight="1">
      <c r="A17" s="283" t="s">
        <v>224</v>
      </c>
      <c r="B17" s="284">
        <v>34429.962</v>
      </c>
      <c r="C17" s="285">
        <v>317541.56599999999</v>
      </c>
      <c r="D17" s="284">
        <v>132833.33499999999</v>
      </c>
      <c r="E17" s="285">
        <v>71059.274999999994</v>
      </c>
      <c r="F17" s="285">
        <v>8959.5920000000006</v>
      </c>
      <c r="G17" s="284">
        <v>41187.506000000001</v>
      </c>
      <c r="H17" s="286">
        <v>611769.29200000002</v>
      </c>
    </row>
    <row r="18" spans="1:8" ht="9.65" customHeight="1">
      <c r="A18" s="283" t="s">
        <v>225</v>
      </c>
      <c r="B18" s="284">
        <v>343.596</v>
      </c>
      <c r="C18" s="285">
        <v>776.74099999999999</v>
      </c>
      <c r="D18" s="284">
        <v>495.19900000000001</v>
      </c>
      <c r="E18" s="285">
        <v>34.530999999999999</v>
      </c>
      <c r="F18" s="285">
        <v>3.169</v>
      </c>
      <c r="G18" s="284">
        <v>81.293999999999997</v>
      </c>
      <c r="H18" s="286">
        <v>1723.5889999999999</v>
      </c>
    </row>
    <row r="19" spans="1:8" ht="9.65" customHeight="1">
      <c r="B19" s="263"/>
      <c r="C19" s="263"/>
      <c r="D19" s="263"/>
      <c r="E19" s="263"/>
      <c r="F19" s="263"/>
      <c r="G19" s="263"/>
      <c r="H19" s="278"/>
    </row>
    <row r="20" spans="1:8" ht="9.65" customHeight="1">
      <c r="A20" s="277">
        <v>2019</v>
      </c>
      <c r="B20" s="263"/>
      <c r="C20" s="263"/>
      <c r="D20" s="263"/>
      <c r="E20" s="263"/>
      <c r="F20" s="263"/>
      <c r="G20" s="263"/>
      <c r="H20" s="278"/>
    </row>
    <row r="21" spans="1:8" ht="9.65" customHeight="1">
      <c r="A21" s="1" t="s">
        <v>221</v>
      </c>
      <c r="B21" s="269">
        <v>118432.391</v>
      </c>
      <c r="C21" s="269">
        <v>673728.59400000004</v>
      </c>
      <c r="D21" s="269">
        <v>325901.40600000002</v>
      </c>
      <c r="E21" s="269">
        <v>117311.178</v>
      </c>
      <c r="F21" s="269">
        <v>56274.65</v>
      </c>
      <c r="G21" s="269">
        <v>100238.77900000001</v>
      </c>
      <c r="H21" s="39">
        <v>1370505.0850000002</v>
      </c>
    </row>
    <row r="22" spans="1:8" s="105" customFormat="1" ht="19.149999999999999" customHeight="1">
      <c r="A22" s="279" t="s">
        <v>222</v>
      </c>
      <c r="B22" s="280">
        <v>25842.843000000001</v>
      </c>
      <c r="C22" s="281">
        <v>147150.13800000001</v>
      </c>
      <c r="D22" s="280">
        <v>57600.98</v>
      </c>
      <c r="E22" s="281">
        <v>6112.8249999999998</v>
      </c>
      <c r="F22" s="281">
        <v>30402.335999999999</v>
      </c>
      <c r="G22" s="280">
        <v>4121.2430000000004</v>
      </c>
      <c r="H22" s="287">
        <v>356940.89799999999</v>
      </c>
    </row>
    <row r="23" spans="1:8" ht="9.65" customHeight="1">
      <c r="A23" s="283" t="s">
        <v>223</v>
      </c>
      <c r="B23" s="280">
        <v>61463.364000000001</v>
      </c>
      <c r="C23" s="281">
        <v>195490.87100000001</v>
      </c>
      <c r="D23" s="280">
        <v>127919.667</v>
      </c>
      <c r="E23" s="281">
        <v>7787.8869999999997</v>
      </c>
      <c r="F23" s="281">
        <v>15909.401</v>
      </c>
      <c r="G23" s="280">
        <v>59170.37</v>
      </c>
      <c r="H23" s="288">
        <v>412905.12199999997</v>
      </c>
    </row>
    <row r="24" spans="1:8" ht="9.65" customHeight="1">
      <c r="A24" s="283" t="s">
        <v>224</v>
      </c>
      <c r="B24" s="280">
        <v>30464.616000000002</v>
      </c>
      <c r="C24" s="281">
        <v>330339.277</v>
      </c>
      <c r="D24" s="280">
        <v>139884.02100000001</v>
      </c>
      <c r="E24" s="281">
        <v>103391.895</v>
      </c>
      <c r="F24" s="281">
        <v>9955.4279999999999</v>
      </c>
      <c r="G24" s="280">
        <v>36830.353000000003</v>
      </c>
      <c r="H24" s="288">
        <v>598698.94700000004</v>
      </c>
    </row>
    <row r="25" spans="1:8" ht="9.65" customHeight="1">
      <c r="A25" s="283" t="s">
        <v>225</v>
      </c>
      <c r="B25" s="280">
        <v>661.56799999999998</v>
      </c>
      <c r="C25" s="281">
        <v>748.30799999999999</v>
      </c>
      <c r="D25" s="280">
        <v>496.738</v>
      </c>
      <c r="E25" s="281">
        <v>18.571000000000002</v>
      </c>
      <c r="F25" s="281">
        <v>7.4850000000000003</v>
      </c>
      <c r="G25" s="280">
        <v>116.813</v>
      </c>
      <c r="H25" s="288">
        <v>1960.1179999999999</v>
      </c>
    </row>
    <row r="26" spans="1:8" ht="9.65" customHeight="1">
      <c r="B26" s="263"/>
      <c r="C26" s="263"/>
      <c r="D26" s="263"/>
      <c r="E26" s="263"/>
      <c r="F26" s="263"/>
      <c r="G26" s="263"/>
      <c r="H26" s="278"/>
    </row>
    <row r="27" spans="1:8" ht="9.65" customHeight="1">
      <c r="A27" s="277">
        <v>2020</v>
      </c>
      <c r="B27" s="263"/>
      <c r="C27" s="263"/>
      <c r="D27" s="263"/>
      <c r="E27" s="263"/>
      <c r="F27" s="263"/>
      <c r="G27" s="263"/>
      <c r="H27" s="278"/>
    </row>
    <row r="28" spans="1:8" ht="9.65" customHeight="1">
      <c r="A28" s="1" t="s">
        <v>221</v>
      </c>
      <c r="B28" s="269">
        <v>113146.986</v>
      </c>
      <c r="C28" s="269">
        <v>699447.00800000003</v>
      </c>
      <c r="D28" s="269">
        <v>351579.36800000002</v>
      </c>
      <c r="E28" s="269">
        <v>106355.209</v>
      </c>
      <c r="F28" s="269">
        <v>53484.663</v>
      </c>
      <c r="G28" s="269">
        <v>160847.94200000001</v>
      </c>
      <c r="H28" s="269">
        <f>SUM(H29:H32)</f>
        <v>1476590.9089999998</v>
      </c>
    </row>
    <row r="29" spans="1:8" s="105" customFormat="1" ht="19.149999999999999" customHeight="1">
      <c r="A29" s="279" t="s">
        <v>222</v>
      </c>
      <c r="B29" s="280">
        <v>27651.690999999999</v>
      </c>
      <c r="C29" s="281">
        <v>147326.08600000001</v>
      </c>
      <c r="D29" s="280">
        <v>60726.142</v>
      </c>
      <c r="E29" s="281">
        <v>5794.6790000000001</v>
      </c>
      <c r="F29" s="281">
        <v>26793.816999999999</v>
      </c>
      <c r="G29" s="284">
        <v>3470.1109999999999</v>
      </c>
      <c r="H29" s="23">
        <v>358074.21799999999</v>
      </c>
    </row>
    <row r="30" spans="1:8" ht="9.65" customHeight="1">
      <c r="A30" s="283" t="s">
        <v>223</v>
      </c>
      <c r="B30" s="280">
        <v>57772.707999999999</v>
      </c>
      <c r="C30" s="281">
        <v>235193.76800000001</v>
      </c>
      <c r="D30" s="280">
        <v>141238.894</v>
      </c>
      <c r="E30" s="281">
        <v>11745.513000000001</v>
      </c>
      <c r="F30" s="281">
        <v>14967.213</v>
      </c>
      <c r="G30" s="284">
        <v>94661.338000000003</v>
      </c>
      <c r="H30" s="273">
        <v>472533.40700000001</v>
      </c>
    </row>
    <row r="31" spans="1:8" ht="9.65" customHeight="1">
      <c r="A31" s="283" t="s">
        <v>224</v>
      </c>
      <c r="B31" s="280">
        <v>27194.034</v>
      </c>
      <c r="C31" s="281">
        <v>315816.79499999998</v>
      </c>
      <c r="D31" s="280">
        <v>149018.85399999999</v>
      </c>
      <c r="E31" s="281">
        <v>88804.062999999995</v>
      </c>
      <c r="F31" s="281">
        <v>11723.59</v>
      </c>
      <c r="G31" s="284">
        <v>62499.745000000003</v>
      </c>
      <c r="H31" s="273">
        <v>643932.87399999995</v>
      </c>
    </row>
    <row r="32" spans="1:8" ht="9.65" customHeight="1">
      <c r="A32" s="283" t="s">
        <v>225</v>
      </c>
      <c r="B32" s="280">
        <v>528.553</v>
      </c>
      <c r="C32" s="281">
        <v>1110.3589999999999</v>
      </c>
      <c r="D32" s="280">
        <v>595.47799999999995</v>
      </c>
      <c r="E32" s="281">
        <v>10.954000000000001</v>
      </c>
      <c r="F32" s="233" t="s">
        <v>197</v>
      </c>
      <c r="G32" s="284">
        <v>216.74799999999999</v>
      </c>
      <c r="H32" s="273">
        <v>2050.41</v>
      </c>
    </row>
    <row r="33" spans="1:8" ht="9.65" customHeight="1">
      <c r="B33" s="263"/>
      <c r="C33" s="263"/>
      <c r="D33" s="263"/>
      <c r="E33" s="263"/>
      <c r="F33" s="263"/>
      <c r="G33" s="263"/>
      <c r="H33" s="263"/>
    </row>
    <row r="34" spans="1:8" ht="9.65" customHeight="1">
      <c r="A34" s="277" t="s">
        <v>464</v>
      </c>
      <c r="B34" s="263"/>
      <c r="C34" s="263"/>
      <c r="D34" s="263"/>
      <c r="E34" s="263"/>
      <c r="F34" s="263"/>
      <c r="G34" s="263"/>
      <c r="H34" s="278"/>
    </row>
    <row r="35" spans="1:8" ht="9.65" customHeight="1">
      <c r="A35" s="1" t="s">
        <v>221</v>
      </c>
      <c r="B35" s="269">
        <v>153283.81</v>
      </c>
      <c r="C35" s="289" t="s">
        <v>226</v>
      </c>
      <c r="D35" s="269">
        <v>381921.96299999999</v>
      </c>
      <c r="E35" s="289" t="s">
        <v>226</v>
      </c>
      <c r="F35" s="289" t="s">
        <v>226</v>
      </c>
      <c r="G35" s="269">
        <v>134245.266</v>
      </c>
      <c r="H35" s="269">
        <f>SUM(H36:H39)</f>
        <v>1604997.9109999998</v>
      </c>
    </row>
    <row r="36" spans="1:8" s="136" customFormat="1" ht="19.149999999999999" customHeight="1">
      <c r="A36" s="279" t="s">
        <v>222</v>
      </c>
      <c r="B36" s="280">
        <v>31404.367999999999</v>
      </c>
      <c r="C36" s="281" t="s">
        <v>226</v>
      </c>
      <c r="D36" s="280">
        <v>63931.909</v>
      </c>
      <c r="E36" s="281" t="s">
        <v>226</v>
      </c>
      <c r="F36" s="281" t="s">
        <v>226</v>
      </c>
      <c r="G36" s="280">
        <v>3888.2869999999998</v>
      </c>
      <c r="H36" s="287">
        <v>362238.511</v>
      </c>
    </row>
    <row r="37" spans="1:8" ht="9.65" customHeight="1">
      <c r="A37" s="283" t="s">
        <v>223</v>
      </c>
      <c r="B37" s="280">
        <v>89296.392000000007</v>
      </c>
      <c r="C37" s="281" t="s">
        <v>226</v>
      </c>
      <c r="D37" s="280">
        <v>158095.48300000001</v>
      </c>
      <c r="E37" s="281" t="s">
        <v>226</v>
      </c>
      <c r="F37" s="281" t="s">
        <v>226</v>
      </c>
      <c r="G37" s="280">
        <v>65366.114999999998</v>
      </c>
      <c r="H37" s="288">
        <v>555405.57799999998</v>
      </c>
    </row>
    <row r="38" spans="1:8" ht="9.65" customHeight="1">
      <c r="A38" s="283" t="s">
        <v>224</v>
      </c>
      <c r="B38" s="280">
        <v>31974.957999999999</v>
      </c>
      <c r="C38" s="281" t="s">
        <v>226</v>
      </c>
      <c r="D38" s="280">
        <v>159163.31</v>
      </c>
      <c r="E38" s="281" t="s">
        <v>226</v>
      </c>
      <c r="F38" s="281" t="s">
        <v>226</v>
      </c>
      <c r="G38" s="280">
        <v>61144.324999999997</v>
      </c>
      <c r="H38" s="288">
        <v>684502.76699999999</v>
      </c>
    </row>
    <row r="39" spans="1:8" ht="9.65" customHeight="1">
      <c r="A39" s="283" t="s">
        <v>225</v>
      </c>
      <c r="B39" s="280">
        <v>608.09199999999998</v>
      </c>
      <c r="C39" s="281" t="s">
        <v>226</v>
      </c>
      <c r="D39" s="280">
        <v>731.26099999999997</v>
      </c>
      <c r="E39" s="281" t="s">
        <v>226</v>
      </c>
      <c r="F39" s="281" t="s">
        <v>226</v>
      </c>
      <c r="G39" s="280">
        <v>3846.5390000000002</v>
      </c>
      <c r="H39" s="288">
        <v>2851.0549999999998</v>
      </c>
    </row>
    <row r="40" spans="1:8" ht="3.65" customHeight="1" thickBot="1">
      <c r="A40" s="265"/>
      <c r="B40" s="266"/>
      <c r="C40" s="266"/>
      <c r="D40" s="266"/>
      <c r="E40" s="266"/>
      <c r="F40" s="266"/>
      <c r="G40" s="266"/>
      <c r="H40" s="266"/>
    </row>
    <row r="41" spans="1:8" ht="9.65" customHeight="1" thickTop="1">
      <c r="A41" s="14" t="s">
        <v>146</v>
      </c>
    </row>
  </sheetData>
  <mergeCells count="5">
    <mergeCell ref="A1:H1"/>
    <mergeCell ref="A3:A4"/>
    <mergeCell ref="B3:F3"/>
    <mergeCell ref="G3:G4"/>
    <mergeCell ref="H3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C5E4E-5F32-4FAF-8EC7-06443CFC6624}">
  <sheetPr>
    <tabColor rgb="FF92D050"/>
  </sheetPr>
  <dimension ref="A1:H25"/>
  <sheetViews>
    <sheetView showGridLines="0" zoomScaleNormal="100" workbookViewId="0">
      <selection sqref="A1:H1"/>
    </sheetView>
  </sheetViews>
  <sheetFormatPr defaultRowHeight="9"/>
  <cols>
    <col min="1" max="1" width="36.1796875" style="140" customWidth="1"/>
    <col min="2" max="2" width="9.54296875" style="140" bestFit="1" customWidth="1"/>
    <col min="3" max="8" width="7.26953125" style="140" customWidth="1"/>
    <col min="9" max="237" width="9.1796875" style="140"/>
    <col min="238" max="238" width="36.1796875" style="140" customWidth="1"/>
    <col min="239" max="239" width="7.7265625" style="140" bestFit="1" customWidth="1"/>
    <col min="240" max="245" width="7.26953125" style="140" customWidth="1"/>
    <col min="246" max="248" width="9.1796875" style="140"/>
    <col min="249" max="254" width="9.1796875" style="140" customWidth="1"/>
    <col min="255" max="493" width="9.1796875" style="140"/>
    <col min="494" max="494" width="36.1796875" style="140" customWidth="1"/>
    <col min="495" max="495" width="7.7265625" style="140" bestFit="1" customWidth="1"/>
    <col min="496" max="501" width="7.26953125" style="140" customWidth="1"/>
    <col min="502" max="504" width="9.1796875" style="140"/>
    <col min="505" max="510" width="9.1796875" style="140" customWidth="1"/>
    <col min="511" max="749" width="9.1796875" style="140"/>
    <col min="750" max="750" width="36.1796875" style="140" customWidth="1"/>
    <col min="751" max="751" width="7.7265625" style="140" bestFit="1" customWidth="1"/>
    <col min="752" max="757" width="7.26953125" style="140" customWidth="1"/>
    <col min="758" max="760" width="9.1796875" style="140"/>
    <col min="761" max="766" width="9.1796875" style="140" customWidth="1"/>
    <col min="767" max="1005" width="9.1796875" style="140"/>
    <col min="1006" max="1006" width="36.1796875" style="140" customWidth="1"/>
    <col min="1007" max="1007" width="7.7265625" style="140" bestFit="1" customWidth="1"/>
    <col min="1008" max="1013" width="7.26953125" style="140" customWidth="1"/>
    <col min="1014" max="1016" width="9.1796875" style="140"/>
    <col min="1017" max="1022" width="9.1796875" style="140" customWidth="1"/>
    <col min="1023" max="1261" width="9.1796875" style="140"/>
    <col min="1262" max="1262" width="36.1796875" style="140" customWidth="1"/>
    <col min="1263" max="1263" width="7.7265625" style="140" bestFit="1" customWidth="1"/>
    <col min="1264" max="1269" width="7.26953125" style="140" customWidth="1"/>
    <col min="1270" max="1272" width="9.1796875" style="140"/>
    <col min="1273" max="1278" width="9.1796875" style="140" customWidth="1"/>
    <col min="1279" max="1517" width="9.1796875" style="140"/>
    <col min="1518" max="1518" width="36.1796875" style="140" customWidth="1"/>
    <col min="1519" max="1519" width="7.7265625" style="140" bestFit="1" customWidth="1"/>
    <col min="1520" max="1525" width="7.26953125" style="140" customWidth="1"/>
    <col min="1526" max="1528" width="9.1796875" style="140"/>
    <col min="1529" max="1534" width="9.1796875" style="140" customWidth="1"/>
    <col min="1535" max="1773" width="9.1796875" style="140"/>
    <col min="1774" max="1774" width="36.1796875" style="140" customWidth="1"/>
    <col min="1775" max="1775" width="7.7265625" style="140" bestFit="1" customWidth="1"/>
    <col min="1776" max="1781" width="7.26953125" style="140" customWidth="1"/>
    <col min="1782" max="1784" width="9.1796875" style="140"/>
    <col min="1785" max="1790" width="9.1796875" style="140" customWidth="1"/>
    <col min="1791" max="2029" width="9.1796875" style="140"/>
    <col min="2030" max="2030" width="36.1796875" style="140" customWidth="1"/>
    <col min="2031" max="2031" width="7.7265625" style="140" bestFit="1" customWidth="1"/>
    <col min="2032" max="2037" width="7.26953125" style="140" customWidth="1"/>
    <col min="2038" max="2040" width="9.1796875" style="140"/>
    <col min="2041" max="2046" width="9.1796875" style="140" customWidth="1"/>
    <col min="2047" max="2285" width="9.1796875" style="140"/>
    <col min="2286" max="2286" width="36.1796875" style="140" customWidth="1"/>
    <col min="2287" max="2287" width="7.7265625" style="140" bestFit="1" customWidth="1"/>
    <col min="2288" max="2293" width="7.26953125" style="140" customWidth="1"/>
    <col min="2294" max="2296" width="9.1796875" style="140"/>
    <col min="2297" max="2302" width="9.1796875" style="140" customWidth="1"/>
    <col min="2303" max="2541" width="9.1796875" style="140"/>
    <col min="2542" max="2542" width="36.1796875" style="140" customWidth="1"/>
    <col min="2543" max="2543" width="7.7265625" style="140" bestFit="1" customWidth="1"/>
    <col min="2544" max="2549" width="7.26953125" style="140" customWidth="1"/>
    <col min="2550" max="2552" width="9.1796875" style="140"/>
    <col min="2553" max="2558" width="9.1796875" style="140" customWidth="1"/>
    <col min="2559" max="2797" width="9.1796875" style="140"/>
    <col min="2798" max="2798" width="36.1796875" style="140" customWidth="1"/>
    <col min="2799" max="2799" width="7.7265625" style="140" bestFit="1" customWidth="1"/>
    <col min="2800" max="2805" width="7.26953125" style="140" customWidth="1"/>
    <col min="2806" max="2808" width="9.1796875" style="140"/>
    <col min="2809" max="2814" width="9.1796875" style="140" customWidth="1"/>
    <col min="2815" max="3053" width="9.1796875" style="140"/>
    <col min="3054" max="3054" width="36.1796875" style="140" customWidth="1"/>
    <col min="3055" max="3055" width="7.7265625" style="140" bestFit="1" customWidth="1"/>
    <col min="3056" max="3061" width="7.26953125" style="140" customWidth="1"/>
    <col min="3062" max="3064" width="9.1796875" style="140"/>
    <col min="3065" max="3070" width="9.1796875" style="140" customWidth="1"/>
    <col min="3071" max="3309" width="9.1796875" style="140"/>
    <col min="3310" max="3310" width="36.1796875" style="140" customWidth="1"/>
    <col min="3311" max="3311" width="7.7265625" style="140" bestFit="1" customWidth="1"/>
    <col min="3312" max="3317" width="7.26953125" style="140" customWidth="1"/>
    <col min="3318" max="3320" width="9.1796875" style="140"/>
    <col min="3321" max="3326" width="9.1796875" style="140" customWidth="1"/>
    <col min="3327" max="3565" width="9.1796875" style="140"/>
    <col min="3566" max="3566" width="36.1796875" style="140" customWidth="1"/>
    <col min="3567" max="3567" width="7.7265625" style="140" bestFit="1" customWidth="1"/>
    <col min="3568" max="3573" width="7.26953125" style="140" customWidth="1"/>
    <col min="3574" max="3576" width="9.1796875" style="140"/>
    <col min="3577" max="3582" width="9.1796875" style="140" customWidth="1"/>
    <col min="3583" max="3821" width="9.1796875" style="140"/>
    <col min="3822" max="3822" width="36.1796875" style="140" customWidth="1"/>
    <col min="3823" max="3823" width="7.7265625" style="140" bestFit="1" customWidth="1"/>
    <col min="3824" max="3829" width="7.26953125" style="140" customWidth="1"/>
    <col min="3830" max="3832" width="9.1796875" style="140"/>
    <col min="3833" max="3838" width="9.1796875" style="140" customWidth="1"/>
    <col min="3839" max="4077" width="9.1796875" style="140"/>
    <col min="4078" max="4078" width="36.1796875" style="140" customWidth="1"/>
    <col min="4079" max="4079" width="7.7265625" style="140" bestFit="1" customWidth="1"/>
    <col min="4080" max="4085" width="7.26953125" style="140" customWidth="1"/>
    <col min="4086" max="4088" width="9.1796875" style="140"/>
    <col min="4089" max="4094" width="9.1796875" style="140" customWidth="1"/>
    <col min="4095" max="4333" width="9.1796875" style="140"/>
    <col min="4334" max="4334" width="36.1796875" style="140" customWidth="1"/>
    <col min="4335" max="4335" width="7.7265625" style="140" bestFit="1" customWidth="1"/>
    <col min="4336" max="4341" width="7.26953125" style="140" customWidth="1"/>
    <col min="4342" max="4344" width="9.1796875" style="140"/>
    <col min="4345" max="4350" width="9.1796875" style="140" customWidth="1"/>
    <col min="4351" max="4589" width="9.1796875" style="140"/>
    <col min="4590" max="4590" width="36.1796875" style="140" customWidth="1"/>
    <col min="4591" max="4591" width="7.7265625" style="140" bestFit="1" customWidth="1"/>
    <col min="4592" max="4597" width="7.26953125" style="140" customWidth="1"/>
    <col min="4598" max="4600" width="9.1796875" style="140"/>
    <col min="4601" max="4606" width="9.1796875" style="140" customWidth="1"/>
    <col min="4607" max="4845" width="9.1796875" style="140"/>
    <col min="4846" max="4846" width="36.1796875" style="140" customWidth="1"/>
    <col min="4847" max="4847" width="7.7265625" style="140" bestFit="1" customWidth="1"/>
    <col min="4848" max="4853" width="7.26953125" style="140" customWidth="1"/>
    <col min="4854" max="4856" width="9.1796875" style="140"/>
    <col min="4857" max="4862" width="9.1796875" style="140" customWidth="1"/>
    <col min="4863" max="5101" width="9.1796875" style="140"/>
    <col min="5102" max="5102" width="36.1796875" style="140" customWidth="1"/>
    <col min="5103" max="5103" width="7.7265625" style="140" bestFit="1" customWidth="1"/>
    <col min="5104" max="5109" width="7.26953125" style="140" customWidth="1"/>
    <col min="5110" max="5112" width="9.1796875" style="140"/>
    <col min="5113" max="5118" width="9.1796875" style="140" customWidth="1"/>
    <col min="5119" max="5357" width="9.1796875" style="140"/>
    <col min="5358" max="5358" width="36.1796875" style="140" customWidth="1"/>
    <col min="5359" max="5359" width="7.7265625" style="140" bestFit="1" customWidth="1"/>
    <col min="5360" max="5365" width="7.26953125" style="140" customWidth="1"/>
    <col min="5366" max="5368" width="9.1796875" style="140"/>
    <col min="5369" max="5374" width="9.1796875" style="140" customWidth="1"/>
    <col min="5375" max="5613" width="9.1796875" style="140"/>
    <col min="5614" max="5614" width="36.1796875" style="140" customWidth="1"/>
    <col min="5615" max="5615" width="7.7265625" style="140" bestFit="1" customWidth="1"/>
    <col min="5616" max="5621" width="7.26953125" style="140" customWidth="1"/>
    <col min="5622" max="5624" width="9.1796875" style="140"/>
    <col min="5625" max="5630" width="9.1796875" style="140" customWidth="1"/>
    <col min="5631" max="5869" width="9.1796875" style="140"/>
    <col min="5870" max="5870" width="36.1796875" style="140" customWidth="1"/>
    <col min="5871" max="5871" width="7.7265625" style="140" bestFit="1" customWidth="1"/>
    <col min="5872" max="5877" width="7.26953125" style="140" customWidth="1"/>
    <col min="5878" max="5880" width="9.1796875" style="140"/>
    <col min="5881" max="5886" width="9.1796875" style="140" customWidth="1"/>
    <col min="5887" max="6125" width="9.1796875" style="140"/>
    <col min="6126" max="6126" width="36.1796875" style="140" customWidth="1"/>
    <col min="6127" max="6127" width="7.7265625" style="140" bestFit="1" customWidth="1"/>
    <col min="6128" max="6133" width="7.26953125" style="140" customWidth="1"/>
    <col min="6134" max="6136" width="9.1796875" style="140"/>
    <col min="6137" max="6142" width="9.1796875" style="140" customWidth="1"/>
    <col min="6143" max="6381" width="9.1796875" style="140"/>
    <col min="6382" max="6382" width="36.1796875" style="140" customWidth="1"/>
    <col min="6383" max="6383" width="7.7265625" style="140" bestFit="1" customWidth="1"/>
    <col min="6384" max="6389" width="7.26953125" style="140" customWidth="1"/>
    <col min="6390" max="6392" width="9.1796875" style="140"/>
    <col min="6393" max="6398" width="9.1796875" style="140" customWidth="1"/>
    <col min="6399" max="6637" width="9.1796875" style="140"/>
    <col min="6638" max="6638" width="36.1796875" style="140" customWidth="1"/>
    <col min="6639" max="6639" width="7.7265625" style="140" bestFit="1" customWidth="1"/>
    <col min="6640" max="6645" width="7.26953125" style="140" customWidth="1"/>
    <col min="6646" max="6648" width="9.1796875" style="140"/>
    <col min="6649" max="6654" width="9.1796875" style="140" customWidth="1"/>
    <col min="6655" max="6893" width="9.1796875" style="140"/>
    <col min="6894" max="6894" width="36.1796875" style="140" customWidth="1"/>
    <col min="6895" max="6895" width="7.7265625" style="140" bestFit="1" customWidth="1"/>
    <col min="6896" max="6901" width="7.26953125" style="140" customWidth="1"/>
    <col min="6902" max="6904" width="9.1796875" style="140"/>
    <col min="6905" max="6910" width="9.1796875" style="140" customWidth="1"/>
    <col min="6911" max="7149" width="9.1796875" style="140"/>
    <col min="7150" max="7150" width="36.1796875" style="140" customWidth="1"/>
    <col min="7151" max="7151" width="7.7265625" style="140" bestFit="1" customWidth="1"/>
    <col min="7152" max="7157" width="7.26953125" style="140" customWidth="1"/>
    <col min="7158" max="7160" width="9.1796875" style="140"/>
    <col min="7161" max="7166" width="9.1796875" style="140" customWidth="1"/>
    <col min="7167" max="7405" width="9.1796875" style="140"/>
    <col min="7406" max="7406" width="36.1796875" style="140" customWidth="1"/>
    <col min="7407" max="7407" width="7.7265625" style="140" bestFit="1" customWidth="1"/>
    <col min="7408" max="7413" width="7.26953125" style="140" customWidth="1"/>
    <col min="7414" max="7416" width="9.1796875" style="140"/>
    <col min="7417" max="7422" width="9.1796875" style="140" customWidth="1"/>
    <col min="7423" max="7661" width="9.1796875" style="140"/>
    <col min="7662" max="7662" width="36.1796875" style="140" customWidth="1"/>
    <col min="7663" max="7663" width="7.7265625" style="140" bestFit="1" customWidth="1"/>
    <col min="7664" max="7669" width="7.26953125" style="140" customWidth="1"/>
    <col min="7670" max="7672" width="9.1796875" style="140"/>
    <col min="7673" max="7678" width="9.1796875" style="140" customWidth="1"/>
    <col min="7679" max="7917" width="9.1796875" style="140"/>
    <col min="7918" max="7918" width="36.1796875" style="140" customWidth="1"/>
    <col min="7919" max="7919" width="7.7265625" style="140" bestFit="1" customWidth="1"/>
    <col min="7920" max="7925" width="7.26953125" style="140" customWidth="1"/>
    <col min="7926" max="7928" width="9.1796875" style="140"/>
    <col min="7929" max="7934" width="9.1796875" style="140" customWidth="1"/>
    <col min="7935" max="8173" width="9.1796875" style="140"/>
    <col min="8174" max="8174" width="36.1796875" style="140" customWidth="1"/>
    <col min="8175" max="8175" width="7.7265625" style="140" bestFit="1" customWidth="1"/>
    <col min="8176" max="8181" width="7.26953125" style="140" customWidth="1"/>
    <col min="8182" max="8184" width="9.1796875" style="140"/>
    <col min="8185" max="8190" width="9.1796875" style="140" customWidth="1"/>
    <col min="8191" max="8429" width="9.1796875" style="140"/>
    <col min="8430" max="8430" width="36.1796875" style="140" customWidth="1"/>
    <col min="8431" max="8431" width="7.7265625" style="140" bestFit="1" customWidth="1"/>
    <col min="8432" max="8437" width="7.26953125" style="140" customWidth="1"/>
    <col min="8438" max="8440" width="9.1796875" style="140"/>
    <col min="8441" max="8446" width="9.1796875" style="140" customWidth="1"/>
    <col min="8447" max="8685" width="9.1796875" style="140"/>
    <col min="8686" max="8686" width="36.1796875" style="140" customWidth="1"/>
    <col min="8687" max="8687" width="7.7265625" style="140" bestFit="1" customWidth="1"/>
    <col min="8688" max="8693" width="7.26953125" style="140" customWidth="1"/>
    <col min="8694" max="8696" width="9.1796875" style="140"/>
    <col min="8697" max="8702" width="9.1796875" style="140" customWidth="1"/>
    <col min="8703" max="8941" width="9.1796875" style="140"/>
    <col min="8942" max="8942" width="36.1796875" style="140" customWidth="1"/>
    <col min="8943" max="8943" width="7.7265625" style="140" bestFit="1" customWidth="1"/>
    <col min="8944" max="8949" width="7.26953125" style="140" customWidth="1"/>
    <col min="8950" max="8952" width="9.1796875" style="140"/>
    <col min="8953" max="8958" width="9.1796875" style="140" customWidth="1"/>
    <col min="8959" max="9197" width="9.1796875" style="140"/>
    <col min="9198" max="9198" width="36.1796875" style="140" customWidth="1"/>
    <col min="9199" max="9199" width="7.7265625" style="140" bestFit="1" customWidth="1"/>
    <col min="9200" max="9205" width="7.26953125" style="140" customWidth="1"/>
    <col min="9206" max="9208" width="9.1796875" style="140"/>
    <col min="9209" max="9214" width="9.1796875" style="140" customWidth="1"/>
    <col min="9215" max="9453" width="9.1796875" style="140"/>
    <col min="9454" max="9454" width="36.1796875" style="140" customWidth="1"/>
    <col min="9455" max="9455" width="7.7265625" style="140" bestFit="1" customWidth="1"/>
    <col min="9456" max="9461" width="7.26953125" style="140" customWidth="1"/>
    <col min="9462" max="9464" width="9.1796875" style="140"/>
    <col min="9465" max="9470" width="9.1796875" style="140" customWidth="1"/>
    <col min="9471" max="9709" width="9.1796875" style="140"/>
    <col min="9710" max="9710" width="36.1796875" style="140" customWidth="1"/>
    <col min="9711" max="9711" width="7.7265625" style="140" bestFit="1" customWidth="1"/>
    <col min="9712" max="9717" width="7.26953125" style="140" customWidth="1"/>
    <col min="9718" max="9720" width="9.1796875" style="140"/>
    <col min="9721" max="9726" width="9.1796875" style="140" customWidth="1"/>
    <col min="9727" max="9965" width="9.1796875" style="140"/>
    <col min="9966" max="9966" width="36.1796875" style="140" customWidth="1"/>
    <col min="9967" max="9967" width="7.7265625" style="140" bestFit="1" customWidth="1"/>
    <col min="9968" max="9973" width="7.26953125" style="140" customWidth="1"/>
    <col min="9974" max="9976" width="9.1796875" style="140"/>
    <col min="9977" max="9982" width="9.1796875" style="140" customWidth="1"/>
    <col min="9983" max="10221" width="9.1796875" style="140"/>
    <col min="10222" max="10222" width="36.1796875" style="140" customWidth="1"/>
    <col min="10223" max="10223" width="7.7265625" style="140" bestFit="1" customWidth="1"/>
    <col min="10224" max="10229" width="7.26953125" style="140" customWidth="1"/>
    <col min="10230" max="10232" width="9.1796875" style="140"/>
    <col min="10233" max="10238" width="9.1796875" style="140" customWidth="1"/>
    <col min="10239" max="10477" width="9.1796875" style="140"/>
    <col min="10478" max="10478" width="36.1796875" style="140" customWidth="1"/>
    <col min="10479" max="10479" width="7.7265625" style="140" bestFit="1" customWidth="1"/>
    <col min="10480" max="10485" width="7.26953125" style="140" customWidth="1"/>
    <col min="10486" max="10488" width="9.1796875" style="140"/>
    <col min="10489" max="10494" width="9.1796875" style="140" customWidth="1"/>
    <col min="10495" max="10733" width="9.1796875" style="140"/>
    <col min="10734" max="10734" width="36.1796875" style="140" customWidth="1"/>
    <col min="10735" max="10735" width="7.7265625" style="140" bestFit="1" customWidth="1"/>
    <col min="10736" max="10741" width="7.26953125" style="140" customWidth="1"/>
    <col min="10742" max="10744" width="9.1796875" style="140"/>
    <col min="10745" max="10750" width="9.1796875" style="140" customWidth="1"/>
    <col min="10751" max="10989" width="9.1796875" style="140"/>
    <col min="10990" max="10990" width="36.1796875" style="140" customWidth="1"/>
    <col min="10991" max="10991" width="7.7265625" style="140" bestFit="1" customWidth="1"/>
    <col min="10992" max="10997" width="7.26953125" style="140" customWidth="1"/>
    <col min="10998" max="11000" width="9.1796875" style="140"/>
    <col min="11001" max="11006" width="9.1796875" style="140" customWidth="1"/>
    <col min="11007" max="11245" width="9.1796875" style="140"/>
    <col min="11246" max="11246" width="36.1796875" style="140" customWidth="1"/>
    <col min="11247" max="11247" width="7.7265625" style="140" bestFit="1" customWidth="1"/>
    <col min="11248" max="11253" width="7.26953125" style="140" customWidth="1"/>
    <col min="11254" max="11256" width="9.1796875" style="140"/>
    <col min="11257" max="11262" width="9.1796875" style="140" customWidth="1"/>
    <col min="11263" max="11501" width="9.1796875" style="140"/>
    <col min="11502" max="11502" width="36.1796875" style="140" customWidth="1"/>
    <col min="11503" max="11503" width="7.7265625" style="140" bestFit="1" customWidth="1"/>
    <col min="11504" max="11509" width="7.26953125" style="140" customWidth="1"/>
    <col min="11510" max="11512" width="9.1796875" style="140"/>
    <col min="11513" max="11518" width="9.1796875" style="140" customWidth="1"/>
    <col min="11519" max="11757" width="9.1796875" style="140"/>
    <col min="11758" max="11758" width="36.1796875" style="140" customWidth="1"/>
    <col min="11759" max="11759" width="7.7265625" style="140" bestFit="1" customWidth="1"/>
    <col min="11760" max="11765" width="7.26953125" style="140" customWidth="1"/>
    <col min="11766" max="11768" width="9.1796875" style="140"/>
    <col min="11769" max="11774" width="9.1796875" style="140" customWidth="1"/>
    <col min="11775" max="12013" width="9.1796875" style="140"/>
    <col min="12014" max="12014" width="36.1796875" style="140" customWidth="1"/>
    <col min="12015" max="12015" width="7.7265625" style="140" bestFit="1" customWidth="1"/>
    <col min="12016" max="12021" width="7.26953125" style="140" customWidth="1"/>
    <col min="12022" max="12024" width="9.1796875" style="140"/>
    <col min="12025" max="12030" width="9.1796875" style="140" customWidth="1"/>
    <col min="12031" max="12269" width="9.1796875" style="140"/>
    <col min="12270" max="12270" width="36.1796875" style="140" customWidth="1"/>
    <col min="12271" max="12271" width="7.7265625" style="140" bestFit="1" customWidth="1"/>
    <col min="12272" max="12277" width="7.26953125" style="140" customWidth="1"/>
    <col min="12278" max="12280" width="9.1796875" style="140"/>
    <col min="12281" max="12286" width="9.1796875" style="140" customWidth="1"/>
    <col min="12287" max="12525" width="9.1796875" style="140"/>
    <col min="12526" max="12526" width="36.1796875" style="140" customWidth="1"/>
    <col min="12527" max="12527" width="7.7265625" style="140" bestFit="1" customWidth="1"/>
    <col min="12528" max="12533" width="7.26953125" style="140" customWidth="1"/>
    <col min="12534" max="12536" width="9.1796875" style="140"/>
    <col min="12537" max="12542" width="9.1796875" style="140" customWidth="1"/>
    <col min="12543" max="12781" width="9.1796875" style="140"/>
    <col min="12782" max="12782" width="36.1796875" style="140" customWidth="1"/>
    <col min="12783" max="12783" width="7.7265625" style="140" bestFit="1" customWidth="1"/>
    <col min="12784" max="12789" width="7.26953125" style="140" customWidth="1"/>
    <col min="12790" max="12792" width="9.1796875" style="140"/>
    <col min="12793" max="12798" width="9.1796875" style="140" customWidth="1"/>
    <col min="12799" max="13037" width="9.1796875" style="140"/>
    <col min="13038" max="13038" width="36.1796875" style="140" customWidth="1"/>
    <col min="13039" max="13039" width="7.7265625" style="140" bestFit="1" customWidth="1"/>
    <col min="13040" max="13045" width="7.26953125" style="140" customWidth="1"/>
    <col min="13046" max="13048" width="9.1796875" style="140"/>
    <col min="13049" max="13054" width="9.1796875" style="140" customWidth="1"/>
    <col min="13055" max="13293" width="9.1796875" style="140"/>
    <col min="13294" max="13294" width="36.1796875" style="140" customWidth="1"/>
    <col min="13295" max="13295" width="7.7265625" style="140" bestFit="1" customWidth="1"/>
    <col min="13296" max="13301" width="7.26953125" style="140" customWidth="1"/>
    <col min="13302" max="13304" width="9.1796875" style="140"/>
    <col min="13305" max="13310" width="9.1796875" style="140" customWidth="1"/>
    <col min="13311" max="13549" width="9.1796875" style="140"/>
    <col min="13550" max="13550" width="36.1796875" style="140" customWidth="1"/>
    <col min="13551" max="13551" width="7.7265625" style="140" bestFit="1" customWidth="1"/>
    <col min="13552" max="13557" width="7.26953125" style="140" customWidth="1"/>
    <col min="13558" max="13560" width="9.1796875" style="140"/>
    <col min="13561" max="13566" width="9.1796875" style="140" customWidth="1"/>
    <col min="13567" max="13805" width="9.1796875" style="140"/>
    <col min="13806" max="13806" width="36.1796875" style="140" customWidth="1"/>
    <col min="13807" max="13807" width="7.7265625" style="140" bestFit="1" customWidth="1"/>
    <col min="13808" max="13813" width="7.26953125" style="140" customWidth="1"/>
    <col min="13814" max="13816" width="9.1796875" style="140"/>
    <col min="13817" max="13822" width="9.1796875" style="140" customWidth="1"/>
    <col min="13823" max="14061" width="9.1796875" style="140"/>
    <col min="14062" max="14062" width="36.1796875" style="140" customWidth="1"/>
    <col min="14063" max="14063" width="7.7265625" style="140" bestFit="1" customWidth="1"/>
    <col min="14064" max="14069" width="7.26953125" style="140" customWidth="1"/>
    <col min="14070" max="14072" width="9.1796875" style="140"/>
    <col min="14073" max="14078" width="9.1796875" style="140" customWidth="1"/>
    <col min="14079" max="14317" width="9.1796875" style="140"/>
    <col min="14318" max="14318" width="36.1796875" style="140" customWidth="1"/>
    <col min="14319" max="14319" width="7.7265625" style="140" bestFit="1" customWidth="1"/>
    <col min="14320" max="14325" width="7.26953125" style="140" customWidth="1"/>
    <col min="14326" max="14328" width="9.1796875" style="140"/>
    <col min="14329" max="14334" width="9.1796875" style="140" customWidth="1"/>
    <col min="14335" max="14573" width="9.1796875" style="140"/>
    <col min="14574" max="14574" width="36.1796875" style="140" customWidth="1"/>
    <col min="14575" max="14575" width="7.7265625" style="140" bestFit="1" customWidth="1"/>
    <col min="14576" max="14581" width="7.26953125" style="140" customWidth="1"/>
    <col min="14582" max="14584" width="9.1796875" style="140"/>
    <col min="14585" max="14590" width="9.1796875" style="140" customWidth="1"/>
    <col min="14591" max="14829" width="9.1796875" style="140"/>
    <col min="14830" max="14830" width="36.1796875" style="140" customWidth="1"/>
    <col min="14831" max="14831" width="7.7265625" style="140" bestFit="1" customWidth="1"/>
    <col min="14832" max="14837" width="7.26953125" style="140" customWidth="1"/>
    <col min="14838" max="14840" width="9.1796875" style="140"/>
    <col min="14841" max="14846" width="9.1796875" style="140" customWidth="1"/>
    <col min="14847" max="15085" width="9.1796875" style="140"/>
    <col min="15086" max="15086" width="36.1796875" style="140" customWidth="1"/>
    <col min="15087" max="15087" width="7.7265625" style="140" bestFit="1" customWidth="1"/>
    <col min="15088" max="15093" width="7.26953125" style="140" customWidth="1"/>
    <col min="15094" max="15096" width="9.1796875" style="140"/>
    <col min="15097" max="15102" width="9.1796875" style="140" customWidth="1"/>
    <col min="15103" max="15341" width="9.1796875" style="140"/>
    <col min="15342" max="15342" width="36.1796875" style="140" customWidth="1"/>
    <col min="15343" max="15343" width="7.7265625" style="140" bestFit="1" customWidth="1"/>
    <col min="15344" max="15349" width="7.26953125" style="140" customWidth="1"/>
    <col min="15350" max="15352" width="9.1796875" style="140"/>
    <col min="15353" max="15358" width="9.1796875" style="140" customWidth="1"/>
    <col min="15359" max="15597" width="9.1796875" style="140"/>
    <col min="15598" max="15598" width="36.1796875" style="140" customWidth="1"/>
    <col min="15599" max="15599" width="7.7265625" style="140" bestFit="1" customWidth="1"/>
    <col min="15600" max="15605" width="7.26953125" style="140" customWidth="1"/>
    <col min="15606" max="15608" width="9.1796875" style="140"/>
    <col min="15609" max="15614" width="9.1796875" style="140" customWidth="1"/>
    <col min="15615" max="15853" width="9.1796875" style="140"/>
    <col min="15854" max="15854" width="36.1796875" style="140" customWidth="1"/>
    <col min="15855" max="15855" width="7.7265625" style="140" bestFit="1" customWidth="1"/>
    <col min="15856" max="15861" width="7.26953125" style="140" customWidth="1"/>
    <col min="15862" max="15864" width="9.1796875" style="140"/>
    <col min="15865" max="15870" width="9.1796875" style="140" customWidth="1"/>
    <col min="15871" max="16109" width="9.1796875" style="140"/>
    <col min="16110" max="16110" width="36.1796875" style="140" customWidth="1"/>
    <col min="16111" max="16111" width="7.7265625" style="140" bestFit="1" customWidth="1"/>
    <col min="16112" max="16117" width="7.26953125" style="140" customWidth="1"/>
    <col min="16118" max="16120" width="9.1796875" style="140"/>
    <col min="16121" max="16126" width="9.1796875" style="140" customWidth="1"/>
    <col min="16127" max="16384" width="9.1796875" style="140"/>
  </cols>
  <sheetData>
    <row r="1" spans="1:8" ht="30" customHeight="1">
      <c r="A1" s="615" t="s">
        <v>615</v>
      </c>
      <c r="B1" s="568"/>
      <c r="C1" s="568"/>
      <c r="D1" s="568"/>
      <c r="E1" s="568"/>
      <c r="F1" s="568"/>
      <c r="G1" s="568"/>
      <c r="H1" s="568"/>
    </row>
    <row r="2" spans="1:8" ht="10.15" customHeight="1">
      <c r="A2" s="283"/>
      <c r="B2" s="290"/>
      <c r="C2" s="290"/>
      <c r="D2" s="291"/>
      <c r="E2" s="290"/>
      <c r="F2" s="290"/>
      <c r="G2" s="290"/>
      <c r="H2" s="292" t="s">
        <v>227</v>
      </c>
    </row>
    <row r="3" spans="1:8" ht="10.15" customHeight="1">
      <c r="A3" s="293" t="s">
        <v>228</v>
      </c>
      <c r="B3" s="629" t="s">
        <v>0</v>
      </c>
      <c r="C3" s="629" t="s">
        <v>229</v>
      </c>
      <c r="D3" s="629" t="s">
        <v>230</v>
      </c>
      <c r="E3" s="629" t="s">
        <v>231</v>
      </c>
      <c r="F3" s="629" t="s">
        <v>232</v>
      </c>
      <c r="G3" s="629" t="s">
        <v>233</v>
      </c>
      <c r="H3" s="631" t="s">
        <v>234</v>
      </c>
    </row>
    <row r="4" spans="1:8" ht="10.15" customHeight="1">
      <c r="A4" s="294" t="s">
        <v>212</v>
      </c>
      <c r="B4" s="630"/>
      <c r="C4" s="630"/>
      <c r="D4" s="630"/>
      <c r="E4" s="630"/>
      <c r="F4" s="630"/>
      <c r="G4" s="630"/>
      <c r="H4" s="632"/>
    </row>
    <row r="5" spans="1:8" ht="5.15" customHeight="1">
      <c r="A5" s="295"/>
      <c r="B5" s="296"/>
      <c r="C5" s="296"/>
      <c r="D5" s="296"/>
      <c r="E5" s="296"/>
      <c r="F5" s="296"/>
      <c r="G5" s="296"/>
      <c r="H5" s="296"/>
    </row>
    <row r="6" spans="1:8" ht="9" customHeight="1">
      <c r="A6" s="297" t="s">
        <v>0</v>
      </c>
      <c r="B6" s="298">
        <v>131907.78824085501</v>
      </c>
      <c r="C6" s="298">
        <v>11904.896604197</v>
      </c>
      <c r="D6" s="298">
        <v>22745.053636658002</v>
      </c>
      <c r="E6" s="298">
        <v>25121.272000000001</v>
      </c>
      <c r="F6" s="298">
        <v>27335.967000000001</v>
      </c>
      <c r="G6" s="298">
        <v>8827.094000000001</v>
      </c>
      <c r="H6" s="298">
        <v>35973.504999999997</v>
      </c>
    </row>
    <row r="7" spans="1:8" ht="9" customHeight="1">
      <c r="A7" s="290" t="s">
        <v>235</v>
      </c>
      <c r="B7" s="298">
        <v>11963.025775999999</v>
      </c>
      <c r="C7" s="299">
        <v>3457.9997760000001</v>
      </c>
      <c r="D7" s="299">
        <v>298.029</v>
      </c>
      <c r="E7" s="299">
        <v>217.767</v>
      </c>
      <c r="F7" s="299">
        <v>5989.23</v>
      </c>
      <c r="G7" s="299">
        <v>0</v>
      </c>
      <c r="H7" s="299">
        <v>2000</v>
      </c>
    </row>
    <row r="8" spans="1:8" ht="9" customHeight="1">
      <c r="A8" s="290" t="s">
        <v>236</v>
      </c>
      <c r="B8" s="298">
        <v>24908.341490740004</v>
      </c>
      <c r="C8" s="299">
        <v>825.16937035199999</v>
      </c>
      <c r="D8" s="299">
        <v>17341.070120388002</v>
      </c>
      <c r="E8" s="299">
        <v>3713.28</v>
      </c>
      <c r="F8" s="299">
        <v>1428.5440000000001</v>
      </c>
      <c r="G8" s="299">
        <v>1007.902</v>
      </c>
      <c r="H8" s="299">
        <v>592.37599999999998</v>
      </c>
    </row>
    <row r="9" spans="1:8" ht="9" customHeight="1">
      <c r="A9" s="290" t="s">
        <v>237</v>
      </c>
      <c r="B9" s="298">
        <v>4622.5420268400003</v>
      </c>
      <c r="C9" s="299" t="s">
        <v>238</v>
      </c>
      <c r="D9" s="299">
        <v>396.12666308999997</v>
      </c>
      <c r="E9" s="299">
        <v>3713.3560000000002</v>
      </c>
      <c r="F9" s="299" t="s">
        <v>238</v>
      </c>
      <c r="G9" s="299">
        <v>408.173</v>
      </c>
      <c r="H9" s="299">
        <v>0</v>
      </c>
    </row>
    <row r="10" spans="1:8" ht="9" customHeight="1">
      <c r="A10" s="290" t="s">
        <v>239</v>
      </c>
      <c r="B10" s="298" t="s">
        <v>238</v>
      </c>
      <c r="C10" s="299">
        <v>22.32</v>
      </c>
      <c r="D10" s="299">
        <v>531.61878308799999</v>
      </c>
      <c r="E10" s="299">
        <v>198.637</v>
      </c>
      <c r="F10" s="299">
        <v>0</v>
      </c>
      <c r="G10" s="299" t="s">
        <v>238</v>
      </c>
      <c r="H10" s="299">
        <v>0</v>
      </c>
    </row>
    <row r="11" spans="1:8" ht="9" customHeight="1">
      <c r="A11" s="290" t="s">
        <v>240</v>
      </c>
      <c r="B11" s="298">
        <v>6762.3486359999997</v>
      </c>
      <c r="C11" s="299">
        <v>1378.4781359999999</v>
      </c>
      <c r="D11" s="299">
        <v>663.28150000000005</v>
      </c>
      <c r="E11" s="299">
        <v>766.08600000000001</v>
      </c>
      <c r="F11" s="299">
        <v>3793.83</v>
      </c>
      <c r="G11" s="299">
        <v>160.673</v>
      </c>
      <c r="H11" s="299">
        <v>0</v>
      </c>
    </row>
    <row r="12" spans="1:8" ht="9" customHeight="1">
      <c r="A12" s="290" t="s">
        <v>241</v>
      </c>
      <c r="B12" s="298">
        <v>15066.107459565999</v>
      </c>
      <c r="C12" s="299">
        <v>649.68183456600002</v>
      </c>
      <c r="D12" s="299">
        <v>245.646625</v>
      </c>
      <c r="E12" s="299">
        <v>8299.4689999999991</v>
      </c>
      <c r="F12" s="299">
        <v>5809.4709999999995</v>
      </c>
      <c r="G12" s="299">
        <v>61.838999999999999</v>
      </c>
      <c r="H12" s="299">
        <v>0</v>
      </c>
    </row>
    <row r="13" spans="1:8" ht="9" customHeight="1">
      <c r="A13" s="290" t="s">
        <v>242</v>
      </c>
      <c r="B13" s="298" t="s">
        <v>238</v>
      </c>
      <c r="C13" s="299">
        <v>0</v>
      </c>
      <c r="D13" s="299">
        <v>0</v>
      </c>
      <c r="E13" s="299">
        <v>0</v>
      </c>
      <c r="F13" s="299">
        <v>0</v>
      </c>
      <c r="G13" s="299">
        <v>0</v>
      </c>
      <c r="H13" s="299" t="s">
        <v>238</v>
      </c>
    </row>
    <row r="14" spans="1:8" ht="9" customHeight="1">
      <c r="A14" s="290" t="s">
        <v>243</v>
      </c>
      <c r="B14" s="298">
        <v>8631.3384280000009</v>
      </c>
      <c r="C14" s="299">
        <v>720.32182799999998</v>
      </c>
      <c r="D14" s="299">
        <v>765.89859999999999</v>
      </c>
      <c r="E14" s="299">
        <v>1470.461</v>
      </c>
      <c r="F14" s="299" t="s">
        <v>238</v>
      </c>
      <c r="G14" s="299">
        <v>4190.1760000000004</v>
      </c>
      <c r="H14" s="299" t="s">
        <v>238</v>
      </c>
    </row>
    <row r="15" spans="1:8" ht="9" customHeight="1">
      <c r="A15" s="290" t="s">
        <v>244</v>
      </c>
      <c r="B15" s="298">
        <v>1452.7087700000002</v>
      </c>
      <c r="C15" s="299" t="s">
        <v>238</v>
      </c>
      <c r="D15" s="299">
        <v>128.19900000000001</v>
      </c>
      <c r="E15" s="299">
        <v>866.79100000000005</v>
      </c>
      <c r="F15" s="299">
        <v>171.32400000000001</v>
      </c>
      <c r="G15" s="299">
        <v>10.728999999999999</v>
      </c>
      <c r="H15" s="299" t="s">
        <v>238</v>
      </c>
    </row>
    <row r="16" spans="1:8" ht="9" customHeight="1">
      <c r="A16" s="290" t="s">
        <v>245</v>
      </c>
      <c r="B16" s="298">
        <v>12340.778498806001</v>
      </c>
      <c r="C16" s="299">
        <v>1142.3302715720001</v>
      </c>
      <c r="D16" s="299">
        <v>1237.009227234</v>
      </c>
      <c r="E16" s="299">
        <v>1001.12</v>
      </c>
      <c r="F16" s="299">
        <v>5381.8869999999997</v>
      </c>
      <c r="G16" s="299" t="s">
        <v>238</v>
      </c>
      <c r="H16" s="299" t="s">
        <v>238</v>
      </c>
    </row>
    <row r="17" spans="1:8" ht="9" customHeight="1">
      <c r="A17" s="290" t="s">
        <v>246</v>
      </c>
      <c r="B17" s="298">
        <v>4856.356524926</v>
      </c>
      <c r="C17" s="299">
        <v>513.65077825000003</v>
      </c>
      <c r="D17" s="299">
        <v>112.78074667599999</v>
      </c>
      <c r="E17" s="299">
        <v>820.97699999999998</v>
      </c>
      <c r="F17" s="299">
        <v>3408.9479999999999</v>
      </c>
      <c r="G17" s="299">
        <v>0</v>
      </c>
      <c r="H17" s="299">
        <v>0</v>
      </c>
    </row>
    <row r="18" spans="1:8" ht="9" customHeight="1">
      <c r="A18" s="290" t="s">
        <v>247</v>
      </c>
      <c r="B18" s="298">
        <v>2296.2026051729999</v>
      </c>
      <c r="C18" s="299">
        <v>709.91700200000002</v>
      </c>
      <c r="D18" s="299">
        <v>252.51360317300001</v>
      </c>
      <c r="E18" s="299">
        <v>1296.481</v>
      </c>
      <c r="F18" s="299" t="s">
        <v>238</v>
      </c>
      <c r="G18" s="299" t="s">
        <v>238</v>
      </c>
      <c r="H18" s="299">
        <v>0</v>
      </c>
    </row>
    <row r="19" spans="1:8" ht="9" customHeight="1">
      <c r="A19" s="290" t="s">
        <v>248</v>
      </c>
      <c r="B19" s="298">
        <v>1146.1112744</v>
      </c>
      <c r="C19" s="299">
        <v>13.377274400000001</v>
      </c>
      <c r="D19" s="299">
        <v>31.641999999999999</v>
      </c>
      <c r="E19" s="299">
        <v>154.464</v>
      </c>
      <c r="F19" s="299">
        <v>108.866</v>
      </c>
      <c r="G19" s="299">
        <v>195.881</v>
      </c>
      <c r="H19" s="299">
        <v>641.88099999999997</v>
      </c>
    </row>
    <row r="20" spans="1:8" ht="9" customHeight="1">
      <c r="A20" s="290" t="s">
        <v>249</v>
      </c>
      <c r="B20" s="298">
        <v>1380.9283326570001</v>
      </c>
      <c r="C20" s="299">
        <v>39.18</v>
      </c>
      <c r="D20" s="299">
        <v>336.839332657</v>
      </c>
      <c r="E20" s="299">
        <v>276.87799999999999</v>
      </c>
      <c r="F20" s="299">
        <v>394.42500000000001</v>
      </c>
      <c r="G20" s="299">
        <v>89.771000000000001</v>
      </c>
      <c r="H20" s="299">
        <v>243.83500000000001</v>
      </c>
    </row>
    <row r="21" spans="1:8" ht="9" customHeight="1">
      <c r="A21" s="290" t="s">
        <v>250</v>
      </c>
      <c r="B21" s="298">
        <v>2287.5577958239996</v>
      </c>
      <c r="C21" s="299">
        <v>703.44336047199999</v>
      </c>
      <c r="D21" s="299">
        <v>404.39843535199998</v>
      </c>
      <c r="E21" s="299">
        <v>552.577</v>
      </c>
      <c r="F21" s="299">
        <v>416.065</v>
      </c>
      <c r="G21" s="299" t="s">
        <v>238</v>
      </c>
      <c r="H21" s="299" t="s">
        <v>238</v>
      </c>
    </row>
    <row r="22" spans="1:8" ht="9" customHeight="1">
      <c r="A22" s="290" t="s">
        <v>251</v>
      </c>
      <c r="B22" s="298">
        <v>9036.4368388350013</v>
      </c>
      <c r="C22" s="299">
        <v>1595.8048388350001</v>
      </c>
      <c r="D22" s="299">
        <v>0</v>
      </c>
      <c r="E22" s="299">
        <v>1772.9280000000001</v>
      </c>
      <c r="F22" s="299" t="s">
        <v>238</v>
      </c>
      <c r="G22" s="299">
        <v>1682.079</v>
      </c>
      <c r="H22" s="299" t="s">
        <v>238</v>
      </c>
    </row>
    <row r="23" spans="1:8" ht="5.15" customHeight="1" thickBot="1">
      <c r="A23" s="300"/>
      <c r="B23" s="300"/>
      <c r="C23" s="300"/>
      <c r="D23" s="300"/>
      <c r="E23" s="300"/>
      <c r="F23" s="300"/>
      <c r="G23" s="300"/>
      <c r="H23" s="300"/>
    </row>
    <row r="24" spans="1:8" ht="9" customHeight="1" thickTop="1">
      <c r="A24" s="291" t="s">
        <v>146</v>
      </c>
    </row>
    <row r="25" spans="1:8">
      <c r="A25" s="301"/>
      <c r="B25" s="301"/>
      <c r="C25" s="301"/>
      <c r="D25" s="301"/>
      <c r="E25" s="302"/>
      <c r="F25" s="302"/>
      <c r="G25" s="302"/>
      <c r="H25" s="302"/>
    </row>
  </sheetData>
  <mergeCells count="8">
    <mergeCell ref="A1:H1"/>
    <mergeCell ref="B3:B4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" footer="0"/>
  <pageSetup paperSize="9" scale="97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0433E-93C1-41A7-8CA1-D318EF96B331}">
  <sheetPr>
    <tabColor rgb="FF92D050"/>
  </sheetPr>
  <dimension ref="A1:I26"/>
  <sheetViews>
    <sheetView showGridLines="0" zoomScaleNormal="100" workbookViewId="0">
      <selection sqref="A1:I1"/>
    </sheetView>
  </sheetViews>
  <sheetFormatPr defaultRowHeight="12.5"/>
  <cols>
    <col min="1" max="1" width="30.7265625" customWidth="1"/>
    <col min="2" max="2" width="7.7265625" bestFit="1" customWidth="1"/>
    <col min="3" max="3" width="6.81640625" customWidth="1"/>
    <col min="4" max="4" width="7.7265625" bestFit="1" customWidth="1"/>
    <col min="5" max="6" width="7.453125" bestFit="1" customWidth="1"/>
    <col min="7" max="9" width="6.81640625" customWidth="1"/>
    <col min="237" max="237" width="32.81640625" bestFit="1" customWidth="1"/>
    <col min="238" max="238" width="7.7265625" bestFit="1" customWidth="1"/>
    <col min="239" max="239" width="6.81640625" customWidth="1"/>
    <col min="240" max="240" width="7.7265625" bestFit="1" customWidth="1"/>
    <col min="241" max="242" width="7.453125" bestFit="1" customWidth="1"/>
    <col min="243" max="245" width="6.81640625" customWidth="1"/>
    <col min="493" max="493" width="32.81640625" bestFit="1" customWidth="1"/>
    <col min="494" max="494" width="7.7265625" bestFit="1" customWidth="1"/>
    <col min="495" max="495" width="6.81640625" customWidth="1"/>
    <col min="496" max="496" width="7.7265625" bestFit="1" customWidth="1"/>
    <col min="497" max="498" width="7.453125" bestFit="1" customWidth="1"/>
    <col min="499" max="501" width="6.81640625" customWidth="1"/>
    <col min="749" max="749" width="32.81640625" bestFit="1" customWidth="1"/>
    <col min="750" max="750" width="7.7265625" bestFit="1" customWidth="1"/>
    <col min="751" max="751" width="6.81640625" customWidth="1"/>
    <col min="752" max="752" width="7.7265625" bestFit="1" customWidth="1"/>
    <col min="753" max="754" width="7.453125" bestFit="1" customWidth="1"/>
    <col min="755" max="757" width="6.81640625" customWidth="1"/>
    <col min="1005" max="1005" width="32.81640625" bestFit="1" customWidth="1"/>
    <col min="1006" max="1006" width="7.7265625" bestFit="1" customWidth="1"/>
    <col min="1007" max="1007" width="6.81640625" customWidth="1"/>
    <col min="1008" max="1008" width="7.7265625" bestFit="1" customWidth="1"/>
    <col min="1009" max="1010" width="7.453125" bestFit="1" customWidth="1"/>
    <col min="1011" max="1013" width="6.81640625" customWidth="1"/>
    <col min="1261" max="1261" width="32.81640625" bestFit="1" customWidth="1"/>
    <col min="1262" max="1262" width="7.7265625" bestFit="1" customWidth="1"/>
    <col min="1263" max="1263" width="6.81640625" customWidth="1"/>
    <col min="1264" max="1264" width="7.7265625" bestFit="1" customWidth="1"/>
    <col min="1265" max="1266" width="7.453125" bestFit="1" customWidth="1"/>
    <col min="1267" max="1269" width="6.81640625" customWidth="1"/>
    <col min="1517" max="1517" width="32.81640625" bestFit="1" customWidth="1"/>
    <col min="1518" max="1518" width="7.7265625" bestFit="1" customWidth="1"/>
    <col min="1519" max="1519" width="6.81640625" customWidth="1"/>
    <col min="1520" max="1520" width="7.7265625" bestFit="1" customWidth="1"/>
    <col min="1521" max="1522" width="7.453125" bestFit="1" customWidth="1"/>
    <col min="1523" max="1525" width="6.81640625" customWidth="1"/>
    <col min="1773" max="1773" width="32.81640625" bestFit="1" customWidth="1"/>
    <col min="1774" max="1774" width="7.7265625" bestFit="1" customWidth="1"/>
    <col min="1775" max="1775" width="6.81640625" customWidth="1"/>
    <col min="1776" max="1776" width="7.7265625" bestFit="1" customWidth="1"/>
    <col min="1777" max="1778" width="7.453125" bestFit="1" customWidth="1"/>
    <col min="1779" max="1781" width="6.81640625" customWidth="1"/>
    <col min="2029" max="2029" width="32.81640625" bestFit="1" customWidth="1"/>
    <col min="2030" max="2030" width="7.7265625" bestFit="1" customWidth="1"/>
    <col min="2031" max="2031" width="6.81640625" customWidth="1"/>
    <col min="2032" max="2032" width="7.7265625" bestFit="1" customWidth="1"/>
    <col min="2033" max="2034" width="7.453125" bestFit="1" customWidth="1"/>
    <col min="2035" max="2037" width="6.81640625" customWidth="1"/>
    <col min="2285" max="2285" width="32.81640625" bestFit="1" customWidth="1"/>
    <col min="2286" max="2286" width="7.7265625" bestFit="1" customWidth="1"/>
    <col min="2287" max="2287" width="6.81640625" customWidth="1"/>
    <col min="2288" max="2288" width="7.7265625" bestFit="1" customWidth="1"/>
    <col min="2289" max="2290" width="7.453125" bestFit="1" customWidth="1"/>
    <col min="2291" max="2293" width="6.81640625" customWidth="1"/>
    <col min="2541" max="2541" width="32.81640625" bestFit="1" customWidth="1"/>
    <col min="2542" max="2542" width="7.7265625" bestFit="1" customWidth="1"/>
    <col min="2543" max="2543" width="6.81640625" customWidth="1"/>
    <col min="2544" max="2544" width="7.7265625" bestFit="1" customWidth="1"/>
    <col min="2545" max="2546" width="7.453125" bestFit="1" customWidth="1"/>
    <col min="2547" max="2549" width="6.81640625" customWidth="1"/>
    <col min="2797" max="2797" width="32.81640625" bestFit="1" customWidth="1"/>
    <col min="2798" max="2798" width="7.7265625" bestFit="1" customWidth="1"/>
    <col min="2799" max="2799" width="6.81640625" customWidth="1"/>
    <col min="2800" max="2800" width="7.7265625" bestFit="1" customWidth="1"/>
    <col min="2801" max="2802" width="7.453125" bestFit="1" customWidth="1"/>
    <col min="2803" max="2805" width="6.81640625" customWidth="1"/>
    <col min="3053" max="3053" width="32.81640625" bestFit="1" customWidth="1"/>
    <col min="3054" max="3054" width="7.7265625" bestFit="1" customWidth="1"/>
    <col min="3055" max="3055" width="6.81640625" customWidth="1"/>
    <col min="3056" max="3056" width="7.7265625" bestFit="1" customWidth="1"/>
    <col min="3057" max="3058" width="7.453125" bestFit="1" customWidth="1"/>
    <col min="3059" max="3061" width="6.81640625" customWidth="1"/>
    <col min="3309" max="3309" width="32.81640625" bestFit="1" customWidth="1"/>
    <col min="3310" max="3310" width="7.7265625" bestFit="1" customWidth="1"/>
    <col min="3311" max="3311" width="6.81640625" customWidth="1"/>
    <col min="3312" max="3312" width="7.7265625" bestFit="1" customWidth="1"/>
    <col min="3313" max="3314" width="7.453125" bestFit="1" customWidth="1"/>
    <col min="3315" max="3317" width="6.81640625" customWidth="1"/>
    <col min="3565" max="3565" width="32.81640625" bestFit="1" customWidth="1"/>
    <col min="3566" max="3566" width="7.7265625" bestFit="1" customWidth="1"/>
    <col min="3567" max="3567" width="6.81640625" customWidth="1"/>
    <col min="3568" max="3568" width="7.7265625" bestFit="1" customWidth="1"/>
    <col min="3569" max="3570" width="7.453125" bestFit="1" customWidth="1"/>
    <col min="3571" max="3573" width="6.81640625" customWidth="1"/>
    <col min="3821" max="3821" width="32.81640625" bestFit="1" customWidth="1"/>
    <col min="3822" max="3822" width="7.7265625" bestFit="1" customWidth="1"/>
    <col min="3823" max="3823" width="6.81640625" customWidth="1"/>
    <col min="3824" max="3824" width="7.7265625" bestFit="1" customWidth="1"/>
    <col min="3825" max="3826" width="7.453125" bestFit="1" customWidth="1"/>
    <col min="3827" max="3829" width="6.81640625" customWidth="1"/>
    <col min="4077" max="4077" width="32.81640625" bestFit="1" customWidth="1"/>
    <col min="4078" max="4078" width="7.7265625" bestFit="1" customWidth="1"/>
    <col min="4079" max="4079" width="6.81640625" customWidth="1"/>
    <col min="4080" max="4080" width="7.7265625" bestFit="1" customWidth="1"/>
    <col min="4081" max="4082" width="7.453125" bestFit="1" customWidth="1"/>
    <col min="4083" max="4085" width="6.81640625" customWidth="1"/>
    <col min="4333" max="4333" width="32.81640625" bestFit="1" customWidth="1"/>
    <col min="4334" max="4334" width="7.7265625" bestFit="1" customWidth="1"/>
    <col min="4335" max="4335" width="6.81640625" customWidth="1"/>
    <col min="4336" max="4336" width="7.7265625" bestFit="1" customWidth="1"/>
    <col min="4337" max="4338" width="7.453125" bestFit="1" customWidth="1"/>
    <col min="4339" max="4341" width="6.81640625" customWidth="1"/>
    <col min="4589" max="4589" width="32.81640625" bestFit="1" customWidth="1"/>
    <col min="4590" max="4590" width="7.7265625" bestFit="1" customWidth="1"/>
    <col min="4591" max="4591" width="6.81640625" customWidth="1"/>
    <col min="4592" max="4592" width="7.7265625" bestFit="1" customWidth="1"/>
    <col min="4593" max="4594" width="7.453125" bestFit="1" customWidth="1"/>
    <col min="4595" max="4597" width="6.81640625" customWidth="1"/>
    <col min="4845" max="4845" width="32.81640625" bestFit="1" customWidth="1"/>
    <col min="4846" max="4846" width="7.7265625" bestFit="1" customWidth="1"/>
    <col min="4847" max="4847" width="6.81640625" customWidth="1"/>
    <col min="4848" max="4848" width="7.7265625" bestFit="1" customWidth="1"/>
    <col min="4849" max="4850" width="7.453125" bestFit="1" customWidth="1"/>
    <col min="4851" max="4853" width="6.81640625" customWidth="1"/>
    <col min="5101" max="5101" width="32.81640625" bestFit="1" customWidth="1"/>
    <col min="5102" max="5102" width="7.7265625" bestFit="1" customWidth="1"/>
    <col min="5103" max="5103" width="6.81640625" customWidth="1"/>
    <col min="5104" max="5104" width="7.7265625" bestFit="1" customWidth="1"/>
    <col min="5105" max="5106" width="7.453125" bestFit="1" customWidth="1"/>
    <col min="5107" max="5109" width="6.81640625" customWidth="1"/>
    <col min="5357" max="5357" width="32.81640625" bestFit="1" customWidth="1"/>
    <col min="5358" max="5358" width="7.7265625" bestFit="1" customWidth="1"/>
    <col min="5359" max="5359" width="6.81640625" customWidth="1"/>
    <col min="5360" max="5360" width="7.7265625" bestFit="1" customWidth="1"/>
    <col min="5361" max="5362" width="7.453125" bestFit="1" customWidth="1"/>
    <col min="5363" max="5365" width="6.81640625" customWidth="1"/>
    <col min="5613" max="5613" width="32.81640625" bestFit="1" customWidth="1"/>
    <col min="5614" max="5614" width="7.7265625" bestFit="1" customWidth="1"/>
    <col min="5615" max="5615" width="6.81640625" customWidth="1"/>
    <col min="5616" max="5616" width="7.7265625" bestFit="1" customWidth="1"/>
    <col min="5617" max="5618" width="7.453125" bestFit="1" customWidth="1"/>
    <col min="5619" max="5621" width="6.81640625" customWidth="1"/>
    <col min="5869" max="5869" width="32.81640625" bestFit="1" customWidth="1"/>
    <col min="5870" max="5870" width="7.7265625" bestFit="1" customWidth="1"/>
    <col min="5871" max="5871" width="6.81640625" customWidth="1"/>
    <col min="5872" max="5872" width="7.7265625" bestFit="1" customWidth="1"/>
    <col min="5873" max="5874" width="7.453125" bestFit="1" customWidth="1"/>
    <col min="5875" max="5877" width="6.81640625" customWidth="1"/>
    <col min="6125" max="6125" width="32.81640625" bestFit="1" customWidth="1"/>
    <col min="6126" max="6126" width="7.7265625" bestFit="1" customWidth="1"/>
    <col min="6127" max="6127" width="6.81640625" customWidth="1"/>
    <col min="6128" max="6128" width="7.7265625" bestFit="1" customWidth="1"/>
    <col min="6129" max="6130" width="7.453125" bestFit="1" customWidth="1"/>
    <col min="6131" max="6133" width="6.81640625" customWidth="1"/>
    <col min="6381" max="6381" width="32.81640625" bestFit="1" customWidth="1"/>
    <col min="6382" max="6382" width="7.7265625" bestFit="1" customWidth="1"/>
    <col min="6383" max="6383" width="6.81640625" customWidth="1"/>
    <col min="6384" max="6384" width="7.7265625" bestFit="1" customWidth="1"/>
    <col min="6385" max="6386" width="7.453125" bestFit="1" customWidth="1"/>
    <col min="6387" max="6389" width="6.81640625" customWidth="1"/>
    <col min="6637" max="6637" width="32.81640625" bestFit="1" customWidth="1"/>
    <col min="6638" max="6638" width="7.7265625" bestFit="1" customWidth="1"/>
    <col min="6639" max="6639" width="6.81640625" customWidth="1"/>
    <col min="6640" max="6640" width="7.7265625" bestFit="1" customWidth="1"/>
    <col min="6641" max="6642" width="7.453125" bestFit="1" customWidth="1"/>
    <col min="6643" max="6645" width="6.81640625" customWidth="1"/>
    <col min="6893" max="6893" width="32.81640625" bestFit="1" customWidth="1"/>
    <col min="6894" max="6894" width="7.7265625" bestFit="1" customWidth="1"/>
    <col min="6895" max="6895" width="6.81640625" customWidth="1"/>
    <col min="6896" max="6896" width="7.7265625" bestFit="1" customWidth="1"/>
    <col min="6897" max="6898" width="7.453125" bestFit="1" customWidth="1"/>
    <col min="6899" max="6901" width="6.81640625" customWidth="1"/>
    <col min="7149" max="7149" width="32.81640625" bestFit="1" customWidth="1"/>
    <col min="7150" max="7150" width="7.7265625" bestFit="1" customWidth="1"/>
    <col min="7151" max="7151" width="6.81640625" customWidth="1"/>
    <col min="7152" max="7152" width="7.7265625" bestFit="1" customWidth="1"/>
    <col min="7153" max="7154" width="7.453125" bestFit="1" customWidth="1"/>
    <col min="7155" max="7157" width="6.81640625" customWidth="1"/>
    <col min="7405" max="7405" width="32.81640625" bestFit="1" customWidth="1"/>
    <col min="7406" max="7406" width="7.7265625" bestFit="1" customWidth="1"/>
    <col min="7407" max="7407" width="6.81640625" customWidth="1"/>
    <col min="7408" max="7408" width="7.7265625" bestFit="1" customWidth="1"/>
    <col min="7409" max="7410" width="7.453125" bestFit="1" customWidth="1"/>
    <col min="7411" max="7413" width="6.81640625" customWidth="1"/>
    <col min="7661" max="7661" width="32.81640625" bestFit="1" customWidth="1"/>
    <col min="7662" max="7662" width="7.7265625" bestFit="1" customWidth="1"/>
    <col min="7663" max="7663" width="6.81640625" customWidth="1"/>
    <col min="7664" max="7664" width="7.7265625" bestFit="1" customWidth="1"/>
    <col min="7665" max="7666" width="7.453125" bestFit="1" customWidth="1"/>
    <col min="7667" max="7669" width="6.81640625" customWidth="1"/>
    <col min="7917" max="7917" width="32.81640625" bestFit="1" customWidth="1"/>
    <col min="7918" max="7918" width="7.7265625" bestFit="1" customWidth="1"/>
    <col min="7919" max="7919" width="6.81640625" customWidth="1"/>
    <col min="7920" max="7920" width="7.7265625" bestFit="1" customWidth="1"/>
    <col min="7921" max="7922" width="7.453125" bestFit="1" customWidth="1"/>
    <col min="7923" max="7925" width="6.81640625" customWidth="1"/>
    <col min="8173" max="8173" width="32.81640625" bestFit="1" customWidth="1"/>
    <col min="8174" max="8174" width="7.7265625" bestFit="1" customWidth="1"/>
    <col min="8175" max="8175" width="6.81640625" customWidth="1"/>
    <col min="8176" max="8176" width="7.7265625" bestFit="1" customWidth="1"/>
    <col min="8177" max="8178" width="7.453125" bestFit="1" customWidth="1"/>
    <col min="8179" max="8181" width="6.81640625" customWidth="1"/>
    <col min="8429" max="8429" width="32.81640625" bestFit="1" customWidth="1"/>
    <col min="8430" max="8430" width="7.7265625" bestFit="1" customWidth="1"/>
    <col min="8431" max="8431" width="6.81640625" customWidth="1"/>
    <col min="8432" max="8432" width="7.7265625" bestFit="1" customWidth="1"/>
    <col min="8433" max="8434" width="7.453125" bestFit="1" customWidth="1"/>
    <col min="8435" max="8437" width="6.81640625" customWidth="1"/>
    <col min="8685" max="8685" width="32.81640625" bestFit="1" customWidth="1"/>
    <col min="8686" max="8686" width="7.7265625" bestFit="1" customWidth="1"/>
    <col min="8687" max="8687" width="6.81640625" customWidth="1"/>
    <col min="8688" max="8688" width="7.7265625" bestFit="1" customWidth="1"/>
    <col min="8689" max="8690" width="7.453125" bestFit="1" customWidth="1"/>
    <col min="8691" max="8693" width="6.81640625" customWidth="1"/>
    <col min="8941" max="8941" width="32.81640625" bestFit="1" customWidth="1"/>
    <col min="8942" max="8942" width="7.7265625" bestFit="1" customWidth="1"/>
    <col min="8943" max="8943" width="6.81640625" customWidth="1"/>
    <col min="8944" max="8944" width="7.7265625" bestFit="1" customWidth="1"/>
    <col min="8945" max="8946" width="7.453125" bestFit="1" customWidth="1"/>
    <col min="8947" max="8949" width="6.81640625" customWidth="1"/>
    <col min="9197" max="9197" width="32.81640625" bestFit="1" customWidth="1"/>
    <col min="9198" max="9198" width="7.7265625" bestFit="1" customWidth="1"/>
    <col min="9199" max="9199" width="6.81640625" customWidth="1"/>
    <col min="9200" max="9200" width="7.7265625" bestFit="1" customWidth="1"/>
    <col min="9201" max="9202" width="7.453125" bestFit="1" customWidth="1"/>
    <col min="9203" max="9205" width="6.81640625" customWidth="1"/>
    <col min="9453" max="9453" width="32.81640625" bestFit="1" customWidth="1"/>
    <col min="9454" max="9454" width="7.7265625" bestFit="1" customWidth="1"/>
    <col min="9455" max="9455" width="6.81640625" customWidth="1"/>
    <col min="9456" max="9456" width="7.7265625" bestFit="1" customWidth="1"/>
    <col min="9457" max="9458" width="7.453125" bestFit="1" customWidth="1"/>
    <col min="9459" max="9461" width="6.81640625" customWidth="1"/>
    <col min="9709" max="9709" width="32.81640625" bestFit="1" customWidth="1"/>
    <col min="9710" max="9710" width="7.7265625" bestFit="1" customWidth="1"/>
    <col min="9711" max="9711" width="6.81640625" customWidth="1"/>
    <col min="9712" max="9712" width="7.7265625" bestFit="1" customWidth="1"/>
    <col min="9713" max="9714" width="7.453125" bestFit="1" customWidth="1"/>
    <col min="9715" max="9717" width="6.81640625" customWidth="1"/>
    <col min="9965" max="9965" width="32.81640625" bestFit="1" customWidth="1"/>
    <col min="9966" max="9966" width="7.7265625" bestFit="1" customWidth="1"/>
    <col min="9967" max="9967" width="6.81640625" customWidth="1"/>
    <col min="9968" max="9968" width="7.7265625" bestFit="1" customWidth="1"/>
    <col min="9969" max="9970" width="7.453125" bestFit="1" customWidth="1"/>
    <col min="9971" max="9973" width="6.81640625" customWidth="1"/>
    <col min="10221" max="10221" width="32.81640625" bestFit="1" customWidth="1"/>
    <col min="10222" max="10222" width="7.7265625" bestFit="1" customWidth="1"/>
    <col min="10223" max="10223" width="6.81640625" customWidth="1"/>
    <col min="10224" max="10224" width="7.7265625" bestFit="1" customWidth="1"/>
    <col min="10225" max="10226" width="7.453125" bestFit="1" customWidth="1"/>
    <col min="10227" max="10229" width="6.81640625" customWidth="1"/>
    <col min="10477" max="10477" width="32.81640625" bestFit="1" customWidth="1"/>
    <col min="10478" max="10478" width="7.7265625" bestFit="1" customWidth="1"/>
    <col min="10479" max="10479" width="6.81640625" customWidth="1"/>
    <col min="10480" max="10480" width="7.7265625" bestFit="1" customWidth="1"/>
    <col min="10481" max="10482" width="7.453125" bestFit="1" customWidth="1"/>
    <col min="10483" max="10485" width="6.81640625" customWidth="1"/>
    <col min="10733" max="10733" width="32.81640625" bestFit="1" customWidth="1"/>
    <col min="10734" max="10734" width="7.7265625" bestFit="1" customWidth="1"/>
    <col min="10735" max="10735" width="6.81640625" customWidth="1"/>
    <col min="10736" max="10736" width="7.7265625" bestFit="1" customWidth="1"/>
    <col min="10737" max="10738" width="7.453125" bestFit="1" customWidth="1"/>
    <col min="10739" max="10741" width="6.81640625" customWidth="1"/>
    <col min="10989" max="10989" width="32.81640625" bestFit="1" customWidth="1"/>
    <col min="10990" max="10990" width="7.7265625" bestFit="1" customWidth="1"/>
    <col min="10991" max="10991" width="6.81640625" customWidth="1"/>
    <col min="10992" max="10992" width="7.7265625" bestFit="1" customWidth="1"/>
    <col min="10993" max="10994" width="7.453125" bestFit="1" customWidth="1"/>
    <col min="10995" max="10997" width="6.81640625" customWidth="1"/>
    <col min="11245" max="11245" width="32.81640625" bestFit="1" customWidth="1"/>
    <col min="11246" max="11246" width="7.7265625" bestFit="1" customWidth="1"/>
    <col min="11247" max="11247" width="6.81640625" customWidth="1"/>
    <col min="11248" max="11248" width="7.7265625" bestFit="1" customWidth="1"/>
    <col min="11249" max="11250" width="7.453125" bestFit="1" customWidth="1"/>
    <col min="11251" max="11253" width="6.81640625" customWidth="1"/>
    <col min="11501" max="11501" width="32.81640625" bestFit="1" customWidth="1"/>
    <col min="11502" max="11502" width="7.7265625" bestFit="1" customWidth="1"/>
    <col min="11503" max="11503" width="6.81640625" customWidth="1"/>
    <col min="11504" max="11504" width="7.7265625" bestFit="1" customWidth="1"/>
    <col min="11505" max="11506" width="7.453125" bestFit="1" customWidth="1"/>
    <col min="11507" max="11509" width="6.81640625" customWidth="1"/>
    <col min="11757" max="11757" width="32.81640625" bestFit="1" customWidth="1"/>
    <col min="11758" max="11758" width="7.7265625" bestFit="1" customWidth="1"/>
    <col min="11759" max="11759" width="6.81640625" customWidth="1"/>
    <col min="11760" max="11760" width="7.7265625" bestFit="1" customWidth="1"/>
    <col min="11761" max="11762" width="7.453125" bestFit="1" customWidth="1"/>
    <col min="11763" max="11765" width="6.81640625" customWidth="1"/>
    <col min="12013" max="12013" width="32.81640625" bestFit="1" customWidth="1"/>
    <col min="12014" max="12014" width="7.7265625" bestFit="1" customWidth="1"/>
    <col min="12015" max="12015" width="6.81640625" customWidth="1"/>
    <col min="12016" max="12016" width="7.7265625" bestFit="1" customWidth="1"/>
    <col min="12017" max="12018" width="7.453125" bestFit="1" customWidth="1"/>
    <col min="12019" max="12021" width="6.81640625" customWidth="1"/>
    <col min="12269" max="12269" width="32.81640625" bestFit="1" customWidth="1"/>
    <col min="12270" max="12270" width="7.7265625" bestFit="1" customWidth="1"/>
    <col min="12271" max="12271" width="6.81640625" customWidth="1"/>
    <col min="12272" max="12272" width="7.7265625" bestFit="1" customWidth="1"/>
    <col min="12273" max="12274" width="7.453125" bestFit="1" customWidth="1"/>
    <col min="12275" max="12277" width="6.81640625" customWidth="1"/>
    <col min="12525" max="12525" width="32.81640625" bestFit="1" customWidth="1"/>
    <col min="12526" max="12526" width="7.7265625" bestFit="1" customWidth="1"/>
    <col min="12527" max="12527" width="6.81640625" customWidth="1"/>
    <col min="12528" max="12528" width="7.7265625" bestFit="1" customWidth="1"/>
    <col min="12529" max="12530" width="7.453125" bestFit="1" customWidth="1"/>
    <col min="12531" max="12533" width="6.81640625" customWidth="1"/>
    <col min="12781" max="12781" width="32.81640625" bestFit="1" customWidth="1"/>
    <col min="12782" max="12782" width="7.7265625" bestFit="1" customWidth="1"/>
    <col min="12783" max="12783" width="6.81640625" customWidth="1"/>
    <col min="12784" max="12784" width="7.7265625" bestFit="1" customWidth="1"/>
    <col min="12785" max="12786" width="7.453125" bestFit="1" customWidth="1"/>
    <col min="12787" max="12789" width="6.81640625" customWidth="1"/>
    <col min="13037" max="13037" width="32.81640625" bestFit="1" customWidth="1"/>
    <col min="13038" max="13038" width="7.7265625" bestFit="1" customWidth="1"/>
    <col min="13039" max="13039" width="6.81640625" customWidth="1"/>
    <col min="13040" max="13040" width="7.7265625" bestFit="1" customWidth="1"/>
    <col min="13041" max="13042" width="7.453125" bestFit="1" customWidth="1"/>
    <col min="13043" max="13045" width="6.81640625" customWidth="1"/>
    <col min="13293" max="13293" width="32.81640625" bestFit="1" customWidth="1"/>
    <col min="13294" max="13294" width="7.7265625" bestFit="1" customWidth="1"/>
    <col min="13295" max="13295" width="6.81640625" customWidth="1"/>
    <col min="13296" max="13296" width="7.7265625" bestFit="1" customWidth="1"/>
    <col min="13297" max="13298" width="7.453125" bestFit="1" customWidth="1"/>
    <col min="13299" max="13301" width="6.81640625" customWidth="1"/>
    <col min="13549" max="13549" width="32.81640625" bestFit="1" customWidth="1"/>
    <col min="13550" max="13550" width="7.7265625" bestFit="1" customWidth="1"/>
    <col min="13551" max="13551" width="6.81640625" customWidth="1"/>
    <col min="13552" max="13552" width="7.7265625" bestFit="1" customWidth="1"/>
    <col min="13553" max="13554" width="7.453125" bestFit="1" customWidth="1"/>
    <col min="13555" max="13557" width="6.81640625" customWidth="1"/>
    <col min="13805" max="13805" width="32.81640625" bestFit="1" customWidth="1"/>
    <col min="13806" max="13806" width="7.7265625" bestFit="1" customWidth="1"/>
    <col min="13807" max="13807" width="6.81640625" customWidth="1"/>
    <col min="13808" max="13808" width="7.7265625" bestFit="1" customWidth="1"/>
    <col min="13809" max="13810" width="7.453125" bestFit="1" customWidth="1"/>
    <col min="13811" max="13813" width="6.81640625" customWidth="1"/>
    <col min="14061" max="14061" width="32.81640625" bestFit="1" customWidth="1"/>
    <col min="14062" max="14062" width="7.7265625" bestFit="1" customWidth="1"/>
    <col min="14063" max="14063" width="6.81640625" customWidth="1"/>
    <col min="14064" max="14064" width="7.7265625" bestFit="1" customWidth="1"/>
    <col min="14065" max="14066" width="7.453125" bestFit="1" customWidth="1"/>
    <col min="14067" max="14069" width="6.81640625" customWidth="1"/>
    <col min="14317" max="14317" width="32.81640625" bestFit="1" customWidth="1"/>
    <col min="14318" max="14318" width="7.7265625" bestFit="1" customWidth="1"/>
    <col min="14319" max="14319" width="6.81640625" customWidth="1"/>
    <col min="14320" max="14320" width="7.7265625" bestFit="1" customWidth="1"/>
    <col min="14321" max="14322" width="7.453125" bestFit="1" customWidth="1"/>
    <col min="14323" max="14325" width="6.81640625" customWidth="1"/>
    <col min="14573" max="14573" width="32.81640625" bestFit="1" customWidth="1"/>
    <col min="14574" max="14574" width="7.7265625" bestFit="1" customWidth="1"/>
    <col min="14575" max="14575" width="6.81640625" customWidth="1"/>
    <col min="14576" max="14576" width="7.7265625" bestFit="1" customWidth="1"/>
    <col min="14577" max="14578" width="7.453125" bestFit="1" customWidth="1"/>
    <col min="14579" max="14581" width="6.81640625" customWidth="1"/>
    <col min="14829" max="14829" width="32.81640625" bestFit="1" customWidth="1"/>
    <col min="14830" max="14830" width="7.7265625" bestFit="1" customWidth="1"/>
    <col min="14831" max="14831" width="6.81640625" customWidth="1"/>
    <col min="14832" max="14832" width="7.7265625" bestFit="1" customWidth="1"/>
    <col min="14833" max="14834" width="7.453125" bestFit="1" customWidth="1"/>
    <col min="14835" max="14837" width="6.81640625" customWidth="1"/>
    <col min="15085" max="15085" width="32.81640625" bestFit="1" customWidth="1"/>
    <col min="15086" max="15086" width="7.7265625" bestFit="1" customWidth="1"/>
    <col min="15087" max="15087" width="6.81640625" customWidth="1"/>
    <col min="15088" max="15088" width="7.7265625" bestFit="1" customWidth="1"/>
    <col min="15089" max="15090" width="7.453125" bestFit="1" customWidth="1"/>
    <col min="15091" max="15093" width="6.81640625" customWidth="1"/>
    <col min="15341" max="15341" width="32.81640625" bestFit="1" customWidth="1"/>
    <col min="15342" max="15342" width="7.7265625" bestFit="1" customWidth="1"/>
    <col min="15343" max="15343" width="6.81640625" customWidth="1"/>
    <col min="15344" max="15344" width="7.7265625" bestFit="1" customWidth="1"/>
    <col min="15345" max="15346" width="7.453125" bestFit="1" customWidth="1"/>
    <col min="15347" max="15349" width="6.81640625" customWidth="1"/>
    <col min="15597" max="15597" width="32.81640625" bestFit="1" customWidth="1"/>
    <col min="15598" max="15598" width="7.7265625" bestFit="1" customWidth="1"/>
    <col min="15599" max="15599" width="6.81640625" customWidth="1"/>
    <col min="15600" max="15600" width="7.7265625" bestFit="1" customWidth="1"/>
    <col min="15601" max="15602" width="7.453125" bestFit="1" customWidth="1"/>
    <col min="15603" max="15605" width="6.81640625" customWidth="1"/>
    <col min="15853" max="15853" width="32.81640625" bestFit="1" customWidth="1"/>
    <col min="15854" max="15854" width="7.7265625" bestFit="1" customWidth="1"/>
    <col min="15855" max="15855" width="6.81640625" customWidth="1"/>
    <col min="15856" max="15856" width="7.7265625" bestFit="1" customWidth="1"/>
    <col min="15857" max="15858" width="7.453125" bestFit="1" customWidth="1"/>
    <col min="15859" max="15861" width="6.81640625" customWidth="1"/>
    <col min="16109" max="16109" width="32.81640625" bestFit="1" customWidth="1"/>
    <col min="16110" max="16110" width="7.7265625" bestFit="1" customWidth="1"/>
    <col min="16111" max="16111" width="6.81640625" customWidth="1"/>
    <col min="16112" max="16112" width="7.7265625" bestFit="1" customWidth="1"/>
    <col min="16113" max="16114" width="7.453125" bestFit="1" customWidth="1"/>
    <col min="16115" max="16117" width="6.81640625" customWidth="1"/>
  </cols>
  <sheetData>
    <row r="1" spans="1:9" ht="30" customHeight="1">
      <c r="A1" s="615" t="s">
        <v>465</v>
      </c>
      <c r="B1" s="568"/>
      <c r="C1" s="568"/>
      <c r="D1" s="568"/>
      <c r="E1" s="568"/>
      <c r="F1" s="568"/>
      <c r="G1" s="568"/>
      <c r="H1" s="568"/>
      <c r="I1" s="568"/>
    </row>
    <row r="2" spans="1:9" s="140" customFormat="1" ht="9" customHeight="1">
      <c r="A2" s="283"/>
      <c r="B2" s="290"/>
      <c r="C2" s="290"/>
      <c r="D2" s="291"/>
      <c r="E2" s="290"/>
      <c r="F2" s="290"/>
      <c r="G2" s="290"/>
      <c r="H2" s="292"/>
      <c r="I2" s="292" t="s">
        <v>227</v>
      </c>
    </row>
    <row r="3" spans="1:9" ht="10.15" customHeight="1">
      <c r="A3" s="293" t="s">
        <v>253</v>
      </c>
      <c r="B3" s="633" t="s">
        <v>43</v>
      </c>
      <c r="C3" s="633" t="s">
        <v>254</v>
      </c>
      <c r="D3" s="633" t="s">
        <v>255</v>
      </c>
      <c r="E3" s="633" t="s">
        <v>256</v>
      </c>
      <c r="F3" s="633" t="s">
        <v>257</v>
      </c>
      <c r="G3" s="633" t="s">
        <v>258</v>
      </c>
      <c r="H3" s="633" t="s">
        <v>259</v>
      </c>
      <c r="I3" s="634" t="s">
        <v>260</v>
      </c>
    </row>
    <row r="4" spans="1:9" ht="10.15" customHeight="1">
      <c r="A4" s="294" t="s">
        <v>212</v>
      </c>
      <c r="B4" s="633"/>
      <c r="C4" s="633"/>
      <c r="D4" s="633"/>
      <c r="E4" s="633"/>
      <c r="F4" s="633"/>
      <c r="G4" s="633"/>
      <c r="H4" s="633"/>
      <c r="I4" s="634"/>
    </row>
    <row r="5" spans="1:9" ht="5.15" customHeight="1">
      <c r="A5" s="303"/>
      <c r="B5" s="304"/>
      <c r="C5" s="304"/>
      <c r="D5" s="304"/>
      <c r="E5" s="304"/>
      <c r="F5" s="304"/>
      <c r="G5" s="304"/>
      <c r="H5" s="304"/>
      <c r="I5" s="304"/>
    </row>
    <row r="6" spans="1:9" s="140" customFormat="1" ht="10" customHeight="1">
      <c r="A6" s="297" t="s">
        <v>0</v>
      </c>
      <c r="B6" s="298">
        <v>131907.78824085501</v>
      </c>
      <c r="C6" s="298">
        <v>22272.142306022997</v>
      </c>
      <c r="D6" s="298">
        <v>31664.989307178002</v>
      </c>
      <c r="E6" s="298">
        <v>62562.432096913995</v>
      </c>
      <c r="F6" s="298">
        <v>14163.85464102</v>
      </c>
      <c r="G6" s="298">
        <v>446.94899999999996</v>
      </c>
      <c r="H6" s="298">
        <v>572.20788972000003</v>
      </c>
      <c r="I6" s="298">
        <v>225.21299999999999</v>
      </c>
    </row>
    <row r="7" spans="1:9" s="140" customFormat="1" ht="9" customHeight="1">
      <c r="A7" s="290" t="s">
        <v>235</v>
      </c>
      <c r="B7" s="298">
        <v>11963.025776</v>
      </c>
      <c r="C7" s="299">
        <v>490.45971600000001</v>
      </c>
      <c r="D7" s="299">
        <v>3336.7425600000001</v>
      </c>
      <c r="E7" s="299">
        <v>159.29249999999999</v>
      </c>
      <c r="F7" s="299">
        <v>7943.5309999999999</v>
      </c>
      <c r="G7" s="299">
        <v>33</v>
      </c>
      <c r="H7" s="299">
        <v>0</v>
      </c>
      <c r="I7" s="299">
        <v>0</v>
      </c>
    </row>
    <row r="8" spans="1:9" s="140" customFormat="1" ht="9" customHeight="1">
      <c r="A8" s="290" t="s">
        <v>236</v>
      </c>
      <c r="B8" s="298">
        <v>24908.341490740004</v>
      </c>
      <c r="C8" s="299">
        <v>2253.9656715880001</v>
      </c>
      <c r="D8" s="299">
        <v>3003.5460893230002</v>
      </c>
      <c r="E8" s="299">
        <v>18103.380461305002</v>
      </c>
      <c r="F8" s="299">
        <v>1013.061378804</v>
      </c>
      <c r="G8" s="299" t="s">
        <v>238</v>
      </c>
      <c r="H8" s="299" t="s">
        <v>238</v>
      </c>
      <c r="I8" s="299">
        <v>0</v>
      </c>
    </row>
    <row r="9" spans="1:9" s="140" customFormat="1" ht="9" customHeight="1">
      <c r="A9" s="290" t="s">
        <v>237</v>
      </c>
      <c r="B9" s="298">
        <v>4622.5420268399994</v>
      </c>
      <c r="C9" s="299">
        <v>4067.83502684</v>
      </c>
      <c r="D9" s="299" t="s">
        <v>238</v>
      </c>
      <c r="E9" s="299">
        <v>0</v>
      </c>
      <c r="F9" s="299">
        <v>0</v>
      </c>
      <c r="G9" s="299">
        <v>0</v>
      </c>
      <c r="H9" s="299" t="s">
        <v>238</v>
      </c>
      <c r="I9" s="299">
        <v>0</v>
      </c>
    </row>
    <row r="10" spans="1:9" s="140" customFormat="1" ht="9" customHeight="1">
      <c r="A10" s="290" t="s">
        <v>239</v>
      </c>
      <c r="B10" s="298" t="s">
        <v>238</v>
      </c>
      <c r="C10" s="299" t="s">
        <v>238</v>
      </c>
      <c r="D10" s="299">
        <v>890.3</v>
      </c>
      <c r="E10" s="299">
        <v>0</v>
      </c>
      <c r="F10" s="299">
        <v>0</v>
      </c>
      <c r="G10" s="299">
        <v>0</v>
      </c>
      <c r="H10" s="299">
        <v>0</v>
      </c>
      <c r="I10" s="299">
        <v>0</v>
      </c>
    </row>
    <row r="11" spans="1:9" s="140" customFormat="1" ht="9" customHeight="1">
      <c r="A11" s="290" t="s">
        <v>240</v>
      </c>
      <c r="B11" s="298">
        <v>6762.3486359999997</v>
      </c>
      <c r="C11" s="299">
        <v>4392.8427999999994</v>
      </c>
      <c r="D11" s="299">
        <v>2327.9058359999999</v>
      </c>
      <c r="E11" s="299" t="s">
        <v>238</v>
      </c>
      <c r="F11" s="299" t="s">
        <v>238</v>
      </c>
      <c r="G11" s="299">
        <v>0</v>
      </c>
      <c r="H11" s="299">
        <v>0</v>
      </c>
      <c r="I11" s="299">
        <v>0</v>
      </c>
    </row>
    <row r="12" spans="1:9" s="140" customFormat="1" ht="9" customHeight="1">
      <c r="A12" s="290" t="s">
        <v>241</v>
      </c>
      <c r="B12" s="298">
        <v>15066.107459566001</v>
      </c>
      <c r="C12" s="299" t="s">
        <v>238</v>
      </c>
      <c r="D12" s="299">
        <v>11825.294682160002</v>
      </c>
      <c r="E12" s="299">
        <v>2256.248746188</v>
      </c>
      <c r="F12" s="299" t="s">
        <v>238</v>
      </c>
      <c r="G12" s="299">
        <v>0</v>
      </c>
      <c r="H12" s="299">
        <v>0</v>
      </c>
      <c r="I12" s="299">
        <v>0</v>
      </c>
    </row>
    <row r="13" spans="1:9" s="140" customFormat="1" ht="9" customHeight="1">
      <c r="A13" s="290" t="s">
        <v>242</v>
      </c>
      <c r="B13" s="298" t="s">
        <v>238</v>
      </c>
      <c r="C13" s="299">
        <v>0</v>
      </c>
      <c r="D13" s="299">
        <v>0</v>
      </c>
      <c r="E13" s="299" t="s">
        <v>238</v>
      </c>
      <c r="F13" s="299">
        <v>0</v>
      </c>
      <c r="G13" s="299">
        <v>0</v>
      </c>
      <c r="H13" s="299">
        <v>0</v>
      </c>
      <c r="I13" s="299">
        <v>0</v>
      </c>
    </row>
    <row r="14" spans="1:9" s="140" customFormat="1" ht="9" customHeight="1">
      <c r="A14" s="290" t="s">
        <v>243</v>
      </c>
      <c r="B14" s="298">
        <v>8631.3384280000009</v>
      </c>
      <c r="C14" s="299">
        <v>584.21799999999996</v>
      </c>
      <c r="D14" s="299">
        <v>2343.195428</v>
      </c>
      <c r="E14" s="299">
        <v>2136.3960000000002</v>
      </c>
      <c r="F14" s="299">
        <v>3567.529</v>
      </c>
      <c r="G14" s="299">
        <v>0</v>
      </c>
      <c r="H14" s="299">
        <v>0</v>
      </c>
      <c r="I14" s="299">
        <v>0</v>
      </c>
    </row>
    <row r="15" spans="1:9" s="140" customFormat="1" ht="9" customHeight="1">
      <c r="A15" s="290" t="s">
        <v>244</v>
      </c>
      <c r="B15" s="298">
        <v>1452.7087700000002</v>
      </c>
      <c r="C15" s="299">
        <v>733.93077000000005</v>
      </c>
      <c r="D15" s="299">
        <v>518.274</v>
      </c>
      <c r="E15" s="299">
        <v>7.88</v>
      </c>
      <c r="F15" s="299">
        <v>192.624</v>
      </c>
      <c r="G15" s="299">
        <v>0</v>
      </c>
      <c r="H15" s="299">
        <v>0</v>
      </c>
      <c r="I15" s="299">
        <v>0</v>
      </c>
    </row>
    <row r="16" spans="1:9" s="140" customFormat="1" ht="9" customHeight="1">
      <c r="A16" s="290" t="s">
        <v>245</v>
      </c>
      <c r="B16" s="298">
        <v>12340.778498805999</v>
      </c>
      <c r="C16" s="299">
        <v>3661.759977234</v>
      </c>
      <c r="D16" s="299">
        <v>2363.4349752870003</v>
      </c>
      <c r="E16" s="299">
        <v>5676.5012840689997</v>
      </c>
      <c r="F16" s="299">
        <v>639.082262216</v>
      </c>
      <c r="G16" s="299">
        <v>0</v>
      </c>
      <c r="H16" s="299">
        <v>0</v>
      </c>
      <c r="I16" s="299">
        <v>0</v>
      </c>
    </row>
    <row r="17" spans="1:9" s="140" customFormat="1" ht="9" customHeight="1">
      <c r="A17" s="290" t="s">
        <v>246</v>
      </c>
      <c r="B17" s="298">
        <v>4856.356524926</v>
      </c>
      <c r="C17" s="299">
        <v>1511.248904926</v>
      </c>
      <c r="D17" s="299" t="s">
        <v>238</v>
      </c>
      <c r="E17" s="299">
        <v>2351.0819999999999</v>
      </c>
      <c r="F17" s="299" t="s">
        <v>238</v>
      </c>
      <c r="G17" s="299">
        <v>0</v>
      </c>
      <c r="H17" s="299">
        <v>0</v>
      </c>
      <c r="I17" s="299">
        <v>0</v>
      </c>
    </row>
    <row r="18" spans="1:9" s="140" customFormat="1" ht="9" customHeight="1">
      <c r="A18" s="290" t="s">
        <v>247</v>
      </c>
      <c r="B18" s="298">
        <v>2296.2026051729999</v>
      </c>
      <c r="C18" s="299">
        <v>1420.3485020000001</v>
      </c>
      <c r="D18" s="299">
        <v>618.63310317299999</v>
      </c>
      <c r="E18" s="299">
        <v>257.221</v>
      </c>
      <c r="F18" s="299">
        <v>0</v>
      </c>
      <c r="G18" s="299">
        <v>0</v>
      </c>
      <c r="H18" s="299">
        <v>0</v>
      </c>
      <c r="I18" s="299">
        <v>0</v>
      </c>
    </row>
    <row r="19" spans="1:9" s="140" customFormat="1" ht="9" customHeight="1">
      <c r="A19" s="290" t="s">
        <v>248</v>
      </c>
      <c r="B19" s="298">
        <v>1146.1112744</v>
      </c>
      <c r="C19" s="299">
        <v>119.97827439999999</v>
      </c>
      <c r="D19" s="299">
        <v>316.87700000000001</v>
      </c>
      <c r="E19" s="299">
        <v>135.37200000000001</v>
      </c>
      <c r="F19" s="299">
        <v>573.88400000000001</v>
      </c>
      <c r="G19" s="299">
        <v>0</v>
      </c>
      <c r="H19" s="299">
        <v>0</v>
      </c>
      <c r="I19" s="299">
        <v>0</v>
      </c>
    </row>
    <row r="20" spans="1:9" s="140" customFormat="1" ht="9" customHeight="1">
      <c r="A20" s="290" t="s">
        <v>249</v>
      </c>
      <c r="B20" s="298">
        <v>1380.9283326569998</v>
      </c>
      <c r="C20" s="299">
        <v>686.69733265700006</v>
      </c>
      <c r="D20" s="299">
        <v>604.06399999999996</v>
      </c>
      <c r="E20" s="299">
        <v>78.739999999999995</v>
      </c>
      <c r="F20" s="299">
        <v>11.427</v>
      </c>
      <c r="G20" s="299">
        <v>0</v>
      </c>
      <c r="H20" s="299">
        <v>0</v>
      </c>
      <c r="I20" s="299">
        <v>0</v>
      </c>
    </row>
    <row r="21" spans="1:9" s="140" customFormat="1" ht="9" customHeight="1">
      <c r="A21" s="290" t="s">
        <v>250</v>
      </c>
      <c r="B21" s="298">
        <v>2287.5577958240001</v>
      </c>
      <c r="C21" s="299">
        <v>731.19341047199998</v>
      </c>
      <c r="D21" s="299">
        <v>1023.3382800000001</v>
      </c>
      <c r="E21" s="299">
        <v>530.93310535199998</v>
      </c>
      <c r="F21" s="299" t="s">
        <v>238</v>
      </c>
      <c r="G21" s="299" t="s">
        <v>238</v>
      </c>
      <c r="H21" s="299">
        <v>0</v>
      </c>
      <c r="I21" s="299">
        <v>0</v>
      </c>
    </row>
    <row r="22" spans="1:9" s="140" customFormat="1" ht="9" customHeight="1">
      <c r="A22" s="290" t="s">
        <v>251</v>
      </c>
      <c r="B22" s="298">
        <v>9036.4368388349994</v>
      </c>
      <c r="C22" s="299">
        <v>693.68010560000005</v>
      </c>
      <c r="D22" s="299">
        <v>990.94673323500001</v>
      </c>
      <c r="E22" s="299">
        <v>6688.1679999999997</v>
      </c>
      <c r="F22" s="299">
        <v>0</v>
      </c>
      <c r="G22" s="299" t="s">
        <v>238</v>
      </c>
      <c r="H22" s="299" t="s">
        <v>238</v>
      </c>
      <c r="I22" s="299">
        <v>225.21299999999999</v>
      </c>
    </row>
    <row r="23" spans="1:9" ht="5.15" customHeight="1" thickBot="1">
      <c r="A23" s="300"/>
      <c r="B23" s="300"/>
      <c r="C23" s="300"/>
      <c r="D23" s="300"/>
      <c r="E23" s="300"/>
      <c r="F23" s="300"/>
      <c r="G23" s="300"/>
      <c r="H23" s="300"/>
      <c r="I23" s="300"/>
    </row>
    <row r="24" spans="1:9" ht="9" customHeight="1" thickTop="1">
      <c r="A24" s="291" t="s">
        <v>146</v>
      </c>
      <c r="B24" s="140"/>
      <c r="C24" s="140"/>
      <c r="D24" s="140"/>
      <c r="E24" s="140"/>
      <c r="F24" s="140"/>
      <c r="G24" s="140"/>
      <c r="H24" s="140"/>
      <c r="I24" s="140"/>
    </row>
    <row r="25" spans="1:9" ht="5.15" customHeight="1"/>
    <row r="26" spans="1:9" s="140" customFormat="1" ht="10" customHeight="1"/>
  </sheetData>
  <mergeCells count="9">
    <mergeCell ref="A1:I1"/>
    <mergeCell ref="B3:B4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scale="98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266DF-8738-458A-8288-6D0B2152278A}">
  <sheetPr>
    <tabColor rgb="FF92D050"/>
  </sheetPr>
  <dimension ref="A1:I16"/>
  <sheetViews>
    <sheetView showGridLines="0" zoomScaleNormal="100" workbookViewId="0">
      <selection sqref="A1:H1"/>
    </sheetView>
  </sheetViews>
  <sheetFormatPr defaultRowHeight="12.5"/>
  <cols>
    <col min="1" max="1" width="25.453125" customWidth="1"/>
    <col min="2" max="8" width="8.7265625" customWidth="1"/>
    <col min="247" max="247" width="25.453125" customWidth="1"/>
    <col min="248" max="254" width="8.7265625" customWidth="1"/>
    <col min="503" max="503" width="25.453125" customWidth="1"/>
    <col min="504" max="510" width="8.7265625" customWidth="1"/>
    <col min="759" max="759" width="25.453125" customWidth="1"/>
    <col min="760" max="766" width="8.7265625" customWidth="1"/>
    <col min="1015" max="1015" width="25.453125" customWidth="1"/>
    <col min="1016" max="1022" width="8.7265625" customWidth="1"/>
    <col min="1271" max="1271" width="25.453125" customWidth="1"/>
    <col min="1272" max="1278" width="8.7265625" customWidth="1"/>
    <col min="1527" max="1527" width="25.453125" customWidth="1"/>
    <col min="1528" max="1534" width="8.7265625" customWidth="1"/>
    <col min="1783" max="1783" width="25.453125" customWidth="1"/>
    <col min="1784" max="1790" width="8.7265625" customWidth="1"/>
    <col min="2039" max="2039" width="25.453125" customWidth="1"/>
    <col min="2040" max="2046" width="8.7265625" customWidth="1"/>
    <col min="2295" max="2295" width="25.453125" customWidth="1"/>
    <col min="2296" max="2302" width="8.7265625" customWidth="1"/>
    <col min="2551" max="2551" width="25.453125" customWidth="1"/>
    <col min="2552" max="2558" width="8.7265625" customWidth="1"/>
    <col min="2807" max="2807" width="25.453125" customWidth="1"/>
    <col min="2808" max="2814" width="8.7265625" customWidth="1"/>
    <col min="3063" max="3063" width="25.453125" customWidth="1"/>
    <col min="3064" max="3070" width="8.7265625" customWidth="1"/>
    <col min="3319" max="3319" width="25.453125" customWidth="1"/>
    <col min="3320" max="3326" width="8.7265625" customWidth="1"/>
    <col min="3575" max="3575" width="25.453125" customWidth="1"/>
    <col min="3576" max="3582" width="8.7265625" customWidth="1"/>
    <col min="3831" max="3831" width="25.453125" customWidth="1"/>
    <col min="3832" max="3838" width="8.7265625" customWidth="1"/>
    <col min="4087" max="4087" width="25.453125" customWidth="1"/>
    <col min="4088" max="4094" width="8.7265625" customWidth="1"/>
    <col min="4343" max="4343" width="25.453125" customWidth="1"/>
    <col min="4344" max="4350" width="8.7265625" customWidth="1"/>
    <col min="4599" max="4599" width="25.453125" customWidth="1"/>
    <col min="4600" max="4606" width="8.7265625" customWidth="1"/>
    <col min="4855" max="4855" width="25.453125" customWidth="1"/>
    <col min="4856" max="4862" width="8.7265625" customWidth="1"/>
    <col min="5111" max="5111" width="25.453125" customWidth="1"/>
    <col min="5112" max="5118" width="8.7265625" customWidth="1"/>
    <col min="5367" max="5367" width="25.453125" customWidth="1"/>
    <col min="5368" max="5374" width="8.7265625" customWidth="1"/>
    <col min="5623" max="5623" width="25.453125" customWidth="1"/>
    <col min="5624" max="5630" width="8.7265625" customWidth="1"/>
    <col min="5879" max="5879" width="25.453125" customWidth="1"/>
    <col min="5880" max="5886" width="8.7265625" customWidth="1"/>
    <col min="6135" max="6135" width="25.453125" customWidth="1"/>
    <col min="6136" max="6142" width="8.7265625" customWidth="1"/>
    <col min="6391" max="6391" width="25.453125" customWidth="1"/>
    <col min="6392" max="6398" width="8.7265625" customWidth="1"/>
    <col min="6647" max="6647" width="25.453125" customWidth="1"/>
    <col min="6648" max="6654" width="8.7265625" customWidth="1"/>
    <col min="6903" max="6903" width="25.453125" customWidth="1"/>
    <col min="6904" max="6910" width="8.7265625" customWidth="1"/>
    <col min="7159" max="7159" width="25.453125" customWidth="1"/>
    <col min="7160" max="7166" width="8.7265625" customWidth="1"/>
    <col min="7415" max="7415" width="25.453125" customWidth="1"/>
    <col min="7416" max="7422" width="8.7265625" customWidth="1"/>
    <col min="7671" max="7671" width="25.453125" customWidth="1"/>
    <col min="7672" max="7678" width="8.7265625" customWidth="1"/>
    <col min="7927" max="7927" width="25.453125" customWidth="1"/>
    <col min="7928" max="7934" width="8.7265625" customWidth="1"/>
    <col min="8183" max="8183" width="25.453125" customWidth="1"/>
    <col min="8184" max="8190" width="8.7265625" customWidth="1"/>
    <col min="8439" max="8439" width="25.453125" customWidth="1"/>
    <col min="8440" max="8446" width="8.7265625" customWidth="1"/>
    <col min="8695" max="8695" width="25.453125" customWidth="1"/>
    <col min="8696" max="8702" width="8.7265625" customWidth="1"/>
    <col min="8951" max="8951" width="25.453125" customWidth="1"/>
    <col min="8952" max="8958" width="8.7265625" customWidth="1"/>
    <col min="9207" max="9207" width="25.453125" customWidth="1"/>
    <col min="9208" max="9214" width="8.7265625" customWidth="1"/>
    <col min="9463" max="9463" width="25.453125" customWidth="1"/>
    <col min="9464" max="9470" width="8.7265625" customWidth="1"/>
    <col min="9719" max="9719" width="25.453125" customWidth="1"/>
    <col min="9720" max="9726" width="8.7265625" customWidth="1"/>
    <col min="9975" max="9975" width="25.453125" customWidth="1"/>
    <col min="9976" max="9982" width="8.7265625" customWidth="1"/>
    <col min="10231" max="10231" width="25.453125" customWidth="1"/>
    <col min="10232" max="10238" width="8.7265625" customWidth="1"/>
    <col min="10487" max="10487" width="25.453125" customWidth="1"/>
    <col min="10488" max="10494" width="8.7265625" customWidth="1"/>
    <col min="10743" max="10743" width="25.453125" customWidth="1"/>
    <col min="10744" max="10750" width="8.7265625" customWidth="1"/>
    <col min="10999" max="10999" width="25.453125" customWidth="1"/>
    <col min="11000" max="11006" width="8.7265625" customWidth="1"/>
    <col min="11255" max="11255" width="25.453125" customWidth="1"/>
    <col min="11256" max="11262" width="8.7265625" customWidth="1"/>
    <col min="11511" max="11511" width="25.453125" customWidth="1"/>
    <col min="11512" max="11518" width="8.7265625" customWidth="1"/>
    <col min="11767" max="11767" width="25.453125" customWidth="1"/>
    <col min="11768" max="11774" width="8.7265625" customWidth="1"/>
    <col min="12023" max="12023" width="25.453125" customWidth="1"/>
    <col min="12024" max="12030" width="8.7265625" customWidth="1"/>
    <col min="12279" max="12279" width="25.453125" customWidth="1"/>
    <col min="12280" max="12286" width="8.7265625" customWidth="1"/>
    <col min="12535" max="12535" width="25.453125" customWidth="1"/>
    <col min="12536" max="12542" width="8.7265625" customWidth="1"/>
    <col min="12791" max="12791" width="25.453125" customWidth="1"/>
    <col min="12792" max="12798" width="8.7265625" customWidth="1"/>
    <col min="13047" max="13047" width="25.453125" customWidth="1"/>
    <col min="13048" max="13054" width="8.7265625" customWidth="1"/>
    <col min="13303" max="13303" width="25.453125" customWidth="1"/>
    <col min="13304" max="13310" width="8.7265625" customWidth="1"/>
    <col min="13559" max="13559" width="25.453125" customWidth="1"/>
    <col min="13560" max="13566" width="8.7265625" customWidth="1"/>
    <col min="13815" max="13815" width="25.453125" customWidth="1"/>
    <col min="13816" max="13822" width="8.7265625" customWidth="1"/>
    <col min="14071" max="14071" width="25.453125" customWidth="1"/>
    <col min="14072" max="14078" width="8.7265625" customWidth="1"/>
    <col min="14327" max="14327" width="25.453125" customWidth="1"/>
    <col min="14328" max="14334" width="8.7265625" customWidth="1"/>
    <col min="14583" max="14583" width="25.453125" customWidth="1"/>
    <col min="14584" max="14590" width="8.7265625" customWidth="1"/>
    <col min="14839" max="14839" width="25.453125" customWidth="1"/>
    <col min="14840" max="14846" width="8.7265625" customWidth="1"/>
    <col min="15095" max="15095" width="25.453125" customWidth="1"/>
    <col min="15096" max="15102" width="8.7265625" customWidth="1"/>
    <col min="15351" max="15351" width="25.453125" customWidth="1"/>
    <col min="15352" max="15358" width="8.7265625" customWidth="1"/>
    <col min="15607" max="15607" width="25.453125" customWidth="1"/>
    <col min="15608" max="15614" width="8.7265625" customWidth="1"/>
    <col min="15863" max="15863" width="25.453125" customWidth="1"/>
    <col min="15864" max="15870" width="8.7265625" customWidth="1"/>
    <col min="16119" max="16119" width="25.453125" customWidth="1"/>
    <col min="16120" max="16126" width="8.7265625" customWidth="1"/>
  </cols>
  <sheetData>
    <row r="1" spans="1:9" ht="30" customHeight="1">
      <c r="A1" s="615" t="s">
        <v>466</v>
      </c>
      <c r="B1" s="568"/>
      <c r="C1" s="568"/>
      <c r="D1" s="568"/>
      <c r="E1" s="568"/>
      <c r="F1" s="568"/>
      <c r="G1" s="568"/>
      <c r="H1" s="568"/>
      <c r="I1" s="305"/>
    </row>
    <row r="2" spans="1:9" s="140" customFormat="1" ht="10.5">
      <c r="A2" s="283"/>
      <c r="B2" s="290"/>
      <c r="C2" s="290"/>
      <c r="D2" s="291"/>
      <c r="E2" s="290"/>
      <c r="F2" s="290"/>
      <c r="G2" s="290"/>
      <c r="H2" s="292" t="s">
        <v>227</v>
      </c>
    </row>
    <row r="3" spans="1:9" ht="10.15" customHeight="1">
      <c r="A3" s="293" t="s">
        <v>228</v>
      </c>
      <c r="B3" s="629" t="s">
        <v>0</v>
      </c>
      <c r="C3" s="629" t="s">
        <v>229</v>
      </c>
      <c r="D3" s="629" t="s">
        <v>230</v>
      </c>
      <c r="E3" s="629" t="s">
        <v>231</v>
      </c>
      <c r="F3" s="629" t="s">
        <v>232</v>
      </c>
      <c r="G3" s="629" t="s">
        <v>233</v>
      </c>
      <c r="H3" s="631" t="s">
        <v>234</v>
      </c>
    </row>
    <row r="4" spans="1:9" ht="10.15" customHeight="1">
      <c r="A4" s="306" t="s">
        <v>253</v>
      </c>
      <c r="B4" s="630"/>
      <c r="C4" s="630"/>
      <c r="D4" s="630"/>
      <c r="E4" s="630"/>
      <c r="F4" s="630"/>
      <c r="G4" s="630"/>
      <c r="H4" s="632"/>
    </row>
    <row r="5" spans="1:9" ht="5.15" customHeight="1">
      <c r="A5" s="307"/>
      <c r="B5" s="304"/>
      <c r="C5" s="304"/>
      <c r="D5" s="304"/>
      <c r="E5" s="304"/>
      <c r="F5" s="304"/>
      <c r="G5" s="304"/>
      <c r="H5" s="304"/>
    </row>
    <row r="6" spans="1:9" s="140" customFormat="1" ht="9" customHeight="1">
      <c r="A6" s="297" t="s">
        <v>43</v>
      </c>
      <c r="B6" s="308">
        <v>131907.78824085498</v>
      </c>
      <c r="C6" s="308">
        <v>11904.896604197003</v>
      </c>
      <c r="D6" s="308">
        <v>22745.053636658002</v>
      </c>
      <c r="E6" s="308">
        <v>25121.271999999997</v>
      </c>
      <c r="F6" s="308">
        <v>27335.967000000001</v>
      </c>
      <c r="G6" s="308">
        <v>8827.0939999999991</v>
      </c>
      <c r="H6" s="308">
        <v>35973.504999999997</v>
      </c>
      <c r="I6"/>
    </row>
    <row r="7" spans="1:9" s="140" customFormat="1" ht="9" customHeight="1">
      <c r="A7" s="290" t="s">
        <v>254</v>
      </c>
      <c r="B7" s="308">
        <v>22272.142306022997</v>
      </c>
      <c r="C7" s="299">
        <v>3753.5971022780004</v>
      </c>
      <c r="D7" s="299">
        <v>3136.7912037450001</v>
      </c>
      <c r="E7" s="299">
        <v>6265.7110000000002</v>
      </c>
      <c r="F7" s="299">
        <v>4818.6689999999999</v>
      </c>
      <c r="G7" s="299">
        <v>955.38900000000001</v>
      </c>
      <c r="H7" s="299">
        <v>3341.9850000000001</v>
      </c>
      <c r="I7"/>
    </row>
    <row r="8" spans="1:9" s="140" customFormat="1" ht="9" customHeight="1">
      <c r="A8" s="290" t="s">
        <v>255</v>
      </c>
      <c r="B8" s="308">
        <v>31664.989307178002</v>
      </c>
      <c r="C8" s="299">
        <v>6121.3497409220017</v>
      </c>
      <c r="D8" s="299">
        <v>2172.4855662560003</v>
      </c>
      <c r="E8" s="299">
        <v>12483.259</v>
      </c>
      <c r="F8" s="299">
        <v>8743.2119999999995</v>
      </c>
      <c r="G8" s="299" t="s">
        <v>238</v>
      </c>
      <c r="H8" s="299" t="s">
        <v>238</v>
      </c>
      <c r="I8"/>
    </row>
    <row r="9" spans="1:9" s="140" customFormat="1" ht="9" customHeight="1">
      <c r="A9" s="290" t="s">
        <v>256</v>
      </c>
      <c r="B9" s="308">
        <v>62562.432096913995</v>
      </c>
      <c r="C9" s="299">
        <v>1463.1372302570001</v>
      </c>
      <c r="D9" s="299">
        <v>16673.286866656999</v>
      </c>
      <c r="E9" s="299">
        <v>4951.6719999999996</v>
      </c>
      <c r="F9" s="299">
        <v>7686.3289999999997</v>
      </c>
      <c r="G9" s="299">
        <v>1979.9059999999999</v>
      </c>
      <c r="H9" s="299">
        <v>29808.100999999999</v>
      </c>
      <c r="I9"/>
    </row>
    <row r="10" spans="1:9" s="140" customFormat="1" ht="9" customHeight="1">
      <c r="A10" s="290" t="s">
        <v>257</v>
      </c>
      <c r="B10" s="308">
        <v>14163.85464102</v>
      </c>
      <c r="C10" s="299">
        <v>506.20364101999996</v>
      </c>
      <c r="D10" s="299">
        <v>762.49</v>
      </c>
      <c r="E10" s="299">
        <v>915.85199999999998</v>
      </c>
      <c r="F10" s="299">
        <v>6076.9889999999996</v>
      </c>
      <c r="G10" s="299">
        <v>3329.6860000000001</v>
      </c>
      <c r="H10" s="299" t="s">
        <v>238</v>
      </c>
      <c r="I10"/>
    </row>
    <row r="11" spans="1:9" s="140" customFormat="1" ht="9" customHeight="1">
      <c r="A11" s="290" t="s">
        <v>258</v>
      </c>
      <c r="B11" s="308">
        <v>446.94899999999996</v>
      </c>
      <c r="C11" s="299" t="s">
        <v>238</v>
      </c>
      <c r="D11" s="299">
        <v>0</v>
      </c>
      <c r="E11" s="299" t="s">
        <v>238</v>
      </c>
      <c r="F11" s="299">
        <v>0</v>
      </c>
      <c r="G11" s="299">
        <v>0</v>
      </c>
      <c r="H11" s="299">
        <v>0</v>
      </c>
      <c r="I11"/>
    </row>
    <row r="12" spans="1:9" s="140" customFormat="1" ht="9" customHeight="1">
      <c r="A12" s="290" t="s">
        <v>259</v>
      </c>
      <c r="B12" s="308">
        <v>572.20788972000003</v>
      </c>
      <c r="C12" s="299" t="s">
        <v>238</v>
      </c>
      <c r="D12" s="299">
        <v>0</v>
      </c>
      <c r="E12" s="299" t="s">
        <v>238</v>
      </c>
      <c r="F12" s="299" t="s">
        <v>238</v>
      </c>
      <c r="G12" s="299" t="s">
        <v>238</v>
      </c>
      <c r="H12" s="299">
        <v>0</v>
      </c>
      <c r="I12"/>
    </row>
    <row r="13" spans="1:9" s="140" customFormat="1" ht="9" customHeight="1">
      <c r="A13" s="290" t="s">
        <v>260</v>
      </c>
      <c r="B13" s="308">
        <v>225.21299999999999</v>
      </c>
      <c r="C13" s="299">
        <v>0</v>
      </c>
      <c r="D13" s="299">
        <v>0</v>
      </c>
      <c r="E13" s="299">
        <v>0</v>
      </c>
      <c r="F13" s="299">
        <v>0</v>
      </c>
      <c r="G13" s="299">
        <v>225.21299999999999</v>
      </c>
      <c r="H13" s="299">
        <v>0</v>
      </c>
      <c r="I13"/>
    </row>
    <row r="14" spans="1:9" ht="5.15" customHeight="1" thickBot="1">
      <c r="A14" s="309"/>
      <c r="B14" s="309"/>
      <c r="C14" s="309"/>
      <c r="D14" s="309"/>
      <c r="E14" s="309"/>
      <c r="F14" s="309"/>
      <c r="G14" s="309"/>
      <c r="H14" s="309"/>
    </row>
    <row r="15" spans="1:9" ht="9" customHeight="1" thickTop="1">
      <c r="A15" s="310" t="s">
        <v>146</v>
      </c>
    </row>
    <row r="16" spans="1:9" s="140" customFormat="1" ht="12.75" customHeight="1">
      <c r="I16"/>
    </row>
  </sheetData>
  <mergeCells count="8">
    <mergeCell ref="A1:H1"/>
    <mergeCell ref="B3:B4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9A8BE-CCA7-435F-93BB-8F005A0D25C4}">
  <sheetPr>
    <tabColor rgb="FF92D050"/>
  </sheetPr>
  <dimension ref="A1:H24"/>
  <sheetViews>
    <sheetView showGridLines="0" zoomScaleNormal="100" workbookViewId="0">
      <selection sqref="A1:H1"/>
    </sheetView>
  </sheetViews>
  <sheetFormatPr defaultRowHeight="12.5"/>
  <cols>
    <col min="1" max="1" width="32.1796875" bestFit="1" customWidth="1"/>
    <col min="2" max="2" width="8.453125" bestFit="1" customWidth="1"/>
    <col min="3" max="8" width="7.81640625" customWidth="1"/>
    <col min="238" max="238" width="32.81640625" bestFit="1" customWidth="1"/>
    <col min="239" max="239" width="8.453125" bestFit="1" customWidth="1"/>
    <col min="240" max="245" width="7.81640625" customWidth="1"/>
    <col min="494" max="494" width="32.81640625" bestFit="1" customWidth="1"/>
    <col min="495" max="495" width="8.453125" bestFit="1" customWidth="1"/>
    <col min="496" max="501" width="7.81640625" customWidth="1"/>
    <col min="750" max="750" width="32.81640625" bestFit="1" customWidth="1"/>
    <col min="751" max="751" width="8.453125" bestFit="1" customWidth="1"/>
    <col min="752" max="757" width="7.81640625" customWidth="1"/>
    <col min="1006" max="1006" width="32.81640625" bestFit="1" customWidth="1"/>
    <col min="1007" max="1007" width="8.453125" bestFit="1" customWidth="1"/>
    <col min="1008" max="1013" width="7.81640625" customWidth="1"/>
    <col min="1262" max="1262" width="32.81640625" bestFit="1" customWidth="1"/>
    <col min="1263" max="1263" width="8.453125" bestFit="1" customWidth="1"/>
    <col min="1264" max="1269" width="7.81640625" customWidth="1"/>
    <col min="1518" max="1518" width="32.81640625" bestFit="1" customWidth="1"/>
    <col min="1519" max="1519" width="8.453125" bestFit="1" customWidth="1"/>
    <col min="1520" max="1525" width="7.81640625" customWidth="1"/>
    <col min="1774" max="1774" width="32.81640625" bestFit="1" customWidth="1"/>
    <col min="1775" max="1775" width="8.453125" bestFit="1" customWidth="1"/>
    <col min="1776" max="1781" width="7.81640625" customWidth="1"/>
    <col min="2030" max="2030" width="32.81640625" bestFit="1" customWidth="1"/>
    <col min="2031" max="2031" width="8.453125" bestFit="1" customWidth="1"/>
    <col min="2032" max="2037" width="7.81640625" customWidth="1"/>
    <col min="2286" max="2286" width="32.81640625" bestFit="1" customWidth="1"/>
    <col min="2287" max="2287" width="8.453125" bestFit="1" customWidth="1"/>
    <col min="2288" max="2293" width="7.81640625" customWidth="1"/>
    <col min="2542" max="2542" width="32.81640625" bestFit="1" customWidth="1"/>
    <col min="2543" max="2543" width="8.453125" bestFit="1" customWidth="1"/>
    <col min="2544" max="2549" width="7.81640625" customWidth="1"/>
    <col min="2798" max="2798" width="32.81640625" bestFit="1" customWidth="1"/>
    <col min="2799" max="2799" width="8.453125" bestFit="1" customWidth="1"/>
    <col min="2800" max="2805" width="7.81640625" customWidth="1"/>
    <col min="3054" max="3054" width="32.81640625" bestFit="1" customWidth="1"/>
    <col min="3055" max="3055" width="8.453125" bestFit="1" customWidth="1"/>
    <col min="3056" max="3061" width="7.81640625" customWidth="1"/>
    <col min="3310" max="3310" width="32.81640625" bestFit="1" customWidth="1"/>
    <col min="3311" max="3311" width="8.453125" bestFit="1" customWidth="1"/>
    <col min="3312" max="3317" width="7.81640625" customWidth="1"/>
    <col min="3566" max="3566" width="32.81640625" bestFit="1" customWidth="1"/>
    <col min="3567" max="3567" width="8.453125" bestFit="1" customWidth="1"/>
    <col min="3568" max="3573" width="7.81640625" customWidth="1"/>
    <col min="3822" max="3822" width="32.81640625" bestFit="1" customWidth="1"/>
    <col min="3823" max="3823" width="8.453125" bestFit="1" customWidth="1"/>
    <col min="3824" max="3829" width="7.81640625" customWidth="1"/>
    <col min="4078" max="4078" width="32.81640625" bestFit="1" customWidth="1"/>
    <col min="4079" max="4079" width="8.453125" bestFit="1" customWidth="1"/>
    <col min="4080" max="4085" width="7.81640625" customWidth="1"/>
    <col min="4334" max="4334" width="32.81640625" bestFit="1" customWidth="1"/>
    <col min="4335" max="4335" width="8.453125" bestFit="1" customWidth="1"/>
    <col min="4336" max="4341" width="7.81640625" customWidth="1"/>
    <col min="4590" max="4590" width="32.81640625" bestFit="1" customWidth="1"/>
    <col min="4591" max="4591" width="8.453125" bestFit="1" customWidth="1"/>
    <col min="4592" max="4597" width="7.81640625" customWidth="1"/>
    <col min="4846" max="4846" width="32.81640625" bestFit="1" customWidth="1"/>
    <col min="4847" max="4847" width="8.453125" bestFit="1" customWidth="1"/>
    <col min="4848" max="4853" width="7.81640625" customWidth="1"/>
    <col min="5102" max="5102" width="32.81640625" bestFit="1" customWidth="1"/>
    <col min="5103" max="5103" width="8.453125" bestFit="1" customWidth="1"/>
    <col min="5104" max="5109" width="7.81640625" customWidth="1"/>
    <col min="5358" max="5358" width="32.81640625" bestFit="1" customWidth="1"/>
    <col min="5359" max="5359" width="8.453125" bestFit="1" customWidth="1"/>
    <col min="5360" max="5365" width="7.81640625" customWidth="1"/>
    <col min="5614" max="5614" width="32.81640625" bestFit="1" customWidth="1"/>
    <col min="5615" max="5615" width="8.453125" bestFit="1" customWidth="1"/>
    <col min="5616" max="5621" width="7.81640625" customWidth="1"/>
    <col min="5870" max="5870" width="32.81640625" bestFit="1" customWidth="1"/>
    <col min="5871" max="5871" width="8.453125" bestFit="1" customWidth="1"/>
    <col min="5872" max="5877" width="7.81640625" customWidth="1"/>
    <col min="6126" max="6126" width="32.81640625" bestFit="1" customWidth="1"/>
    <col min="6127" max="6127" width="8.453125" bestFit="1" customWidth="1"/>
    <col min="6128" max="6133" width="7.81640625" customWidth="1"/>
    <col min="6382" max="6382" width="32.81640625" bestFit="1" customWidth="1"/>
    <col min="6383" max="6383" width="8.453125" bestFit="1" customWidth="1"/>
    <col min="6384" max="6389" width="7.81640625" customWidth="1"/>
    <col min="6638" max="6638" width="32.81640625" bestFit="1" customWidth="1"/>
    <col min="6639" max="6639" width="8.453125" bestFit="1" customWidth="1"/>
    <col min="6640" max="6645" width="7.81640625" customWidth="1"/>
    <col min="6894" max="6894" width="32.81640625" bestFit="1" customWidth="1"/>
    <col min="6895" max="6895" width="8.453125" bestFit="1" customWidth="1"/>
    <col min="6896" max="6901" width="7.81640625" customWidth="1"/>
    <col min="7150" max="7150" width="32.81640625" bestFit="1" customWidth="1"/>
    <col min="7151" max="7151" width="8.453125" bestFit="1" customWidth="1"/>
    <col min="7152" max="7157" width="7.81640625" customWidth="1"/>
    <col min="7406" max="7406" width="32.81640625" bestFit="1" customWidth="1"/>
    <col min="7407" max="7407" width="8.453125" bestFit="1" customWidth="1"/>
    <col min="7408" max="7413" width="7.81640625" customWidth="1"/>
    <col min="7662" max="7662" width="32.81640625" bestFit="1" customWidth="1"/>
    <col min="7663" max="7663" width="8.453125" bestFit="1" customWidth="1"/>
    <col min="7664" max="7669" width="7.81640625" customWidth="1"/>
    <col min="7918" max="7918" width="32.81640625" bestFit="1" customWidth="1"/>
    <col min="7919" max="7919" width="8.453125" bestFit="1" customWidth="1"/>
    <col min="7920" max="7925" width="7.81640625" customWidth="1"/>
    <col min="8174" max="8174" width="32.81640625" bestFit="1" customWidth="1"/>
    <col min="8175" max="8175" width="8.453125" bestFit="1" customWidth="1"/>
    <col min="8176" max="8181" width="7.81640625" customWidth="1"/>
    <col min="8430" max="8430" width="32.81640625" bestFit="1" customWidth="1"/>
    <col min="8431" max="8431" width="8.453125" bestFit="1" customWidth="1"/>
    <col min="8432" max="8437" width="7.81640625" customWidth="1"/>
    <col min="8686" max="8686" width="32.81640625" bestFit="1" customWidth="1"/>
    <col min="8687" max="8687" width="8.453125" bestFit="1" customWidth="1"/>
    <col min="8688" max="8693" width="7.81640625" customWidth="1"/>
    <col min="8942" max="8942" width="32.81640625" bestFit="1" customWidth="1"/>
    <col min="8943" max="8943" width="8.453125" bestFit="1" customWidth="1"/>
    <col min="8944" max="8949" width="7.81640625" customWidth="1"/>
    <col min="9198" max="9198" width="32.81640625" bestFit="1" customWidth="1"/>
    <col min="9199" max="9199" width="8.453125" bestFit="1" customWidth="1"/>
    <col min="9200" max="9205" width="7.81640625" customWidth="1"/>
    <col min="9454" max="9454" width="32.81640625" bestFit="1" customWidth="1"/>
    <col min="9455" max="9455" width="8.453125" bestFit="1" customWidth="1"/>
    <col min="9456" max="9461" width="7.81640625" customWidth="1"/>
    <col min="9710" max="9710" width="32.81640625" bestFit="1" customWidth="1"/>
    <col min="9711" max="9711" width="8.453125" bestFit="1" customWidth="1"/>
    <col min="9712" max="9717" width="7.81640625" customWidth="1"/>
    <col min="9966" max="9966" width="32.81640625" bestFit="1" customWidth="1"/>
    <col min="9967" max="9967" width="8.453125" bestFit="1" customWidth="1"/>
    <col min="9968" max="9973" width="7.81640625" customWidth="1"/>
    <col min="10222" max="10222" width="32.81640625" bestFit="1" customWidth="1"/>
    <col min="10223" max="10223" width="8.453125" bestFit="1" customWidth="1"/>
    <col min="10224" max="10229" width="7.81640625" customWidth="1"/>
    <col min="10478" max="10478" width="32.81640625" bestFit="1" customWidth="1"/>
    <col min="10479" max="10479" width="8.453125" bestFit="1" customWidth="1"/>
    <col min="10480" max="10485" width="7.81640625" customWidth="1"/>
    <col min="10734" max="10734" width="32.81640625" bestFit="1" customWidth="1"/>
    <col min="10735" max="10735" width="8.453125" bestFit="1" customWidth="1"/>
    <col min="10736" max="10741" width="7.81640625" customWidth="1"/>
    <col min="10990" max="10990" width="32.81640625" bestFit="1" customWidth="1"/>
    <col min="10991" max="10991" width="8.453125" bestFit="1" customWidth="1"/>
    <col min="10992" max="10997" width="7.81640625" customWidth="1"/>
    <col min="11246" max="11246" width="32.81640625" bestFit="1" customWidth="1"/>
    <col min="11247" max="11247" width="8.453125" bestFit="1" customWidth="1"/>
    <col min="11248" max="11253" width="7.81640625" customWidth="1"/>
    <col min="11502" max="11502" width="32.81640625" bestFit="1" customWidth="1"/>
    <col min="11503" max="11503" width="8.453125" bestFit="1" customWidth="1"/>
    <col min="11504" max="11509" width="7.81640625" customWidth="1"/>
    <col min="11758" max="11758" width="32.81640625" bestFit="1" customWidth="1"/>
    <col min="11759" max="11759" width="8.453125" bestFit="1" customWidth="1"/>
    <col min="11760" max="11765" width="7.81640625" customWidth="1"/>
    <col min="12014" max="12014" width="32.81640625" bestFit="1" customWidth="1"/>
    <col min="12015" max="12015" width="8.453125" bestFit="1" customWidth="1"/>
    <col min="12016" max="12021" width="7.81640625" customWidth="1"/>
    <col min="12270" max="12270" width="32.81640625" bestFit="1" customWidth="1"/>
    <col min="12271" max="12271" width="8.453125" bestFit="1" customWidth="1"/>
    <col min="12272" max="12277" width="7.81640625" customWidth="1"/>
    <col min="12526" max="12526" width="32.81640625" bestFit="1" customWidth="1"/>
    <col min="12527" max="12527" width="8.453125" bestFit="1" customWidth="1"/>
    <col min="12528" max="12533" width="7.81640625" customWidth="1"/>
    <col min="12782" max="12782" width="32.81640625" bestFit="1" customWidth="1"/>
    <col min="12783" max="12783" width="8.453125" bestFit="1" customWidth="1"/>
    <col min="12784" max="12789" width="7.81640625" customWidth="1"/>
    <col min="13038" max="13038" width="32.81640625" bestFit="1" customWidth="1"/>
    <col min="13039" max="13039" width="8.453125" bestFit="1" customWidth="1"/>
    <col min="13040" max="13045" width="7.81640625" customWidth="1"/>
    <col min="13294" max="13294" width="32.81640625" bestFit="1" customWidth="1"/>
    <col min="13295" max="13295" width="8.453125" bestFit="1" customWidth="1"/>
    <col min="13296" max="13301" width="7.81640625" customWidth="1"/>
    <col min="13550" max="13550" width="32.81640625" bestFit="1" customWidth="1"/>
    <col min="13551" max="13551" width="8.453125" bestFit="1" customWidth="1"/>
    <col min="13552" max="13557" width="7.81640625" customWidth="1"/>
    <col min="13806" max="13806" width="32.81640625" bestFit="1" customWidth="1"/>
    <col min="13807" max="13807" width="8.453125" bestFit="1" customWidth="1"/>
    <col min="13808" max="13813" width="7.81640625" customWidth="1"/>
    <col min="14062" max="14062" width="32.81640625" bestFit="1" customWidth="1"/>
    <col min="14063" max="14063" width="8.453125" bestFit="1" customWidth="1"/>
    <col min="14064" max="14069" width="7.81640625" customWidth="1"/>
    <col min="14318" max="14318" width="32.81640625" bestFit="1" customWidth="1"/>
    <col min="14319" max="14319" width="8.453125" bestFit="1" customWidth="1"/>
    <col min="14320" max="14325" width="7.81640625" customWidth="1"/>
    <col min="14574" max="14574" width="32.81640625" bestFit="1" customWidth="1"/>
    <col min="14575" max="14575" width="8.453125" bestFit="1" customWidth="1"/>
    <col min="14576" max="14581" width="7.81640625" customWidth="1"/>
    <col min="14830" max="14830" width="32.81640625" bestFit="1" customWidth="1"/>
    <col min="14831" max="14831" width="8.453125" bestFit="1" customWidth="1"/>
    <col min="14832" max="14837" width="7.81640625" customWidth="1"/>
    <col min="15086" max="15086" width="32.81640625" bestFit="1" customWidth="1"/>
    <col min="15087" max="15087" width="8.453125" bestFit="1" customWidth="1"/>
    <col min="15088" max="15093" width="7.81640625" customWidth="1"/>
    <col min="15342" max="15342" width="32.81640625" bestFit="1" customWidth="1"/>
    <col min="15343" max="15343" width="8.453125" bestFit="1" customWidth="1"/>
    <col min="15344" max="15349" width="7.81640625" customWidth="1"/>
    <col min="15598" max="15598" width="32.81640625" bestFit="1" customWidth="1"/>
    <col min="15599" max="15599" width="8.453125" bestFit="1" customWidth="1"/>
    <col min="15600" max="15605" width="7.81640625" customWidth="1"/>
    <col min="15854" max="15854" width="32.81640625" bestFit="1" customWidth="1"/>
    <col min="15855" max="15855" width="8.453125" bestFit="1" customWidth="1"/>
    <col min="15856" max="15861" width="7.81640625" customWidth="1"/>
    <col min="16110" max="16110" width="32.81640625" bestFit="1" customWidth="1"/>
    <col min="16111" max="16111" width="8.453125" bestFit="1" customWidth="1"/>
    <col min="16112" max="16117" width="7.81640625" customWidth="1"/>
  </cols>
  <sheetData>
    <row r="1" spans="1:8" ht="30" customHeight="1">
      <c r="A1" s="615" t="s">
        <v>467</v>
      </c>
      <c r="B1" s="568"/>
      <c r="C1" s="568"/>
      <c r="D1" s="568"/>
      <c r="E1" s="568"/>
      <c r="F1" s="568"/>
      <c r="G1" s="568"/>
      <c r="H1" s="568"/>
    </row>
    <row r="2" spans="1:8" s="140" customFormat="1" ht="9" customHeight="1">
      <c r="A2" s="283"/>
      <c r="B2" s="290"/>
      <c r="C2" s="290"/>
      <c r="D2" s="291"/>
      <c r="E2" s="290"/>
      <c r="F2" s="290"/>
      <c r="G2" s="290"/>
      <c r="H2" s="292" t="s">
        <v>227</v>
      </c>
    </row>
    <row r="3" spans="1:8" s="140" customFormat="1" ht="10.15" customHeight="1">
      <c r="A3" s="293" t="s">
        <v>228</v>
      </c>
      <c r="B3" s="629" t="s">
        <v>0</v>
      </c>
      <c r="C3" s="629" t="s">
        <v>229</v>
      </c>
      <c r="D3" s="629" t="s">
        <v>230</v>
      </c>
      <c r="E3" s="629" t="s">
        <v>231</v>
      </c>
      <c r="F3" s="629" t="s">
        <v>232</v>
      </c>
      <c r="G3" s="629" t="s">
        <v>233</v>
      </c>
      <c r="H3" s="631" t="s">
        <v>234</v>
      </c>
    </row>
    <row r="4" spans="1:8" s="140" customFormat="1" ht="10.15" customHeight="1">
      <c r="A4" s="294" t="s">
        <v>212</v>
      </c>
      <c r="B4" s="630"/>
      <c r="C4" s="630"/>
      <c r="D4" s="630"/>
      <c r="E4" s="630"/>
      <c r="F4" s="630"/>
      <c r="G4" s="630"/>
      <c r="H4" s="632"/>
    </row>
    <row r="5" spans="1:8" s="140" customFormat="1" ht="5.15" customHeight="1">
      <c r="A5" s="307"/>
      <c r="B5" s="296"/>
      <c r="C5" s="296"/>
      <c r="D5" s="296"/>
      <c r="E5" s="296"/>
      <c r="F5" s="296"/>
      <c r="G5" s="296"/>
      <c r="H5" s="296"/>
    </row>
    <row r="6" spans="1:8" s="140" customFormat="1" ht="10" customHeight="1">
      <c r="A6" s="297" t="s">
        <v>0</v>
      </c>
      <c r="B6" s="154">
        <v>363484.44118760194</v>
      </c>
      <c r="C6" s="154">
        <v>37216.012472646005</v>
      </c>
      <c r="D6" s="154">
        <v>24860.630714955998</v>
      </c>
      <c r="E6" s="154">
        <v>98311.904999999984</v>
      </c>
      <c r="F6" s="154">
        <v>97453.896999999997</v>
      </c>
      <c r="G6" s="154">
        <v>62830.042999999991</v>
      </c>
      <c r="H6" s="154">
        <v>42811.953000000001</v>
      </c>
    </row>
    <row r="7" spans="1:8" s="140" customFormat="1" ht="10" customHeight="1">
      <c r="A7" s="290" t="s">
        <v>235</v>
      </c>
      <c r="B7" s="154">
        <v>5756.4840132359996</v>
      </c>
      <c r="C7" s="146">
        <v>910.82561323599998</v>
      </c>
      <c r="D7" s="146">
        <v>239.84639999999999</v>
      </c>
      <c r="E7" s="146">
        <v>1126.192</v>
      </c>
      <c r="F7" s="146">
        <v>2276.6909999999998</v>
      </c>
      <c r="G7" s="146">
        <v>0</v>
      </c>
      <c r="H7" s="146">
        <v>1202.9290000000001</v>
      </c>
    </row>
    <row r="8" spans="1:8" s="140" customFormat="1" ht="10" customHeight="1">
      <c r="A8" s="290" t="s">
        <v>236</v>
      </c>
      <c r="B8" s="154">
        <v>71798.719511835996</v>
      </c>
      <c r="C8" s="146">
        <v>7496.4086763669984</v>
      </c>
      <c r="D8" s="146">
        <v>7749.639835469</v>
      </c>
      <c r="E8" s="146">
        <v>18314.403999999999</v>
      </c>
      <c r="F8" s="146">
        <v>12249.413</v>
      </c>
      <c r="G8" s="146">
        <v>12929.031000000001</v>
      </c>
      <c r="H8" s="146">
        <v>13059.823</v>
      </c>
    </row>
    <row r="9" spans="1:8" s="140" customFormat="1" ht="10" customHeight="1">
      <c r="A9" s="290" t="s">
        <v>237</v>
      </c>
      <c r="B9" s="154">
        <v>15697.638193068</v>
      </c>
      <c r="C9" s="146">
        <v>1338.116686156</v>
      </c>
      <c r="D9" s="146">
        <v>1643.9385069120001</v>
      </c>
      <c r="E9" s="146">
        <v>7816.5619999999999</v>
      </c>
      <c r="F9" s="146">
        <v>1570.1790000000001</v>
      </c>
      <c r="G9" s="146">
        <v>3328.8420000000001</v>
      </c>
      <c r="H9" s="146">
        <v>0</v>
      </c>
    </row>
    <row r="10" spans="1:8" s="140" customFormat="1" ht="10" customHeight="1">
      <c r="A10" s="290" t="s">
        <v>239</v>
      </c>
      <c r="B10" s="154" t="s">
        <v>238</v>
      </c>
      <c r="C10" s="146" t="s">
        <v>238</v>
      </c>
      <c r="D10" s="146">
        <v>1380.383281056</v>
      </c>
      <c r="E10" s="146">
        <v>1204.1610000000001</v>
      </c>
      <c r="F10" s="146" t="s">
        <v>238</v>
      </c>
      <c r="G10" s="146">
        <v>1598.934</v>
      </c>
      <c r="H10" s="146" t="s">
        <v>238</v>
      </c>
    </row>
    <row r="11" spans="1:8" s="140" customFormat="1" ht="10" customHeight="1">
      <c r="A11" s="290" t="s">
        <v>240</v>
      </c>
      <c r="B11" s="154">
        <v>8291.798566812</v>
      </c>
      <c r="C11" s="146">
        <v>324.63019181200002</v>
      </c>
      <c r="D11" s="146">
        <v>575.59537499999999</v>
      </c>
      <c r="E11" s="146">
        <v>855.77</v>
      </c>
      <c r="F11" s="146">
        <v>1373.8330000000001</v>
      </c>
      <c r="G11" s="146">
        <v>5161.97</v>
      </c>
      <c r="H11" s="146">
        <v>0</v>
      </c>
    </row>
    <row r="12" spans="1:8" s="140" customFormat="1" ht="10" customHeight="1">
      <c r="A12" s="290" t="s">
        <v>241</v>
      </c>
      <c r="B12" s="154">
        <v>46257.038856030005</v>
      </c>
      <c r="C12" s="146">
        <v>2355.6787560300013</v>
      </c>
      <c r="D12" s="146">
        <v>2367.1401000000001</v>
      </c>
      <c r="E12" s="146">
        <v>20360.080000000002</v>
      </c>
      <c r="F12" s="146">
        <v>18270.260999999999</v>
      </c>
      <c r="G12" s="146">
        <v>2903.8789999999999</v>
      </c>
      <c r="H12" s="146">
        <v>0</v>
      </c>
    </row>
    <row r="13" spans="1:8" s="140" customFormat="1" ht="10" customHeight="1">
      <c r="A13" s="290" t="s">
        <v>242</v>
      </c>
      <c r="B13" s="154" t="s">
        <v>238</v>
      </c>
      <c r="C13" s="146">
        <v>0</v>
      </c>
      <c r="D13" s="146">
        <v>0</v>
      </c>
      <c r="E13" s="146">
        <v>0</v>
      </c>
      <c r="F13" s="146">
        <v>0</v>
      </c>
      <c r="G13" s="146">
        <v>0</v>
      </c>
      <c r="H13" s="146" t="s">
        <v>238</v>
      </c>
    </row>
    <row r="14" spans="1:8" s="140" customFormat="1" ht="10" customHeight="1">
      <c r="A14" s="290" t="s">
        <v>243</v>
      </c>
      <c r="B14" s="154">
        <v>31614.400246740002</v>
      </c>
      <c r="C14" s="146">
        <v>4305.2758467399999</v>
      </c>
      <c r="D14" s="146" t="s">
        <v>238</v>
      </c>
      <c r="E14" s="146">
        <v>12034.916999999999</v>
      </c>
      <c r="F14" s="146">
        <v>4856.8280000000004</v>
      </c>
      <c r="G14" s="146">
        <v>4792.384</v>
      </c>
      <c r="H14" s="146" t="s">
        <v>238</v>
      </c>
    </row>
    <row r="15" spans="1:8" s="140" customFormat="1" ht="10" customHeight="1">
      <c r="A15" s="290" t="s">
        <v>244</v>
      </c>
      <c r="B15" s="154">
        <v>10071.233142388</v>
      </c>
      <c r="C15" s="146" t="s">
        <v>238</v>
      </c>
      <c r="D15" s="146">
        <v>663.06479999999999</v>
      </c>
      <c r="E15" s="146">
        <v>2998.1610000000001</v>
      </c>
      <c r="F15" s="146">
        <v>2499.8850000000002</v>
      </c>
      <c r="G15" s="146">
        <v>971.46500000000003</v>
      </c>
      <c r="H15" s="146" t="s">
        <v>238</v>
      </c>
    </row>
    <row r="16" spans="1:8" s="140" customFormat="1" ht="10" customHeight="1">
      <c r="A16" s="290" t="s">
        <v>245</v>
      </c>
      <c r="B16" s="154">
        <v>33407.768449181996</v>
      </c>
      <c r="C16" s="146">
        <v>4395.4111182080014</v>
      </c>
      <c r="D16" s="146" t="s">
        <v>238</v>
      </c>
      <c r="E16" s="146">
        <v>3991.2730000000001</v>
      </c>
      <c r="F16" s="146">
        <v>15745.290999999999</v>
      </c>
      <c r="G16" s="146">
        <v>1923.0060000000001</v>
      </c>
      <c r="H16" s="146" t="s">
        <v>238</v>
      </c>
    </row>
    <row r="17" spans="1:8" s="140" customFormat="1" ht="10" customHeight="1">
      <c r="A17" s="290" t="s">
        <v>246</v>
      </c>
      <c r="B17" s="154">
        <v>31317.594678645997</v>
      </c>
      <c r="C17" s="146">
        <v>1699.0877507299999</v>
      </c>
      <c r="D17" s="146">
        <v>301.174927916</v>
      </c>
      <c r="E17" s="146">
        <v>3213.692</v>
      </c>
      <c r="F17" s="146">
        <v>26103.64</v>
      </c>
      <c r="G17" s="146">
        <v>0</v>
      </c>
      <c r="H17" s="146">
        <v>0</v>
      </c>
    </row>
    <row r="18" spans="1:8" s="140" customFormat="1" ht="10" customHeight="1">
      <c r="A18" s="290" t="s">
        <v>247</v>
      </c>
      <c r="B18" s="154">
        <v>15668.946058502001</v>
      </c>
      <c r="C18" s="146">
        <v>2278.3976849349997</v>
      </c>
      <c r="D18" s="146">
        <v>1702.0253735670001</v>
      </c>
      <c r="E18" s="146">
        <v>5545.5510000000004</v>
      </c>
      <c r="F18" s="146">
        <v>3728.2919999999999</v>
      </c>
      <c r="G18" s="146">
        <v>2414.6799999999998</v>
      </c>
      <c r="H18" s="146">
        <v>0</v>
      </c>
    </row>
    <row r="19" spans="1:8" s="140" customFormat="1" ht="10" customHeight="1">
      <c r="A19" s="290" t="s">
        <v>248</v>
      </c>
      <c r="B19" s="154">
        <v>6944.45293055</v>
      </c>
      <c r="C19" s="146">
        <v>234.42693054999998</v>
      </c>
      <c r="D19" s="146">
        <v>233.70599999999999</v>
      </c>
      <c r="E19" s="146">
        <v>1279.029</v>
      </c>
      <c r="F19" s="146">
        <v>1945.942</v>
      </c>
      <c r="G19" s="146">
        <v>983.76900000000001</v>
      </c>
      <c r="H19" s="146">
        <v>2267.58</v>
      </c>
    </row>
    <row r="20" spans="1:8" s="140" customFormat="1" ht="10" customHeight="1">
      <c r="A20" s="290" t="s">
        <v>249</v>
      </c>
      <c r="B20" s="154">
        <v>15955.280416222</v>
      </c>
      <c r="C20" s="146">
        <v>720.164160616</v>
      </c>
      <c r="D20" s="146">
        <v>639.39625560599995</v>
      </c>
      <c r="E20" s="146">
        <v>2772.8130000000001</v>
      </c>
      <c r="F20" s="146">
        <v>4152.049</v>
      </c>
      <c r="G20" s="146">
        <v>3307.16</v>
      </c>
      <c r="H20" s="146">
        <v>4363.6980000000003</v>
      </c>
    </row>
    <row r="21" spans="1:8" s="140" customFormat="1" ht="10" customHeight="1">
      <c r="A21" s="290" t="s">
        <v>250</v>
      </c>
      <c r="B21" s="154">
        <v>15879.410079169</v>
      </c>
      <c r="C21" s="146">
        <v>3050.6075507129999</v>
      </c>
      <c r="D21" s="146">
        <v>2239.1415284560003</v>
      </c>
      <c r="E21" s="146">
        <v>3637.5349999999999</v>
      </c>
      <c r="F21" s="146">
        <v>1954.2739999999999</v>
      </c>
      <c r="G21" s="146">
        <v>3712.5320000000002</v>
      </c>
      <c r="H21" s="146">
        <v>1285.32</v>
      </c>
    </row>
    <row r="22" spans="1:8" s="140" customFormat="1" ht="10" customHeight="1">
      <c r="A22" s="290" t="s">
        <v>251</v>
      </c>
      <c r="B22" s="154">
        <v>42324.581968924998</v>
      </c>
      <c r="C22" s="146">
        <v>6353.9183689249994</v>
      </c>
      <c r="D22" s="146">
        <v>1061.1596000000002</v>
      </c>
      <c r="E22" s="146">
        <v>13161.764999999999</v>
      </c>
      <c r="F22" s="146" t="s">
        <v>238</v>
      </c>
      <c r="G22" s="146">
        <v>18802.391</v>
      </c>
      <c r="H22" s="146" t="s">
        <v>238</v>
      </c>
    </row>
    <row r="23" spans="1:8" ht="5.15" customHeight="1" thickBot="1">
      <c r="A23" s="309"/>
      <c r="B23" s="309"/>
      <c r="C23" s="309"/>
      <c r="D23" s="309"/>
      <c r="E23" s="309"/>
      <c r="F23" s="309"/>
      <c r="G23" s="309"/>
      <c r="H23" s="309"/>
    </row>
    <row r="24" spans="1:8" ht="9" customHeight="1" thickTop="1">
      <c r="A24" s="310" t="s">
        <v>146</v>
      </c>
    </row>
  </sheetData>
  <mergeCells count="8">
    <mergeCell ref="A1:H1"/>
    <mergeCell ref="B3:B4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" footer="0"/>
  <pageSetup paperSize="9" scale="98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A6C82-C9B6-4FFE-8F34-1A691EEC10F6}">
  <sheetPr>
    <tabColor rgb="FF92D050"/>
  </sheetPr>
  <dimension ref="A1:I24"/>
  <sheetViews>
    <sheetView showGridLines="0" zoomScaleNormal="100" workbookViewId="0">
      <selection sqref="A1:I1"/>
    </sheetView>
  </sheetViews>
  <sheetFormatPr defaultRowHeight="12.5"/>
  <cols>
    <col min="1" max="1" width="32.1796875" bestFit="1" customWidth="1"/>
    <col min="2" max="2" width="8.453125" bestFit="1" customWidth="1"/>
    <col min="3" max="3" width="7" customWidth="1"/>
    <col min="4" max="5" width="7.7265625" bestFit="1" customWidth="1"/>
    <col min="6" max="6" width="7.453125" bestFit="1" customWidth="1"/>
    <col min="7" max="9" width="7" customWidth="1"/>
    <col min="237" max="237" width="32.1796875" bestFit="1" customWidth="1"/>
    <col min="238" max="238" width="8.453125" bestFit="1" customWidth="1"/>
    <col min="239" max="239" width="7" customWidth="1"/>
    <col min="240" max="241" width="7.7265625" bestFit="1" customWidth="1"/>
    <col min="242" max="242" width="7.453125" bestFit="1" customWidth="1"/>
    <col min="243" max="245" width="7" customWidth="1"/>
    <col min="493" max="493" width="32.1796875" bestFit="1" customWidth="1"/>
    <col min="494" max="494" width="8.453125" bestFit="1" customWidth="1"/>
    <col min="495" max="495" width="7" customWidth="1"/>
    <col min="496" max="497" width="7.7265625" bestFit="1" customWidth="1"/>
    <col min="498" max="498" width="7.453125" bestFit="1" customWidth="1"/>
    <col min="499" max="501" width="7" customWidth="1"/>
    <col min="749" max="749" width="32.1796875" bestFit="1" customWidth="1"/>
    <col min="750" max="750" width="8.453125" bestFit="1" customWidth="1"/>
    <col min="751" max="751" width="7" customWidth="1"/>
    <col min="752" max="753" width="7.7265625" bestFit="1" customWidth="1"/>
    <col min="754" max="754" width="7.453125" bestFit="1" customWidth="1"/>
    <col min="755" max="757" width="7" customWidth="1"/>
    <col min="1005" max="1005" width="32.1796875" bestFit="1" customWidth="1"/>
    <col min="1006" max="1006" width="8.453125" bestFit="1" customWidth="1"/>
    <col min="1007" max="1007" width="7" customWidth="1"/>
    <col min="1008" max="1009" width="7.7265625" bestFit="1" customWidth="1"/>
    <col min="1010" max="1010" width="7.453125" bestFit="1" customWidth="1"/>
    <col min="1011" max="1013" width="7" customWidth="1"/>
    <col min="1261" max="1261" width="32.1796875" bestFit="1" customWidth="1"/>
    <col min="1262" max="1262" width="8.453125" bestFit="1" customWidth="1"/>
    <col min="1263" max="1263" width="7" customWidth="1"/>
    <col min="1264" max="1265" width="7.7265625" bestFit="1" customWidth="1"/>
    <col min="1266" max="1266" width="7.453125" bestFit="1" customWidth="1"/>
    <col min="1267" max="1269" width="7" customWidth="1"/>
    <col min="1517" max="1517" width="32.1796875" bestFit="1" customWidth="1"/>
    <col min="1518" max="1518" width="8.453125" bestFit="1" customWidth="1"/>
    <col min="1519" max="1519" width="7" customWidth="1"/>
    <col min="1520" max="1521" width="7.7265625" bestFit="1" customWidth="1"/>
    <col min="1522" max="1522" width="7.453125" bestFit="1" customWidth="1"/>
    <col min="1523" max="1525" width="7" customWidth="1"/>
    <col min="1773" max="1773" width="32.1796875" bestFit="1" customWidth="1"/>
    <col min="1774" max="1774" width="8.453125" bestFit="1" customWidth="1"/>
    <col min="1775" max="1775" width="7" customWidth="1"/>
    <col min="1776" max="1777" width="7.7265625" bestFit="1" customWidth="1"/>
    <col min="1778" max="1778" width="7.453125" bestFit="1" customWidth="1"/>
    <col min="1779" max="1781" width="7" customWidth="1"/>
    <col min="2029" max="2029" width="32.1796875" bestFit="1" customWidth="1"/>
    <col min="2030" max="2030" width="8.453125" bestFit="1" customWidth="1"/>
    <col min="2031" max="2031" width="7" customWidth="1"/>
    <col min="2032" max="2033" width="7.7265625" bestFit="1" customWidth="1"/>
    <col min="2034" max="2034" width="7.453125" bestFit="1" customWidth="1"/>
    <col min="2035" max="2037" width="7" customWidth="1"/>
    <col min="2285" max="2285" width="32.1796875" bestFit="1" customWidth="1"/>
    <col min="2286" max="2286" width="8.453125" bestFit="1" customWidth="1"/>
    <col min="2287" max="2287" width="7" customWidth="1"/>
    <col min="2288" max="2289" width="7.7265625" bestFit="1" customWidth="1"/>
    <col min="2290" max="2290" width="7.453125" bestFit="1" customWidth="1"/>
    <col min="2291" max="2293" width="7" customWidth="1"/>
    <col min="2541" max="2541" width="32.1796875" bestFit="1" customWidth="1"/>
    <col min="2542" max="2542" width="8.453125" bestFit="1" customWidth="1"/>
    <col min="2543" max="2543" width="7" customWidth="1"/>
    <col min="2544" max="2545" width="7.7265625" bestFit="1" customWidth="1"/>
    <col min="2546" max="2546" width="7.453125" bestFit="1" customWidth="1"/>
    <col min="2547" max="2549" width="7" customWidth="1"/>
    <col min="2797" max="2797" width="32.1796875" bestFit="1" customWidth="1"/>
    <col min="2798" max="2798" width="8.453125" bestFit="1" customWidth="1"/>
    <col min="2799" max="2799" width="7" customWidth="1"/>
    <col min="2800" max="2801" width="7.7265625" bestFit="1" customWidth="1"/>
    <col min="2802" max="2802" width="7.453125" bestFit="1" customWidth="1"/>
    <col min="2803" max="2805" width="7" customWidth="1"/>
    <col min="3053" max="3053" width="32.1796875" bestFit="1" customWidth="1"/>
    <col min="3054" max="3054" width="8.453125" bestFit="1" customWidth="1"/>
    <col min="3055" max="3055" width="7" customWidth="1"/>
    <col min="3056" max="3057" width="7.7265625" bestFit="1" customWidth="1"/>
    <col min="3058" max="3058" width="7.453125" bestFit="1" customWidth="1"/>
    <col min="3059" max="3061" width="7" customWidth="1"/>
    <col min="3309" max="3309" width="32.1796875" bestFit="1" customWidth="1"/>
    <col min="3310" max="3310" width="8.453125" bestFit="1" customWidth="1"/>
    <col min="3311" max="3311" width="7" customWidth="1"/>
    <col min="3312" max="3313" width="7.7265625" bestFit="1" customWidth="1"/>
    <col min="3314" max="3314" width="7.453125" bestFit="1" customWidth="1"/>
    <col min="3315" max="3317" width="7" customWidth="1"/>
    <col min="3565" max="3565" width="32.1796875" bestFit="1" customWidth="1"/>
    <col min="3566" max="3566" width="8.453125" bestFit="1" customWidth="1"/>
    <col min="3567" max="3567" width="7" customWidth="1"/>
    <col min="3568" max="3569" width="7.7265625" bestFit="1" customWidth="1"/>
    <col min="3570" max="3570" width="7.453125" bestFit="1" customWidth="1"/>
    <col min="3571" max="3573" width="7" customWidth="1"/>
    <col min="3821" max="3821" width="32.1796875" bestFit="1" customWidth="1"/>
    <col min="3822" max="3822" width="8.453125" bestFit="1" customWidth="1"/>
    <col min="3823" max="3823" width="7" customWidth="1"/>
    <col min="3824" max="3825" width="7.7265625" bestFit="1" customWidth="1"/>
    <col min="3826" max="3826" width="7.453125" bestFit="1" customWidth="1"/>
    <col min="3827" max="3829" width="7" customWidth="1"/>
    <col min="4077" max="4077" width="32.1796875" bestFit="1" customWidth="1"/>
    <col min="4078" max="4078" width="8.453125" bestFit="1" customWidth="1"/>
    <col min="4079" max="4079" width="7" customWidth="1"/>
    <col min="4080" max="4081" width="7.7265625" bestFit="1" customWidth="1"/>
    <col min="4082" max="4082" width="7.453125" bestFit="1" customWidth="1"/>
    <col min="4083" max="4085" width="7" customWidth="1"/>
    <col min="4333" max="4333" width="32.1796875" bestFit="1" customWidth="1"/>
    <col min="4334" max="4334" width="8.453125" bestFit="1" customWidth="1"/>
    <col min="4335" max="4335" width="7" customWidth="1"/>
    <col min="4336" max="4337" width="7.7265625" bestFit="1" customWidth="1"/>
    <col min="4338" max="4338" width="7.453125" bestFit="1" customWidth="1"/>
    <col min="4339" max="4341" width="7" customWidth="1"/>
    <col min="4589" max="4589" width="32.1796875" bestFit="1" customWidth="1"/>
    <col min="4590" max="4590" width="8.453125" bestFit="1" customWidth="1"/>
    <col min="4591" max="4591" width="7" customWidth="1"/>
    <col min="4592" max="4593" width="7.7265625" bestFit="1" customWidth="1"/>
    <col min="4594" max="4594" width="7.453125" bestFit="1" customWidth="1"/>
    <col min="4595" max="4597" width="7" customWidth="1"/>
    <col min="4845" max="4845" width="32.1796875" bestFit="1" customWidth="1"/>
    <col min="4846" max="4846" width="8.453125" bestFit="1" customWidth="1"/>
    <col min="4847" max="4847" width="7" customWidth="1"/>
    <col min="4848" max="4849" width="7.7265625" bestFit="1" customWidth="1"/>
    <col min="4850" max="4850" width="7.453125" bestFit="1" customWidth="1"/>
    <col min="4851" max="4853" width="7" customWidth="1"/>
    <col min="5101" max="5101" width="32.1796875" bestFit="1" customWidth="1"/>
    <col min="5102" max="5102" width="8.453125" bestFit="1" customWidth="1"/>
    <col min="5103" max="5103" width="7" customWidth="1"/>
    <col min="5104" max="5105" width="7.7265625" bestFit="1" customWidth="1"/>
    <col min="5106" max="5106" width="7.453125" bestFit="1" customWidth="1"/>
    <col min="5107" max="5109" width="7" customWidth="1"/>
    <col min="5357" max="5357" width="32.1796875" bestFit="1" customWidth="1"/>
    <col min="5358" max="5358" width="8.453125" bestFit="1" customWidth="1"/>
    <col min="5359" max="5359" width="7" customWidth="1"/>
    <col min="5360" max="5361" width="7.7265625" bestFit="1" customWidth="1"/>
    <col min="5362" max="5362" width="7.453125" bestFit="1" customWidth="1"/>
    <col min="5363" max="5365" width="7" customWidth="1"/>
    <col min="5613" max="5613" width="32.1796875" bestFit="1" customWidth="1"/>
    <col min="5614" max="5614" width="8.453125" bestFit="1" customWidth="1"/>
    <col min="5615" max="5615" width="7" customWidth="1"/>
    <col min="5616" max="5617" width="7.7265625" bestFit="1" customWidth="1"/>
    <col min="5618" max="5618" width="7.453125" bestFit="1" customWidth="1"/>
    <col min="5619" max="5621" width="7" customWidth="1"/>
    <col min="5869" max="5869" width="32.1796875" bestFit="1" customWidth="1"/>
    <col min="5870" max="5870" width="8.453125" bestFit="1" customWidth="1"/>
    <col min="5871" max="5871" width="7" customWidth="1"/>
    <col min="5872" max="5873" width="7.7265625" bestFit="1" customWidth="1"/>
    <col min="5874" max="5874" width="7.453125" bestFit="1" customWidth="1"/>
    <col min="5875" max="5877" width="7" customWidth="1"/>
    <col min="6125" max="6125" width="32.1796875" bestFit="1" customWidth="1"/>
    <col min="6126" max="6126" width="8.453125" bestFit="1" customWidth="1"/>
    <col min="6127" max="6127" width="7" customWidth="1"/>
    <col min="6128" max="6129" width="7.7265625" bestFit="1" customWidth="1"/>
    <col min="6130" max="6130" width="7.453125" bestFit="1" customWidth="1"/>
    <col min="6131" max="6133" width="7" customWidth="1"/>
    <col min="6381" max="6381" width="32.1796875" bestFit="1" customWidth="1"/>
    <col min="6382" max="6382" width="8.453125" bestFit="1" customWidth="1"/>
    <col min="6383" max="6383" width="7" customWidth="1"/>
    <col min="6384" max="6385" width="7.7265625" bestFit="1" customWidth="1"/>
    <col min="6386" max="6386" width="7.453125" bestFit="1" customWidth="1"/>
    <col min="6387" max="6389" width="7" customWidth="1"/>
    <col min="6637" max="6637" width="32.1796875" bestFit="1" customWidth="1"/>
    <col min="6638" max="6638" width="8.453125" bestFit="1" customWidth="1"/>
    <col min="6639" max="6639" width="7" customWidth="1"/>
    <col min="6640" max="6641" width="7.7265625" bestFit="1" customWidth="1"/>
    <col min="6642" max="6642" width="7.453125" bestFit="1" customWidth="1"/>
    <col min="6643" max="6645" width="7" customWidth="1"/>
    <col min="6893" max="6893" width="32.1796875" bestFit="1" customWidth="1"/>
    <col min="6894" max="6894" width="8.453125" bestFit="1" customWidth="1"/>
    <col min="6895" max="6895" width="7" customWidth="1"/>
    <col min="6896" max="6897" width="7.7265625" bestFit="1" customWidth="1"/>
    <col min="6898" max="6898" width="7.453125" bestFit="1" customWidth="1"/>
    <col min="6899" max="6901" width="7" customWidth="1"/>
    <col min="7149" max="7149" width="32.1796875" bestFit="1" customWidth="1"/>
    <col min="7150" max="7150" width="8.453125" bestFit="1" customWidth="1"/>
    <col min="7151" max="7151" width="7" customWidth="1"/>
    <col min="7152" max="7153" width="7.7265625" bestFit="1" customWidth="1"/>
    <col min="7154" max="7154" width="7.453125" bestFit="1" customWidth="1"/>
    <col min="7155" max="7157" width="7" customWidth="1"/>
    <col min="7405" max="7405" width="32.1796875" bestFit="1" customWidth="1"/>
    <col min="7406" max="7406" width="8.453125" bestFit="1" customWidth="1"/>
    <col min="7407" max="7407" width="7" customWidth="1"/>
    <col min="7408" max="7409" width="7.7265625" bestFit="1" customWidth="1"/>
    <col min="7410" max="7410" width="7.453125" bestFit="1" customWidth="1"/>
    <col min="7411" max="7413" width="7" customWidth="1"/>
    <col min="7661" max="7661" width="32.1796875" bestFit="1" customWidth="1"/>
    <col min="7662" max="7662" width="8.453125" bestFit="1" customWidth="1"/>
    <col min="7663" max="7663" width="7" customWidth="1"/>
    <col min="7664" max="7665" width="7.7265625" bestFit="1" customWidth="1"/>
    <col min="7666" max="7666" width="7.453125" bestFit="1" customWidth="1"/>
    <col min="7667" max="7669" width="7" customWidth="1"/>
    <col min="7917" max="7917" width="32.1796875" bestFit="1" customWidth="1"/>
    <col min="7918" max="7918" width="8.453125" bestFit="1" customWidth="1"/>
    <col min="7919" max="7919" width="7" customWidth="1"/>
    <col min="7920" max="7921" width="7.7265625" bestFit="1" customWidth="1"/>
    <col min="7922" max="7922" width="7.453125" bestFit="1" customWidth="1"/>
    <col min="7923" max="7925" width="7" customWidth="1"/>
    <col min="8173" max="8173" width="32.1796875" bestFit="1" customWidth="1"/>
    <col min="8174" max="8174" width="8.453125" bestFit="1" customWidth="1"/>
    <col min="8175" max="8175" width="7" customWidth="1"/>
    <col min="8176" max="8177" width="7.7265625" bestFit="1" customWidth="1"/>
    <col min="8178" max="8178" width="7.453125" bestFit="1" customWidth="1"/>
    <col min="8179" max="8181" width="7" customWidth="1"/>
    <col min="8429" max="8429" width="32.1796875" bestFit="1" customWidth="1"/>
    <col min="8430" max="8430" width="8.453125" bestFit="1" customWidth="1"/>
    <col min="8431" max="8431" width="7" customWidth="1"/>
    <col min="8432" max="8433" width="7.7265625" bestFit="1" customWidth="1"/>
    <col min="8434" max="8434" width="7.453125" bestFit="1" customWidth="1"/>
    <col min="8435" max="8437" width="7" customWidth="1"/>
    <col min="8685" max="8685" width="32.1796875" bestFit="1" customWidth="1"/>
    <col min="8686" max="8686" width="8.453125" bestFit="1" customWidth="1"/>
    <col min="8687" max="8687" width="7" customWidth="1"/>
    <col min="8688" max="8689" width="7.7265625" bestFit="1" customWidth="1"/>
    <col min="8690" max="8690" width="7.453125" bestFit="1" customWidth="1"/>
    <col min="8691" max="8693" width="7" customWidth="1"/>
    <col min="8941" max="8941" width="32.1796875" bestFit="1" customWidth="1"/>
    <col min="8942" max="8942" width="8.453125" bestFit="1" customWidth="1"/>
    <col min="8943" max="8943" width="7" customWidth="1"/>
    <col min="8944" max="8945" width="7.7265625" bestFit="1" customWidth="1"/>
    <col min="8946" max="8946" width="7.453125" bestFit="1" customWidth="1"/>
    <col min="8947" max="8949" width="7" customWidth="1"/>
    <col min="9197" max="9197" width="32.1796875" bestFit="1" customWidth="1"/>
    <col min="9198" max="9198" width="8.453125" bestFit="1" customWidth="1"/>
    <col min="9199" max="9199" width="7" customWidth="1"/>
    <col min="9200" max="9201" width="7.7265625" bestFit="1" customWidth="1"/>
    <col min="9202" max="9202" width="7.453125" bestFit="1" customWidth="1"/>
    <col min="9203" max="9205" width="7" customWidth="1"/>
    <col min="9453" max="9453" width="32.1796875" bestFit="1" customWidth="1"/>
    <col min="9454" max="9454" width="8.453125" bestFit="1" customWidth="1"/>
    <col min="9455" max="9455" width="7" customWidth="1"/>
    <col min="9456" max="9457" width="7.7265625" bestFit="1" customWidth="1"/>
    <col min="9458" max="9458" width="7.453125" bestFit="1" customWidth="1"/>
    <col min="9459" max="9461" width="7" customWidth="1"/>
    <col min="9709" max="9709" width="32.1796875" bestFit="1" customWidth="1"/>
    <col min="9710" max="9710" width="8.453125" bestFit="1" customWidth="1"/>
    <col min="9711" max="9711" width="7" customWidth="1"/>
    <col min="9712" max="9713" width="7.7265625" bestFit="1" customWidth="1"/>
    <col min="9714" max="9714" width="7.453125" bestFit="1" customWidth="1"/>
    <col min="9715" max="9717" width="7" customWidth="1"/>
    <col min="9965" max="9965" width="32.1796875" bestFit="1" customWidth="1"/>
    <col min="9966" max="9966" width="8.453125" bestFit="1" customWidth="1"/>
    <col min="9967" max="9967" width="7" customWidth="1"/>
    <col min="9968" max="9969" width="7.7265625" bestFit="1" customWidth="1"/>
    <col min="9970" max="9970" width="7.453125" bestFit="1" customWidth="1"/>
    <col min="9971" max="9973" width="7" customWidth="1"/>
    <col min="10221" max="10221" width="32.1796875" bestFit="1" customWidth="1"/>
    <col min="10222" max="10222" width="8.453125" bestFit="1" customWidth="1"/>
    <col min="10223" max="10223" width="7" customWidth="1"/>
    <col min="10224" max="10225" width="7.7265625" bestFit="1" customWidth="1"/>
    <col min="10226" max="10226" width="7.453125" bestFit="1" customWidth="1"/>
    <col min="10227" max="10229" width="7" customWidth="1"/>
    <col min="10477" max="10477" width="32.1796875" bestFit="1" customWidth="1"/>
    <col min="10478" max="10478" width="8.453125" bestFit="1" customWidth="1"/>
    <col min="10479" max="10479" width="7" customWidth="1"/>
    <col min="10480" max="10481" width="7.7265625" bestFit="1" customWidth="1"/>
    <col min="10482" max="10482" width="7.453125" bestFit="1" customWidth="1"/>
    <col min="10483" max="10485" width="7" customWidth="1"/>
    <col min="10733" max="10733" width="32.1796875" bestFit="1" customWidth="1"/>
    <col min="10734" max="10734" width="8.453125" bestFit="1" customWidth="1"/>
    <col min="10735" max="10735" width="7" customWidth="1"/>
    <col min="10736" max="10737" width="7.7265625" bestFit="1" customWidth="1"/>
    <col min="10738" max="10738" width="7.453125" bestFit="1" customWidth="1"/>
    <col min="10739" max="10741" width="7" customWidth="1"/>
    <col min="10989" max="10989" width="32.1796875" bestFit="1" customWidth="1"/>
    <col min="10990" max="10990" width="8.453125" bestFit="1" customWidth="1"/>
    <col min="10991" max="10991" width="7" customWidth="1"/>
    <col min="10992" max="10993" width="7.7265625" bestFit="1" customWidth="1"/>
    <col min="10994" max="10994" width="7.453125" bestFit="1" customWidth="1"/>
    <col min="10995" max="10997" width="7" customWidth="1"/>
    <col min="11245" max="11245" width="32.1796875" bestFit="1" customWidth="1"/>
    <col min="11246" max="11246" width="8.453125" bestFit="1" customWidth="1"/>
    <col min="11247" max="11247" width="7" customWidth="1"/>
    <col min="11248" max="11249" width="7.7265625" bestFit="1" customWidth="1"/>
    <col min="11250" max="11250" width="7.453125" bestFit="1" customWidth="1"/>
    <col min="11251" max="11253" width="7" customWidth="1"/>
    <col min="11501" max="11501" width="32.1796875" bestFit="1" customWidth="1"/>
    <col min="11502" max="11502" width="8.453125" bestFit="1" customWidth="1"/>
    <col min="11503" max="11503" width="7" customWidth="1"/>
    <col min="11504" max="11505" width="7.7265625" bestFit="1" customWidth="1"/>
    <col min="11506" max="11506" width="7.453125" bestFit="1" customWidth="1"/>
    <col min="11507" max="11509" width="7" customWidth="1"/>
    <col min="11757" max="11757" width="32.1796875" bestFit="1" customWidth="1"/>
    <col min="11758" max="11758" width="8.453125" bestFit="1" customWidth="1"/>
    <col min="11759" max="11759" width="7" customWidth="1"/>
    <col min="11760" max="11761" width="7.7265625" bestFit="1" customWidth="1"/>
    <col min="11762" max="11762" width="7.453125" bestFit="1" customWidth="1"/>
    <col min="11763" max="11765" width="7" customWidth="1"/>
    <col min="12013" max="12013" width="32.1796875" bestFit="1" customWidth="1"/>
    <col min="12014" max="12014" width="8.453125" bestFit="1" customWidth="1"/>
    <col min="12015" max="12015" width="7" customWidth="1"/>
    <col min="12016" max="12017" width="7.7265625" bestFit="1" customWidth="1"/>
    <col min="12018" max="12018" width="7.453125" bestFit="1" customWidth="1"/>
    <col min="12019" max="12021" width="7" customWidth="1"/>
    <col min="12269" max="12269" width="32.1796875" bestFit="1" customWidth="1"/>
    <col min="12270" max="12270" width="8.453125" bestFit="1" customWidth="1"/>
    <col min="12271" max="12271" width="7" customWidth="1"/>
    <col min="12272" max="12273" width="7.7265625" bestFit="1" customWidth="1"/>
    <col min="12274" max="12274" width="7.453125" bestFit="1" customWidth="1"/>
    <col min="12275" max="12277" width="7" customWidth="1"/>
    <col min="12525" max="12525" width="32.1796875" bestFit="1" customWidth="1"/>
    <col min="12526" max="12526" width="8.453125" bestFit="1" customWidth="1"/>
    <col min="12527" max="12527" width="7" customWidth="1"/>
    <col min="12528" max="12529" width="7.7265625" bestFit="1" customWidth="1"/>
    <col min="12530" max="12530" width="7.453125" bestFit="1" customWidth="1"/>
    <col min="12531" max="12533" width="7" customWidth="1"/>
    <col min="12781" max="12781" width="32.1796875" bestFit="1" customWidth="1"/>
    <col min="12782" max="12782" width="8.453125" bestFit="1" customWidth="1"/>
    <col min="12783" max="12783" width="7" customWidth="1"/>
    <col min="12784" max="12785" width="7.7265625" bestFit="1" customWidth="1"/>
    <col min="12786" max="12786" width="7.453125" bestFit="1" customWidth="1"/>
    <col min="12787" max="12789" width="7" customWidth="1"/>
    <col min="13037" max="13037" width="32.1796875" bestFit="1" customWidth="1"/>
    <col min="13038" max="13038" width="8.453125" bestFit="1" customWidth="1"/>
    <col min="13039" max="13039" width="7" customWidth="1"/>
    <col min="13040" max="13041" width="7.7265625" bestFit="1" customWidth="1"/>
    <col min="13042" max="13042" width="7.453125" bestFit="1" customWidth="1"/>
    <col min="13043" max="13045" width="7" customWidth="1"/>
    <col min="13293" max="13293" width="32.1796875" bestFit="1" customWidth="1"/>
    <col min="13294" max="13294" width="8.453125" bestFit="1" customWidth="1"/>
    <col min="13295" max="13295" width="7" customWidth="1"/>
    <col min="13296" max="13297" width="7.7265625" bestFit="1" customWidth="1"/>
    <col min="13298" max="13298" width="7.453125" bestFit="1" customWidth="1"/>
    <col min="13299" max="13301" width="7" customWidth="1"/>
    <col min="13549" max="13549" width="32.1796875" bestFit="1" customWidth="1"/>
    <col min="13550" max="13550" width="8.453125" bestFit="1" customWidth="1"/>
    <col min="13551" max="13551" width="7" customWidth="1"/>
    <col min="13552" max="13553" width="7.7265625" bestFit="1" customWidth="1"/>
    <col min="13554" max="13554" width="7.453125" bestFit="1" customWidth="1"/>
    <col min="13555" max="13557" width="7" customWidth="1"/>
    <col min="13805" max="13805" width="32.1796875" bestFit="1" customWidth="1"/>
    <col min="13806" max="13806" width="8.453125" bestFit="1" customWidth="1"/>
    <col min="13807" max="13807" width="7" customWidth="1"/>
    <col min="13808" max="13809" width="7.7265625" bestFit="1" customWidth="1"/>
    <col min="13810" max="13810" width="7.453125" bestFit="1" customWidth="1"/>
    <col min="13811" max="13813" width="7" customWidth="1"/>
    <col min="14061" max="14061" width="32.1796875" bestFit="1" customWidth="1"/>
    <col min="14062" max="14062" width="8.453125" bestFit="1" customWidth="1"/>
    <col min="14063" max="14063" width="7" customWidth="1"/>
    <col min="14064" max="14065" width="7.7265625" bestFit="1" customWidth="1"/>
    <col min="14066" max="14066" width="7.453125" bestFit="1" customWidth="1"/>
    <col min="14067" max="14069" width="7" customWidth="1"/>
    <col min="14317" max="14317" width="32.1796875" bestFit="1" customWidth="1"/>
    <col min="14318" max="14318" width="8.453125" bestFit="1" customWidth="1"/>
    <col min="14319" max="14319" width="7" customWidth="1"/>
    <col min="14320" max="14321" width="7.7265625" bestFit="1" customWidth="1"/>
    <col min="14322" max="14322" width="7.453125" bestFit="1" customWidth="1"/>
    <col min="14323" max="14325" width="7" customWidth="1"/>
    <col min="14573" max="14573" width="32.1796875" bestFit="1" customWidth="1"/>
    <col min="14574" max="14574" width="8.453125" bestFit="1" customWidth="1"/>
    <col min="14575" max="14575" width="7" customWidth="1"/>
    <col min="14576" max="14577" width="7.7265625" bestFit="1" customWidth="1"/>
    <col min="14578" max="14578" width="7.453125" bestFit="1" customWidth="1"/>
    <col min="14579" max="14581" width="7" customWidth="1"/>
    <col min="14829" max="14829" width="32.1796875" bestFit="1" customWidth="1"/>
    <col min="14830" max="14830" width="8.453125" bestFit="1" customWidth="1"/>
    <col min="14831" max="14831" width="7" customWidth="1"/>
    <col min="14832" max="14833" width="7.7265625" bestFit="1" customWidth="1"/>
    <col min="14834" max="14834" width="7.453125" bestFit="1" customWidth="1"/>
    <col min="14835" max="14837" width="7" customWidth="1"/>
    <col min="15085" max="15085" width="32.1796875" bestFit="1" customWidth="1"/>
    <col min="15086" max="15086" width="8.453125" bestFit="1" customWidth="1"/>
    <col min="15087" max="15087" width="7" customWidth="1"/>
    <col min="15088" max="15089" width="7.7265625" bestFit="1" customWidth="1"/>
    <col min="15090" max="15090" width="7.453125" bestFit="1" customWidth="1"/>
    <col min="15091" max="15093" width="7" customWidth="1"/>
    <col min="15341" max="15341" width="32.1796875" bestFit="1" customWidth="1"/>
    <col min="15342" max="15342" width="8.453125" bestFit="1" customWidth="1"/>
    <col min="15343" max="15343" width="7" customWidth="1"/>
    <col min="15344" max="15345" width="7.7265625" bestFit="1" customWidth="1"/>
    <col min="15346" max="15346" width="7.453125" bestFit="1" customWidth="1"/>
    <col min="15347" max="15349" width="7" customWidth="1"/>
    <col min="15597" max="15597" width="32.1796875" bestFit="1" customWidth="1"/>
    <col min="15598" max="15598" width="8.453125" bestFit="1" customWidth="1"/>
    <col min="15599" max="15599" width="7" customWidth="1"/>
    <col min="15600" max="15601" width="7.7265625" bestFit="1" customWidth="1"/>
    <col min="15602" max="15602" width="7.453125" bestFit="1" customWidth="1"/>
    <col min="15603" max="15605" width="7" customWidth="1"/>
    <col min="15853" max="15853" width="32.1796875" bestFit="1" customWidth="1"/>
    <col min="15854" max="15854" width="8.453125" bestFit="1" customWidth="1"/>
    <col min="15855" max="15855" width="7" customWidth="1"/>
    <col min="15856" max="15857" width="7.7265625" bestFit="1" customWidth="1"/>
    <col min="15858" max="15858" width="7.453125" bestFit="1" customWidth="1"/>
    <col min="15859" max="15861" width="7" customWidth="1"/>
    <col min="16109" max="16109" width="32.1796875" bestFit="1" customWidth="1"/>
    <col min="16110" max="16110" width="8.453125" bestFit="1" customWidth="1"/>
    <col min="16111" max="16111" width="7" customWidth="1"/>
    <col min="16112" max="16113" width="7.7265625" bestFit="1" customWidth="1"/>
    <col min="16114" max="16114" width="7.453125" bestFit="1" customWidth="1"/>
    <col min="16115" max="16117" width="7" customWidth="1"/>
  </cols>
  <sheetData>
    <row r="1" spans="1:9" ht="30" customHeight="1">
      <c r="A1" s="615" t="s">
        <v>468</v>
      </c>
      <c r="B1" s="568"/>
      <c r="C1" s="568"/>
      <c r="D1" s="568"/>
      <c r="E1" s="568"/>
      <c r="F1" s="568"/>
      <c r="G1" s="568"/>
      <c r="H1" s="568"/>
      <c r="I1" s="568"/>
    </row>
    <row r="2" spans="1:9" s="140" customFormat="1" ht="9" customHeight="1">
      <c r="A2" s="283"/>
      <c r="B2" s="290"/>
      <c r="C2" s="290"/>
      <c r="D2" s="291"/>
      <c r="E2" s="290"/>
      <c r="F2" s="290"/>
      <c r="G2" s="290"/>
      <c r="H2" s="292"/>
      <c r="I2" s="292" t="s">
        <v>227</v>
      </c>
    </row>
    <row r="3" spans="1:9" s="140" customFormat="1" ht="10.15" customHeight="1">
      <c r="A3" s="293" t="s">
        <v>253</v>
      </c>
      <c r="B3" s="629" t="s">
        <v>43</v>
      </c>
      <c r="C3" s="629" t="s">
        <v>254</v>
      </c>
      <c r="D3" s="629" t="s">
        <v>255</v>
      </c>
      <c r="E3" s="629" t="s">
        <v>256</v>
      </c>
      <c r="F3" s="629" t="s">
        <v>257</v>
      </c>
      <c r="G3" s="629" t="s">
        <v>258</v>
      </c>
      <c r="H3" s="629" t="s">
        <v>259</v>
      </c>
      <c r="I3" s="631" t="s">
        <v>260</v>
      </c>
    </row>
    <row r="4" spans="1:9" s="140" customFormat="1" ht="10.15" customHeight="1">
      <c r="A4" s="294" t="s">
        <v>212</v>
      </c>
      <c r="B4" s="630"/>
      <c r="C4" s="630"/>
      <c r="D4" s="630"/>
      <c r="E4" s="630"/>
      <c r="F4" s="630"/>
      <c r="G4" s="630"/>
      <c r="H4" s="630"/>
      <c r="I4" s="632"/>
    </row>
    <row r="5" spans="1:9" s="140" customFormat="1" ht="5.15" customHeight="1">
      <c r="A5" s="307"/>
      <c r="B5" s="187"/>
      <c r="C5" s="187"/>
      <c r="D5" s="187"/>
      <c r="E5" s="187"/>
      <c r="F5" s="187"/>
      <c r="G5" s="187"/>
      <c r="H5" s="187"/>
      <c r="I5" s="187"/>
    </row>
    <row r="6" spans="1:9" s="140" customFormat="1" ht="10" customHeight="1">
      <c r="A6" s="297" t="s">
        <v>0</v>
      </c>
      <c r="B6" s="298">
        <v>363484.44118760189</v>
      </c>
      <c r="C6" s="298">
        <v>98849.503079909002</v>
      </c>
      <c r="D6" s="298">
        <v>91184.963792934999</v>
      </c>
      <c r="E6" s="298">
        <v>134801.76239116798</v>
      </c>
      <c r="F6" s="298">
        <v>25324.627737059996</v>
      </c>
      <c r="G6" s="298">
        <v>4243.7221381550007</v>
      </c>
      <c r="H6" s="298">
        <v>6061.0244590300008</v>
      </c>
      <c r="I6" s="298">
        <v>3018.8375893450002</v>
      </c>
    </row>
    <row r="7" spans="1:9" s="140" customFormat="1" ht="10" customHeight="1">
      <c r="A7" s="290" t="s">
        <v>235</v>
      </c>
      <c r="B7" s="298">
        <v>5756.4840132360005</v>
      </c>
      <c r="C7" s="299">
        <v>531.9367332359999</v>
      </c>
      <c r="D7" s="299">
        <v>755.38128000000006</v>
      </c>
      <c r="E7" s="299">
        <v>1238.7170000000001</v>
      </c>
      <c r="F7" s="299">
        <v>3112.6950000000002</v>
      </c>
      <c r="G7" s="299" t="s">
        <v>238</v>
      </c>
      <c r="H7" s="299" t="s">
        <v>238</v>
      </c>
      <c r="I7" s="299">
        <v>0</v>
      </c>
    </row>
    <row r="8" spans="1:9" s="140" customFormat="1" ht="10" customHeight="1">
      <c r="A8" s="290" t="s">
        <v>236</v>
      </c>
      <c r="B8" s="298">
        <v>71798.719511835996</v>
      </c>
      <c r="C8" s="299">
        <v>16861.144869034997</v>
      </c>
      <c r="D8" s="299">
        <v>13039.32733538</v>
      </c>
      <c r="E8" s="299">
        <v>26897.062179316996</v>
      </c>
      <c r="F8" s="299">
        <v>8712.4052811499987</v>
      </c>
      <c r="G8" s="299">
        <v>1807.9291809390002</v>
      </c>
      <c r="H8" s="299">
        <v>4144.5959590299999</v>
      </c>
      <c r="I8" s="299">
        <v>336.25470698499998</v>
      </c>
    </row>
    <row r="9" spans="1:9" s="140" customFormat="1" ht="10" customHeight="1">
      <c r="A9" s="290" t="s">
        <v>237</v>
      </c>
      <c r="B9" s="298">
        <v>15697.638193068004</v>
      </c>
      <c r="C9" s="299">
        <v>13920.534856152002</v>
      </c>
      <c r="D9" s="299">
        <v>1599.6723369159999</v>
      </c>
      <c r="E9" s="299">
        <v>27.420999999999999</v>
      </c>
      <c r="F9" s="299">
        <v>150.01</v>
      </c>
      <c r="G9" s="299">
        <v>0</v>
      </c>
      <c r="H9" s="299">
        <v>0</v>
      </c>
      <c r="I9" s="299">
        <v>0</v>
      </c>
    </row>
    <row r="10" spans="1:9" s="140" customFormat="1" ht="10" customHeight="1">
      <c r="A10" s="290" t="s">
        <v>239</v>
      </c>
      <c r="B10" s="298" t="s">
        <v>238</v>
      </c>
      <c r="C10" s="299">
        <v>2192.7178762960002</v>
      </c>
      <c r="D10" s="299">
        <v>2885.6572000000001</v>
      </c>
      <c r="E10" s="299" t="s">
        <v>238</v>
      </c>
      <c r="F10" s="299">
        <v>391.601</v>
      </c>
      <c r="G10" s="299">
        <v>0</v>
      </c>
      <c r="H10" s="299">
        <v>0</v>
      </c>
      <c r="I10" s="299">
        <v>0</v>
      </c>
    </row>
    <row r="11" spans="1:9" s="140" customFormat="1" ht="10" customHeight="1">
      <c r="A11" s="290" t="s">
        <v>240</v>
      </c>
      <c r="B11" s="298">
        <v>8291.798566812</v>
      </c>
      <c r="C11" s="299">
        <v>2029.1191999999999</v>
      </c>
      <c r="D11" s="299">
        <v>5573.7577096560008</v>
      </c>
      <c r="E11" s="299" t="s">
        <v>238</v>
      </c>
      <c r="F11" s="299">
        <v>430.14979999999997</v>
      </c>
      <c r="G11" s="299">
        <v>0.80385715600000007</v>
      </c>
      <c r="H11" s="299" t="s">
        <v>238</v>
      </c>
      <c r="I11" s="299">
        <v>0</v>
      </c>
    </row>
    <row r="12" spans="1:9" s="140" customFormat="1" ht="10" customHeight="1">
      <c r="A12" s="290" t="s">
        <v>241</v>
      </c>
      <c r="B12" s="298">
        <v>46257.038856029991</v>
      </c>
      <c r="C12" s="299">
        <v>5727.7474839939996</v>
      </c>
      <c r="D12" s="299">
        <v>29362.267380290999</v>
      </c>
      <c r="E12" s="299">
        <v>10965.036991745001</v>
      </c>
      <c r="F12" s="299">
        <v>172.70520000000002</v>
      </c>
      <c r="G12" s="299">
        <v>3.8428</v>
      </c>
      <c r="H12" s="299">
        <v>23.6</v>
      </c>
      <c r="I12" s="299">
        <v>1.839</v>
      </c>
    </row>
    <row r="13" spans="1:9" s="140" customFormat="1" ht="10" customHeight="1">
      <c r="A13" s="290" t="s">
        <v>242</v>
      </c>
      <c r="B13" s="298" t="s">
        <v>238</v>
      </c>
      <c r="C13" s="299">
        <v>0</v>
      </c>
      <c r="D13" s="299">
        <v>0</v>
      </c>
      <c r="E13" s="299" t="s">
        <v>238</v>
      </c>
      <c r="F13" s="299">
        <v>0</v>
      </c>
      <c r="G13" s="299">
        <v>0</v>
      </c>
      <c r="H13" s="299">
        <v>0</v>
      </c>
      <c r="I13" s="299">
        <v>0</v>
      </c>
    </row>
    <row r="14" spans="1:9" s="140" customFormat="1" ht="10" customHeight="1">
      <c r="A14" s="290" t="s">
        <v>243</v>
      </c>
      <c r="B14" s="298">
        <v>31614.400246739999</v>
      </c>
      <c r="C14" s="299">
        <v>2517.9928223879997</v>
      </c>
      <c r="D14" s="299">
        <v>6917.1621584099994</v>
      </c>
      <c r="E14" s="299">
        <v>15799.301265942</v>
      </c>
      <c r="F14" s="299">
        <v>6307.5720000000001</v>
      </c>
      <c r="G14" s="299" t="s">
        <v>238</v>
      </c>
      <c r="H14" s="299" t="s">
        <v>238</v>
      </c>
      <c r="I14" s="299">
        <v>0</v>
      </c>
    </row>
    <row r="15" spans="1:9" s="140" customFormat="1" ht="10" customHeight="1">
      <c r="A15" s="290" t="s">
        <v>244</v>
      </c>
      <c r="B15" s="298">
        <v>10071.233142388</v>
      </c>
      <c r="C15" s="299">
        <v>6149.0066164420014</v>
      </c>
      <c r="D15" s="299">
        <v>1997.822275946</v>
      </c>
      <c r="E15" s="299" t="s">
        <v>238</v>
      </c>
      <c r="F15" s="299">
        <v>1433.5142499999999</v>
      </c>
      <c r="G15" s="299">
        <v>0</v>
      </c>
      <c r="H15" s="299" t="s">
        <v>238</v>
      </c>
      <c r="I15" s="299">
        <v>0</v>
      </c>
    </row>
    <row r="16" spans="1:9" s="140" customFormat="1" ht="10" customHeight="1">
      <c r="A16" s="290" t="s">
        <v>245</v>
      </c>
      <c r="B16" s="298">
        <v>33407.768449181996</v>
      </c>
      <c r="C16" s="299">
        <v>7517.1715809739999</v>
      </c>
      <c r="D16" s="299">
        <v>9624.5602156509995</v>
      </c>
      <c r="E16" s="299">
        <v>15467.524059737001</v>
      </c>
      <c r="F16" s="299">
        <v>742.77529282</v>
      </c>
      <c r="G16" s="299">
        <v>9.4942999999999991</v>
      </c>
      <c r="H16" s="299">
        <v>42.18</v>
      </c>
      <c r="I16" s="299">
        <v>4.0629999999999997</v>
      </c>
    </row>
    <row r="17" spans="1:9" s="140" customFormat="1" ht="10" customHeight="1">
      <c r="A17" s="290" t="s">
        <v>246</v>
      </c>
      <c r="B17" s="298">
        <v>31317.594678646001</v>
      </c>
      <c r="C17" s="299">
        <v>12944.142078646</v>
      </c>
      <c r="D17" s="299">
        <v>1882.3626000000002</v>
      </c>
      <c r="E17" s="299">
        <v>14961.75</v>
      </c>
      <c r="F17" s="299">
        <v>1529.34</v>
      </c>
      <c r="G17" s="299">
        <v>0</v>
      </c>
      <c r="H17" s="299">
        <v>0</v>
      </c>
      <c r="I17" s="299">
        <v>0</v>
      </c>
    </row>
    <row r="18" spans="1:9" s="140" customFormat="1" ht="10" customHeight="1">
      <c r="A18" s="290" t="s">
        <v>247</v>
      </c>
      <c r="B18" s="298">
        <v>15668.946058501999</v>
      </c>
      <c r="C18" s="299">
        <v>8861.7527220499978</v>
      </c>
      <c r="D18" s="299">
        <v>4254.6507485669999</v>
      </c>
      <c r="E18" s="299">
        <v>1460.5756658350001</v>
      </c>
      <c r="F18" s="299">
        <v>116.49542199</v>
      </c>
      <c r="G18" s="299">
        <v>1.4700000600000001</v>
      </c>
      <c r="H18" s="299">
        <v>974.00149999999996</v>
      </c>
      <c r="I18" s="299">
        <v>0</v>
      </c>
    </row>
    <row r="19" spans="1:9" s="140" customFormat="1" ht="10" customHeight="1">
      <c r="A19" s="290" t="s">
        <v>248</v>
      </c>
      <c r="B19" s="298">
        <v>6944.45293055</v>
      </c>
      <c r="C19" s="299">
        <v>2879.7945294579999</v>
      </c>
      <c r="D19" s="299">
        <v>1736.3460010919998</v>
      </c>
      <c r="E19" s="299">
        <v>2020.4623999999999</v>
      </c>
      <c r="F19" s="299">
        <v>303.42200000000003</v>
      </c>
      <c r="G19" s="299">
        <v>4.4279999999999999</v>
      </c>
      <c r="H19" s="299">
        <v>0</v>
      </c>
      <c r="I19" s="299">
        <v>0</v>
      </c>
    </row>
    <row r="20" spans="1:9" s="140" customFormat="1" ht="10" customHeight="1">
      <c r="A20" s="290" t="s">
        <v>249</v>
      </c>
      <c r="B20" s="298">
        <v>15955.280416222002</v>
      </c>
      <c r="C20" s="299">
        <v>7021.3312556060009</v>
      </c>
      <c r="D20" s="299">
        <v>3303.2311641270003</v>
      </c>
      <c r="E20" s="299">
        <v>4470.0265964890013</v>
      </c>
      <c r="F20" s="299">
        <v>1157.3283999999999</v>
      </c>
      <c r="G20" s="299">
        <v>3.363</v>
      </c>
      <c r="H20" s="299">
        <v>0</v>
      </c>
      <c r="I20" s="299">
        <v>0</v>
      </c>
    </row>
    <row r="21" spans="1:9" s="140" customFormat="1" ht="10" customHeight="1">
      <c r="A21" s="290" t="s">
        <v>250</v>
      </c>
      <c r="B21" s="298">
        <v>15879.410079169</v>
      </c>
      <c r="C21" s="299">
        <v>6683.5695147460001</v>
      </c>
      <c r="D21" s="299">
        <v>5496.1805588600009</v>
      </c>
      <c r="E21" s="299">
        <v>3425.9260321030001</v>
      </c>
      <c r="F21" s="299">
        <v>235.27409109999999</v>
      </c>
      <c r="G21" s="299">
        <v>22.408999999999999</v>
      </c>
      <c r="H21" s="299">
        <v>0</v>
      </c>
      <c r="I21" s="299">
        <v>16.050882359999999</v>
      </c>
    </row>
    <row r="22" spans="1:9" s="140" customFormat="1" ht="10" customHeight="1">
      <c r="A22" s="290" t="s">
        <v>251</v>
      </c>
      <c r="B22" s="298">
        <v>42324.581968924991</v>
      </c>
      <c r="C22" s="299">
        <v>3011.540940886</v>
      </c>
      <c r="D22" s="299">
        <v>2756.5848280389996</v>
      </c>
      <c r="E22" s="299">
        <v>30292.6302</v>
      </c>
      <c r="F22" s="299">
        <v>529.34</v>
      </c>
      <c r="G22" s="299">
        <v>2210.3530000000001</v>
      </c>
      <c r="H22" s="299">
        <v>863.50300000000004</v>
      </c>
      <c r="I22" s="299">
        <v>2660.63</v>
      </c>
    </row>
    <row r="23" spans="1:9" ht="5.15" customHeight="1" thickBot="1">
      <c r="A23" s="309"/>
      <c r="B23" s="309"/>
      <c r="C23" s="309"/>
      <c r="D23" s="309"/>
      <c r="E23" s="309"/>
      <c r="F23" s="309"/>
      <c r="G23" s="309"/>
      <c r="H23" s="309"/>
      <c r="I23" s="309"/>
    </row>
    <row r="24" spans="1:9" ht="9" customHeight="1" thickTop="1">
      <c r="A24" s="310" t="s">
        <v>146</v>
      </c>
    </row>
  </sheetData>
  <mergeCells count="9">
    <mergeCell ref="A1:I1"/>
    <mergeCell ref="B3:B4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7564D-5470-4EA7-A836-31619F7733B6}">
  <sheetPr>
    <tabColor rgb="FF92D050"/>
  </sheetPr>
  <dimension ref="A1:I21"/>
  <sheetViews>
    <sheetView showGridLines="0" zoomScaleNormal="100" workbookViewId="0">
      <selection sqref="A1:F1"/>
    </sheetView>
  </sheetViews>
  <sheetFormatPr defaultColWidth="9.1796875" defaultRowHeight="12.5"/>
  <cols>
    <col min="1" max="1" width="50.54296875" customWidth="1"/>
    <col min="2" max="6" width="7.26953125" customWidth="1"/>
  </cols>
  <sheetData>
    <row r="1" spans="1:9" ht="15.65" customHeight="1">
      <c r="A1" s="567" t="s">
        <v>603</v>
      </c>
      <c r="B1" s="567"/>
      <c r="C1" s="567"/>
      <c r="D1" s="567"/>
      <c r="E1" s="567"/>
      <c r="F1" s="567"/>
    </row>
    <row r="2" spans="1:9" ht="9" customHeight="1">
      <c r="A2" s="161"/>
      <c r="B2" s="161"/>
      <c r="C2" s="161"/>
      <c r="D2" s="161"/>
      <c r="F2" s="162" t="s">
        <v>127</v>
      </c>
    </row>
    <row r="3" spans="1:9" ht="10.15" customHeight="1">
      <c r="A3" s="163"/>
      <c r="B3" s="164">
        <v>2016</v>
      </c>
      <c r="C3" s="164">
        <v>2017</v>
      </c>
      <c r="D3" s="164">
        <v>2018</v>
      </c>
      <c r="E3" s="164">
        <v>2019</v>
      </c>
      <c r="F3" s="164">
        <v>2020</v>
      </c>
    </row>
    <row r="4" spans="1:9" ht="5.15" customHeight="1">
      <c r="A4" s="165"/>
    </row>
    <row r="5" spans="1:9" s="168" customFormat="1" ht="9" customHeight="1">
      <c r="A5" s="166" t="s">
        <v>0</v>
      </c>
      <c r="B5" s="167">
        <v>9778.4950000000008</v>
      </c>
      <c r="C5" s="167">
        <v>8172.3530000000001</v>
      </c>
      <c r="D5" s="167">
        <v>8061.6909999999998</v>
      </c>
      <c r="E5" s="167">
        <v>9941.0390000000007</v>
      </c>
      <c r="F5" s="167">
        <v>9715.9292122999996</v>
      </c>
    </row>
    <row r="6" spans="1:9" ht="9" customHeight="1">
      <c r="A6" s="169" t="s">
        <v>128</v>
      </c>
      <c r="B6" s="170">
        <v>5475.6509999999998</v>
      </c>
      <c r="C6" s="170">
        <v>4182.9340000000002</v>
      </c>
      <c r="D6" s="170">
        <v>4338.2780000000002</v>
      </c>
      <c r="E6" s="170">
        <v>5770.6790000000001</v>
      </c>
      <c r="F6" s="170">
        <v>6404.8303030000006</v>
      </c>
    </row>
    <row r="7" spans="1:9" ht="9" customHeight="1">
      <c r="A7" s="171" t="s">
        <v>129</v>
      </c>
      <c r="B7" s="172">
        <v>2059.672</v>
      </c>
      <c r="C7" s="172">
        <v>1691.886</v>
      </c>
      <c r="D7" s="172">
        <v>1902.499</v>
      </c>
      <c r="E7" s="172">
        <v>3077.9229999999998</v>
      </c>
      <c r="F7" s="172">
        <v>3900.5970000000002</v>
      </c>
      <c r="G7" s="173"/>
      <c r="H7" s="173"/>
      <c r="I7" s="173"/>
    </row>
    <row r="8" spans="1:9" ht="9" customHeight="1">
      <c r="A8" s="169" t="s">
        <v>130</v>
      </c>
      <c r="B8" s="170">
        <v>1905.18</v>
      </c>
      <c r="C8" s="170">
        <v>1899.471</v>
      </c>
      <c r="D8" s="170">
        <v>1938.9</v>
      </c>
      <c r="E8" s="170">
        <v>2222.3629999999998</v>
      </c>
      <c r="F8" s="170">
        <v>2401.9216930000007</v>
      </c>
      <c r="H8" s="173"/>
      <c r="I8" s="173"/>
    </row>
    <row r="9" spans="1:9" ht="9" customHeight="1">
      <c r="A9" s="169" t="s">
        <v>131</v>
      </c>
      <c r="B9" s="170">
        <v>767.24599999999998</v>
      </c>
      <c r="C9" s="170">
        <v>945.05700000000002</v>
      </c>
      <c r="D9" s="170">
        <v>675.79600000000005</v>
      </c>
      <c r="E9" s="170">
        <v>884.21</v>
      </c>
      <c r="F9" s="170">
        <v>423.39613630000002</v>
      </c>
    </row>
    <row r="10" spans="1:9" ht="9" customHeight="1">
      <c r="A10" s="169" t="s">
        <v>132</v>
      </c>
      <c r="B10" s="174">
        <v>1630.4169999999999</v>
      </c>
      <c r="C10" s="174">
        <v>1144.8910000000001</v>
      </c>
      <c r="D10" s="174">
        <v>1108.7170000000001</v>
      </c>
      <c r="E10" s="174">
        <v>1063.788</v>
      </c>
      <c r="F10" s="174">
        <v>485.78107999999997</v>
      </c>
    </row>
    <row r="11" spans="1:9" ht="5.15" customHeight="1" thickBot="1">
      <c r="A11" s="175"/>
      <c r="B11" s="176"/>
      <c r="C11" s="176"/>
      <c r="D11" s="176"/>
      <c r="E11" s="176"/>
      <c r="F11" s="176"/>
    </row>
    <row r="12" spans="1:9" ht="9" customHeight="1" thickTop="1">
      <c r="A12" s="177" t="s">
        <v>133</v>
      </c>
      <c r="B12" s="178"/>
    </row>
    <row r="13" spans="1:9" ht="9" customHeight="1">
      <c r="A13" s="179" t="s">
        <v>134</v>
      </c>
      <c r="B13" s="180"/>
      <c r="C13" s="180"/>
      <c r="D13" s="180"/>
      <c r="E13" s="180"/>
      <c r="F13" s="180"/>
    </row>
    <row r="14" spans="1:9">
      <c r="B14" s="181"/>
      <c r="C14" s="181"/>
      <c r="D14" s="181"/>
      <c r="E14" s="181"/>
      <c r="F14" s="181"/>
      <c r="G14" s="181"/>
      <c r="I14" s="182"/>
    </row>
    <row r="15" spans="1:9">
      <c r="A15" s="140"/>
      <c r="B15" s="181"/>
      <c r="C15" s="181"/>
      <c r="D15" s="181"/>
      <c r="E15" s="181"/>
      <c r="F15" s="181"/>
    </row>
    <row r="16" spans="1:9">
      <c r="B16" s="181"/>
      <c r="C16" s="181"/>
      <c r="D16" s="181"/>
      <c r="E16" s="181"/>
      <c r="F16" s="181"/>
    </row>
    <row r="17" spans="2:6">
      <c r="B17" s="181"/>
      <c r="C17" s="181"/>
      <c r="D17" s="181"/>
      <c r="E17" s="181"/>
      <c r="F17" s="181"/>
    </row>
    <row r="18" spans="2:6">
      <c r="B18" s="181"/>
      <c r="C18" s="181"/>
      <c r="D18" s="181"/>
      <c r="E18" s="181"/>
      <c r="F18" s="181"/>
    </row>
    <row r="19" spans="2:6">
      <c r="B19" s="181"/>
      <c r="C19" s="181"/>
      <c r="D19" s="181"/>
      <c r="E19" s="181"/>
      <c r="F19" s="181"/>
    </row>
    <row r="21" spans="2:6" ht="12.75" customHeight="1"/>
  </sheetData>
  <mergeCells count="1">
    <mergeCell ref="A1:F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33A16-7CB4-49AA-A0E7-F117EC65FD42}">
  <sheetPr>
    <tabColor rgb="FF92D050"/>
  </sheetPr>
  <dimension ref="A1:H16"/>
  <sheetViews>
    <sheetView showGridLines="0" zoomScaleNormal="100" workbookViewId="0">
      <selection sqref="A1:H1"/>
    </sheetView>
  </sheetViews>
  <sheetFormatPr defaultRowHeight="12.5"/>
  <cols>
    <col min="1" max="1" width="27.1796875" customWidth="1"/>
    <col min="2" max="8" width="8.54296875" customWidth="1"/>
    <col min="239" max="239" width="27.1796875" customWidth="1"/>
    <col min="240" max="246" width="8.54296875" customWidth="1"/>
    <col min="495" max="495" width="27.1796875" customWidth="1"/>
    <col min="496" max="502" width="8.54296875" customWidth="1"/>
    <col min="751" max="751" width="27.1796875" customWidth="1"/>
    <col min="752" max="758" width="8.54296875" customWidth="1"/>
    <col min="1007" max="1007" width="27.1796875" customWidth="1"/>
    <col min="1008" max="1014" width="8.54296875" customWidth="1"/>
    <col min="1263" max="1263" width="27.1796875" customWidth="1"/>
    <col min="1264" max="1270" width="8.54296875" customWidth="1"/>
    <col min="1519" max="1519" width="27.1796875" customWidth="1"/>
    <col min="1520" max="1526" width="8.54296875" customWidth="1"/>
    <col min="1775" max="1775" width="27.1796875" customWidth="1"/>
    <col min="1776" max="1782" width="8.54296875" customWidth="1"/>
    <col min="2031" max="2031" width="27.1796875" customWidth="1"/>
    <col min="2032" max="2038" width="8.54296875" customWidth="1"/>
    <col min="2287" max="2287" width="27.1796875" customWidth="1"/>
    <col min="2288" max="2294" width="8.54296875" customWidth="1"/>
    <col min="2543" max="2543" width="27.1796875" customWidth="1"/>
    <col min="2544" max="2550" width="8.54296875" customWidth="1"/>
    <col min="2799" max="2799" width="27.1796875" customWidth="1"/>
    <col min="2800" max="2806" width="8.54296875" customWidth="1"/>
    <col min="3055" max="3055" width="27.1796875" customWidth="1"/>
    <col min="3056" max="3062" width="8.54296875" customWidth="1"/>
    <col min="3311" max="3311" width="27.1796875" customWidth="1"/>
    <col min="3312" max="3318" width="8.54296875" customWidth="1"/>
    <col min="3567" max="3567" width="27.1796875" customWidth="1"/>
    <col min="3568" max="3574" width="8.54296875" customWidth="1"/>
    <col min="3823" max="3823" width="27.1796875" customWidth="1"/>
    <col min="3824" max="3830" width="8.54296875" customWidth="1"/>
    <col min="4079" max="4079" width="27.1796875" customWidth="1"/>
    <col min="4080" max="4086" width="8.54296875" customWidth="1"/>
    <col min="4335" max="4335" width="27.1796875" customWidth="1"/>
    <col min="4336" max="4342" width="8.54296875" customWidth="1"/>
    <col min="4591" max="4591" width="27.1796875" customWidth="1"/>
    <col min="4592" max="4598" width="8.54296875" customWidth="1"/>
    <col min="4847" max="4847" width="27.1796875" customWidth="1"/>
    <col min="4848" max="4854" width="8.54296875" customWidth="1"/>
    <col min="5103" max="5103" width="27.1796875" customWidth="1"/>
    <col min="5104" max="5110" width="8.54296875" customWidth="1"/>
    <col min="5359" max="5359" width="27.1796875" customWidth="1"/>
    <col min="5360" max="5366" width="8.54296875" customWidth="1"/>
    <col min="5615" max="5615" width="27.1796875" customWidth="1"/>
    <col min="5616" max="5622" width="8.54296875" customWidth="1"/>
    <col min="5871" max="5871" width="27.1796875" customWidth="1"/>
    <col min="5872" max="5878" width="8.54296875" customWidth="1"/>
    <col min="6127" max="6127" width="27.1796875" customWidth="1"/>
    <col min="6128" max="6134" width="8.54296875" customWidth="1"/>
    <col min="6383" max="6383" width="27.1796875" customWidth="1"/>
    <col min="6384" max="6390" width="8.54296875" customWidth="1"/>
    <col min="6639" max="6639" width="27.1796875" customWidth="1"/>
    <col min="6640" max="6646" width="8.54296875" customWidth="1"/>
    <col min="6895" max="6895" width="27.1796875" customWidth="1"/>
    <col min="6896" max="6902" width="8.54296875" customWidth="1"/>
    <col min="7151" max="7151" width="27.1796875" customWidth="1"/>
    <col min="7152" max="7158" width="8.54296875" customWidth="1"/>
    <col min="7407" max="7407" width="27.1796875" customWidth="1"/>
    <col min="7408" max="7414" width="8.54296875" customWidth="1"/>
    <col min="7663" max="7663" width="27.1796875" customWidth="1"/>
    <col min="7664" max="7670" width="8.54296875" customWidth="1"/>
    <col min="7919" max="7919" width="27.1796875" customWidth="1"/>
    <col min="7920" max="7926" width="8.54296875" customWidth="1"/>
    <col min="8175" max="8175" width="27.1796875" customWidth="1"/>
    <col min="8176" max="8182" width="8.54296875" customWidth="1"/>
    <col min="8431" max="8431" width="27.1796875" customWidth="1"/>
    <col min="8432" max="8438" width="8.54296875" customWidth="1"/>
    <col min="8687" max="8687" width="27.1796875" customWidth="1"/>
    <col min="8688" max="8694" width="8.54296875" customWidth="1"/>
    <col min="8943" max="8943" width="27.1796875" customWidth="1"/>
    <col min="8944" max="8950" width="8.54296875" customWidth="1"/>
    <col min="9199" max="9199" width="27.1796875" customWidth="1"/>
    <col min="9200" max="9206" width="8.54296875" customWidth="1"/>
    <col min="9455" max="9455" width="27.1796875" customWidth="1"/>
    <col min="9456" max="9462" width="8.54296875" customWidth="1"/>
    <col min="9711" max="9711" width="27.1796875" customWidth="1"/>
    <col min="9712" max="9718" width="8.54296875" customWidth="1"/>
    <col min="9967" max="9967" width="27.1796875" customWidth="1"/>
    <col min="9968" max="9974" width="8.54296875" customWidth="1"/>
    <col min="10223" max="10223" width="27.1796875" customWidth="1"/>
    <col min="10224" max="10230" width="8.54296875" customWidth="1"/>
    <col min="10479" max="10479" width="27.1796875" customWidth="1"/>
    <col min="10480" max="10486" width="8.54296875" customWidth="1"/>
    <col min="10735" max="10735" width="27.1796875" customWidth="1"/>
    <col min="10736" max="10742" width="8.54296875" customWidth="1"/>
    <col min="10991" max="10991" width="27.1796875" customWidth="1"/>
    <col min="10992" max="10998" width="8.54296875" customWidth="1"/>
    <col min="11247" max="11247" width="27.1796875" customWidth="1"/>
    <col min="11248" max="11254" width="8.54296875" customWidth="1"/>
    <col min="11503" max="11503" width="27.1796875" customWidth="1"/>
    <col min="11504" max="11510" width="8.54296875" customWidth="1"/>
    <col min="11759" max="11759" width="27.1796875" customWidth="1"/>
    <col min="11760" max="11766" width="8.54296875" customWidth="1"/>
    <col min="12015" max="12015" width="27.1796875" customWidth="1"/>
    <col min="12016" max="12022" width="8.54296875" customWidth="1"/>
    <col min="12271" max="12271" width="27.1796875" customWidth="1"/>
    <col min="12272" max="12278" width="8.54296875" customWidth="1"/>
    <col min="12527" max="12527" width="27.1796875" customWidth="1"/>
    <col min="12528" max="12534" width="8.54296875" customWidth="1"/>
    <col min="12783" max="12783" width="27.1796875" customWidth="1"/>
    <col min="12784" max="12790" width="8.54296875" customWidth="1"/>
    <col min="13039" max="13039" width="27.1796875" customWidth="1"/>
    <col min="13040" max="13046" width="8.54296875" customWidth="1"/>
    <col min="13295" max="13295" width="27.1796875" customWidth="1"/>
    <col min="13296" max="13302" width="8.54296875" customWidth="1"/>
    <col min="13551" max="13551" width="27.1796875" customWidth="1"/>
    <col min="13552" max="13558" width="8.54296875" customWidth="1"/>
    <col min="13807" max="13807" width="27.1796875" customWidth="1"/>
    <col min="13808" max="13814" width="8.54296875" customWidth="1"/>
    <col min="14063" max="14063" width="27.1796875" customWidth="1"/>
    <col min="14064" max="14070" width="8.54296875" customWidth="1"/>
    <col min="14319" max="14319" width="27.1796875" customWidth="1"/>
    <col min="14320" max="14326" width="8.54296875" customWidth="1"/>
    <col min="14575" max="14575" width="27.1796875" customWidth="1"/>
    <col min="14576" max="14582" width="8.54296875" customWidth="1"/>
    <col min="14831" max="14831" width="27.1796875" customWidth="1"/>
    <col min="14832" max="14838" width="8.54296875" customWidth="1"/>
    <col min="15087" max="15087" width="27.1796875" customWidth="1"/>
    <col min="15088" max="15094" width="8.54296875" customWidth="1"/>
    <col min="15343" max="15343" width="27.1796875" customWidth="1"/>
    <col min="15344" max="15350" width="8.54296875" customWidth="1"/>
    <col min="15599" max="15599" width="27.1796875" customWidth="1"/>
    <col min="15600" max="15606" width="8.54296875" customWidth="1"/>
    <col min="15855" max="15855" width="27.1796875" customWidth="1"/>
    <col min="15856" max="15862" width="8.54296875" customWidth="1"/>
    <col min="16111" max="16111" width="27.1796875" customWidth="1"/>
    <col min="16112" max="16118" width="8.54296875" customWidth="1"/>
  </cols>
  <sheetData>
    <row r="1" spans="1:8" ht="30" customHeight="1">
      <c r="A1" s="635" t="s">
        <v>469</v>
      </c>
      <c r="B1" s="636"/>
      <c r="C1" s="636"/>
      <c r="D1" s="636"/>
      <c r="E1" s="636"/>
      <c r="F1" s="636"/>
      <c r="G1" s="636"/>
      <c r="H1" s="636"/>
    </row>
    <row r="2" spans="1:8" s="140" customFormat="1" ht="9" customHeight="1">
      <c r="A2" s="283"/>
      <c r="B2" s="290"/>
      <c r="C2" s="290"/>
      <c r="D2" s="291"/>
      <c r="E2" s="290"/>
      <c r="F2" s="290"/>
      <c r="G2" s="290"/>
      <c r="H2" s="292" t="s">
        <v>227</v>
      </c>
    </row>
    <row r="3" spans="1:8" ht="10.15" customHeight="1">
      <c r="A3" s="293" t="s">
        <v>228</v>
      </c>
      <c r="B3" s="629" t="s">
        <v>0</v>
      </c>
      <c r="C3" s="629" t="s">
        <v>229</v>
      </c>
      <c r="D3" s="629" t="s">
        <v>230</v>
      </c>
      <c r="E3" s="629" t="s">
        <v>231</v>
      </c>
      <c r="F3" s="629" t="s">
        <v>232</v>
      </c>
      <c r="G3" s="629" t="s">
        <v>233</v>
      </c>
      <c r="H3" s="631" t="s">
        <v>234</v>
      </c>
    </row>
    <row r="4" spans="1:8" ht="10.15" customHeight="1">
      <c r="A4" s="306" t="s">
        <v>253</v>
      </c>
      <c r="B4" s="630"/>
      <c r="C4" s="630"/>
      <c r="D4" s="630"/>
      <c r="E4" s="630"/>
      <c r="F4" s="630"/>
      <c r="G4" s="630"/>
      <c r="H4" s="632"/>
    </row>
    <row r="5" spans="1:8" ht="5.15" customHeight="1">
      <c r="A5" s="290"/>
      <c r="B5" s="296"/>
      <c r="C5" s="296"/>
      <c r="D5" s="296"/>
      <c r="E5" s="296"/>
      <c r="F5" s="296"/>
      <c r="G5" s="296"/>
      <c r="H5" s="296"/>
    </row>
    <row r="6" spans="1:8" ht="10" customHeight="1">
      <c r="A6" s="297" t="s">
        <v>43</v>
      </c>
      <c r="B6" s="298">
        <v>363484.441187602</v>
      </c>
      <c r="C6" s="298">
        <v>37216.012472645998</v>
      </c>
      <c r="D6" s="298">
        <v>24860.630714955994</v>
      </c>
      <c r="E6" s="298">
        <v>98311.904999999999</v>
      </c>
      <c r="F6" s="298">
        <v>97453.896999999997</v>
      </c>
      <c r="G6" s="298">
        <v>62830.042999999991</v>
      </c>
      <c r="H6" s="298">
        <v>42811.953000000001</v>
      </c>
    </row>
    <row r="7" spans="1:8" ht="10" customHeight="1">
      <c r="A7" s="290" t="s">
        <v>254</v>
      </c>
      <c r="B7" s="298">
        <v>98849.503079908987</v>
      </c>
      <c r="C7" s="299">
        <v>11812.139986166998</v>
      </c>
      <c r="D7" s="299">
        <v>9006.8320937419976</v>
      </c>
      <c r="E7" s="299">
        <v>23017.704000000002</v>
      </c>
      <c r="F7" s="299">
        <v>23872.685000000001</v>
      </c>
      <c r="G7" s="299">
        <v>16266.584999999999</v>
      </c>
      <c r="H7" s="299">
        <v>14873.557000000001</v>
      </c>
    </row>
    <row r="8" spans="1:8" ht="10" customHeight="1">
      <c r="A8" s="290" t="s">
        <v>255</v>
      </c>
      <c r="B8" s="298">
        <v>91184.963792934999</v>
      </c>
      <c r="C8" s="299" t="s">
        <v>238</v>
      </c>
      <c r="D8" s="299">
        <v>7940.4668235970003</v>
      </c>
      <c r="E8" s="299">
        <v>32427.727999999999</v>
      </c>
      <c r="F8" s="299">
        <v>25407.025000000001</v>
      </c>
      <c r="G8" s="299">
        <v>15355.718000000001</v>
      </c>
      <c r="H8" s="299" t="s">
        <v>238</v>
      </c>
    </row>
    <row r="9" spans="1:8" ht="10" customHeight="1">
      <c r="A9" s="290" t="s">
        <v>256</v>
      </c>
      <c r="B9" s="298">
        <v>134801.76239116798</v>
      </c>
      <c r="C9" s="299">
        <v>8229.3921190989968</v>
      </c>
      <c r="D9" s="299">
        <v>5069.0192720689993</v>
      </c>
      <c r="E9" s="299">
        <v>31897.047999999999</v>
      </c>
      <c r="F9" s="299">
        <v>41891.688999999998</v>
      </c>
      <c r="G9" s="299">
        <v>23206.188999999998</v>
      </c>
      <c r="H9" s="299">
        <v>24508.424999999999</v>
      </c>
    </row>
    <row r="10" spans="1:8" ht="10" customHeight="1">
      <c r="A10" s="290" t="s">
        <v>257</v>
      </c>
      <c r="B10" s="298">
        <v>25324.62773706</v>
      </c>
      <c r="C10" s="299">
        <v>7219.4822115120005</v>
      </c>
      <c r="D10" s="299">
        <v>2055.1065255479998</v>
      </c>
      <c r="E10" s="299">
        <v>6778.2569999999996</v>
      </c>
      <c r="F10" s="299" t="s">
        <v>238</v>
      </c>
      <c r="G10" s="299">
        <v>2897.4879999999998</v>
      </c>
      <c r="H10" s="299" t="s">
        <v>238</v>
      </c>
    </row>
    <row r="11" spans="1:8" ht="10" customHeight="1">
      <c r="A11" s="290" t="s">
        <v>258</v>
      </c>
      <c r="B11" s="298">
        <v>4243.7221381549998</v>
      </c>
      <c r="C11" s="299">
        <v>1677.734138155</v>
      </c>
      <c r="D11" s="299">
        <v>355.63499999999999</v>
      </c>
      <c r="E11" s="299">
        <v>2210.3530000000001</v>
      </c>
      <c r="F11" s="299">
        <v>0</v>
      </c>
      <c r="G11" s="299">
        <v>0</v>
      </c>
      <c r="H11" s="299">
        <v>0</v>
      </c>
    </row>
    <row r="12" spans="1:8" ht="10" customHeight="1">
      <c r="A12" s="290" t="s">
        <v>259</v>
      </c>
      <c r="B12" s="298">
        <v>6061.0244590299999</v>
      </c>
      <c r="C12" s="299">
        <v>239.31345902999999</v>
      </c>
      <c r="D12" s="299">
        <v>271.71800000000002</v>
      </c>
      <c r="E12" s="299">
        <v>1832.289</v>
      </c>
      <c r="F12" s="299" t="s">
        <v>238</v>
      </c>
      <c r="G12" s="299" t="s">
        <v>238</v>
      </c>
      <c r="H12" s="299">
        <v>0</v>
      </c>
    </row>
    <row r="13" spans="1:8" ht="10" customHeight="1">
      <c r="A13" s="290" t="s">
        <v>260</v>
      </c>
      <c r="B13" s="298">
        <v>3018.8375893450002</v>
      </c>
      <c r="C13" s="299" t="s">
        <v>238</v>
      </c>
      <c r="D13" s="299">
        <v>161.85300000000001</v>
      </c>
      <c r="E13" s="299">
        <v>148.52600000000001</v>
      </c>
      <c r="F13" s="299">
        <v>0</v>
      </c>
      <c r="G13" s="299" t="s">
        <v>238</v>
      </c>
      <c r="H13" s="299">
        <v>0</v>
      </c>
    </row>
    <row r="14" spans="1:8" ht="4.5" customHeight="1" thickBot="1">
      <c r="A14" s="300"/>
      <c r="B14" s="300"/>
      <c r="C14" s="300"/>
      <c r="D14" s="300"/>
      <c r="E14" s="300"/>
      <c r="F14" s="300"/>
      <c r="G14" s="300"/>
      <c r="H14" s="300"/>
    </row>
    <row r="15" spans="1:8" ht="9" customHeight="1" thickTop="1">
      <c r="A15" s="310" t="s">
        <v>146</v>
      </c>
    </row>
    <row r="16" spans="1:8" ht="13.5" customHeight="1"/>
  </sheetData>
  <mergeCells count="8">
    <mergeCell ref="A1:H1"/>
    <mergeCell ref="B3:B4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AB9F-B17D-4A75-AF7E-695EF9131837}">
  <sheetPr>
    <tabColor rgb="FF92D050"/>
  </sheetPr>
  <dimension ref="A1:H25"/>
  <sheetViews>
    <sheetView showGridLines="0" zoomScaleNormal="100" workbookViewId="0">
      <selection sqref="A1:H1"/>
    </sheetView>
  </sheetViews>
  <sheetFormatPr defaultRowHeight="12.5"/>
  <cols>
    <col min="1" max="1" width="32.1796875" bestFit="1" customWidth="1"/>
    <col min="2" max="8" width="7.81640625" customWidth="1"/>
    <col min="237" max="237" width="32.1796875" bestFit="1" customWidth="1"/>
    <col min="238" max="244" width="7.81640625" customWidth="1"/>
    <col min="493" max="493" width="32.1796875" bestFit="1" customWidth="1"/>
    <col min="494" max="500" width="7.81640625" customWidth="1"/>
    <col min="749" max="749" width="32.1796875" bestFit="1" customWidth="1"/>
    <col min="750" max="756" width="7.81640625" customWidth="1"/>
    <col min="1005" max="1005" width="32.1796875" bestFit="1" customWidth="1"/>
    <col min="1006" max="1012" width="7.81640625" customWidth="1"/>
    <col min="1261" max="1261" width="32.1796875" bestFit="1" customWidth="1"/>
    <col min="1262" max="1268" width="7.81640625" customWidth="1"/>
    <col min="1517" max="1517" width="32.1796875" bestFit="1" customWidth="1"/>
    <col min="1518" max="1524" width="7.81640625" customWidth="1"/>
    <col min="1773" max="1773" width="32.1796875" bestFit="1" customWidth="1"/>
    <col min="1774" max="1780" width="7.81640625" customWidth="1"/>
    <col min="2029" max="2029" width="32.1796875" bestFit="1" customWidth="1"/>
    <col min="2030" max="2036" width="7.81640625" customWidth="1"/>
    <col min="2285" max="2285" width="32.1796875" bestFit="1" customWidth="1"/>
    <col min="2286" max="2292" width="7.81640625" customWidth="1"/>
    <col min="2541" max="2541" width="32.1796875" bestFit="1" customWidth="1"/>
    <col min="2542" max="2548" width="7.81640625" customWidth="1"/>
    <col min="2797" max="2797" width="32.1796875" bestFit="1" customWidth="1"/>
    <col min="2798" max="2804" width="7.81640625" customWidth="1"/>
    <col min="3053" max="3053" width="32.1796875" bestFit="1" customWidth="1"/>
    <col min="3054" max="3060" width="7.81640625" customWidth="1"/>
    <col min="3309" max="3309" width="32.1796875" bestFit="1" customWidth="1"/>
    <col min="3310" max="3316" width="7.81640625" customWidth="1"/>
    <col min="3565" max="3565" width="32.1796875" bestFit="1" customWidth="1"/>
    <col min="3566" max="3572" width="7.81640625" customWidth="1"/>
    <col min="3821" max="3821" width="32.1796875" bestFit="1" customWidth="1"/>
    <col min="3822" max="3828" width="7.81640625" customWidth="1"/>
    <col min="4077" max="4077" width="32.1796875" bestFit="1" customWidth="1"/>
    <col min="4078" max="4084" width="7.81640625" customWidth="1"/>
    <col min="4333" max="4333" width="32.1796875" bestFit="1" customWidth="1"/>
    <col min="4334" max="4340" width="7.81640625" customWidth="1"/>
    <col min="4589" max="4589" width="32.1796875" bestFit="1" customWidth="1"/>
    <col min="4590" max="4596" width="7.81640625" customWidth="1"/>
    <col min="4845" max="4845" width="32.1796875" bestFit="1" customWidth="1"/>
    <col min="4846" max="4852" width="7.81640625" customWidth="1"/>
    <col min="5101" max="5101" width="32.1796875" bestFit="1" customWidth="1"/>
    <col min="5102" max="5108" width="7.81640625" customWidth="1"/>
    <col min="5357" max="5357" width="32.1796875" bestFit="1" customWidth="1"/>
    <col min="5358" max="5364" width="7.81640625" customWidth="1"/>
    <col min="5613" max="5613" width="32.1796875" bestFit="1" customWidth="1"/>
    <col min="5614" max="5620" width="7.81640625" customWidth="1"/>
    <col min="5869" max="5869" width="32.1796875" bestFit="1" customWidth="1"/>
    <col min="5870" max="5876" width="7.81640625" customWidth="1"/>
    <col min="6125" max="6125" width="32.1796875" bestFit="1" customWidth="1"/>
    <col min="6126" max="6132" width="7.81640625" customWidth="1"/>
    <col min="6381" max="6381" width="32.1796875" bestFit="1" customWidth="1"/>
    <col min="6382" max="6388" width="7.81640625" customWidth="1"/>
    <col min="6637" max="6637" width="32.1796875" bestFit="1" customWidth="1"/>
    <col min="6638" max="6644" width="7.81640625" customWidth="1"/>
    <col min="6893" max="6893" width="32.1796875" bestFit="1" customWidth="1"/>
    <col min="6894" max="6900" width="7.81640625" customWidth="1"/>
    <col min="7149" max="7149" width="32.1796875" bestFit="1" customWidth="1"/>
    <col min="7150" max="7156" width="7.81640625" customWidth="1"/>
    <col min="7405" max="7405" width="32.1796875" bestFit="1" customWidth="1"/>
    <col min="7406" max="7412" width="7.81640625" customWidth="1"/>
    <col min="7661" max="7661" width="32.1796875" bestFit="1" customWidth="1"/>
    <col min="7662" max="7668" width="7.81640625" customWidth="1"/>
    <col min="7917" max="7917" width="32.1796875" bestFit="1" customWidth="1"/>
    <col min="7918" max="7924" width="7.81640625" customWidth="1"/>
    <col min="8173" max="8173" width="32.1796875" bestFit="1" customWidth="1"/>
    <col min="8174" max="8180" width="7.81640625" customWidth="1"/>
    <col min="8429" max="8429" width="32.1796875" bestFit="1" customWidth="1"/>
    <col min="8430" max="8436" width="7.81640625" customWidth="1"/>
    <col min="8685" max="8685" width="32.1796875" bestFit="1" customWidth="1"/>
    <col min="8686" max="8692" width="7.81640625" customWidth="1"/>
    <col min="8941" max="8941" width="32.1796875" bestFit="1" customWidth="1"/>
    <col min="8942" max="8948" width="7.81640625" customWidth="1"/>
    <col min="9197" max="9197" width="32.1796875" bestFit="1" customWidth="1"/>
    <col min="9198" max="9204" width="7.81640625" customWidth="1"/>
    <col min="9453" max="9453" width="32.1796875" bestFit="1" customWidth="1"/>
    <col min="9454" max="9460" width="7.81640625" customWidth="1"/>
    <col min="9709" max="9709" width="32.1796875" bestFit="1" customWidth="1"/>
    <col min="9710" max="9716" width="7.81640625" customWidth="1"/>
    <col min="9965" max="9965" width="32.1796875" bestFit="1" customWidth="1"/>
    <col min="9966" max="9972" width="7.81640625" customWidth="1"/>
    <col min="10221" max="10221" width="32.1796875" bestFit="1" customWidth="1"/>
    <col min="10222" max="10228" width="7.81640625" customWidth="1"/>
    <col min="10477" max="10477" width="32.1796875" bestFit="1" customWidth="1"/>
    <col min="10478" max="10484" width="7.81640625" customWidth="1"/>
    <col min="10733" max="10733" width="32.1796875" bestFit="1" customWidth="1"/>
    <col min="10734" max="10740" width="7.81640625" customWidth="1"/>
    <col min="10989" max="10989" width="32.1796875" bestFit="1" customWidth="1"/>
    <col min="10990" max="10996" width="7.81640625" customWidth="1"/>
    <col min="11245" max="11245" width="32.1796875" bestFit="1" customWidth="1"/>
    <col min="11246" max="11252" width="7.81640625" customWidth="1"/>
    <col min="11501" max="11501" width="32.1796875" bestFit="1" customWidth="1"/>
    <col min="11502" max="11508" width="7.81640625" customWidth="1"/>
    <col min="11757" max="11757" width="32.1796875" bestFit="1" customWidth="1"/>
    <col min="11758" max="11764" width="7.81640625" customWidth="1"/>
    <col min="12013" max="12013" width="32.1796875" bestFit="1" customWidth="1"/>
    <col min="12014" max="12020" width="7.81640625" customWidth="1"/>
    <col min="12269" max="12269" width="32.1796875" bestFit="1" customWidth="1"/>
    <col min="12270" max="12276" width="7.81640625" customWidth="1"/>
    <col min="12525" max="12525" width="32.1796875" bestFit="1" customWidth="1"/>
    <col min="12526" max="12532" width="7.81640625" customWidth="1"/>
    <col min="12781" max="12781" width="32.1796875" bestFit="1" customWidth="1"/>
    <col min="12782" max="12788" width="7.81640625" customWidth="1"/>
    <col min="13037" max="13037" width="32.1796875" bestFit="1" customWidth="1"/>
    <col min="13038" max="13044" width="7.81640625" customWidth="1"/>
    <col min="13293" max="13293" width="32.1796875" bestFit="1" customWidth="1"/>
    <col min="13294" max="13300" width="7.81640625" customWidth="1"/>
    <col min="13549" max="13549" width="32.1796875" bestFit="1" customWidth="1"/>
    <col min="13550" max="13556" width="7.81640625" customWidth="1"/>
    <col min="13805" max="13805" width="32.1796875" bestFit="1" customWidth="1"/>
    <col min="13806" max="13812" width="7.81640625" customWidth="1"/>
    <col min="14061" max="14061" width="32.1796875" bestFit="1" customWidth="1"/>
    <col min="14062" max="14068" width="7.81640625" customWidth="1"/>
    <col min="14317" max="14317" width="32.1796875" bestFit="1" customWidth="1"/>
    <col min="14318" max="14324" width="7.81640625" customWidth="1"/>
    <col min="14573" max="14573" width="32.1796875" bestFit="1" customWidth="1"/>
    <col min="14574" max="14580" width="7.81640625" customWidth="1"/>
    <col min="14829" max="14829" width="32.1796875" bestFit="1" customWidth="1"/>
    <col min="14830" max="14836" width="7.81640625" customWidth="1"/>
    <col min="15085" max="15085" width="32.1796875" bestFit="1" customWidth="1"/>
    <col min="15086" max="15092" width="7.81640625" customWidth="1"/>
    <col min="15341" max="15341" width="32.1796875" bestFit="1" customWidth="1"/>
    <col min="15342" max="15348" width="7.81640625" customWidth="1"/>
    <col min="15597" max="15597" width="32.1796875" bestFit="1" customWidth="1"/>
    <col min="15598" max="15604" width="7.81640625" customWidth="1"/>
    <col min="15853" max="15853" width="32.1796875" bestFit="1" customWidth="1"/>
    <col min="15854" max="15860" width="7.81640625" customWidth="1"/>
    <col min="16109" max="16109" width="32.1796875" bestFit="1" customWidth="1"/>
    <col min="16110" max="16116" width="7.81640625" customWidth="1"/>
  </cols>
  <sheetData>
    <row r="1" spans="1:8" ht="30" customHeight="1">
      <c r="A1" s="635" t="s">
        <v>470</v>
      </c>
      <c r="B1" s="636"/>
      <c r="C1" s="636"/>
      <c r="D1" s="636"/>
      <c r="E1" s="636"/>
      <c r="F1" s="636"/>
      <c r="G1" s="636"/>
      <c r="H1" s="636"/>
    </row>
    <row r="2" spans="1:8" s="140" customFormat="1" ht="10.5">
      <c r="A2" s="283"/>
      <c r="B2" s="290"/>
      <c r="C2" s="290"/>
      <c r="D2" s="291"/>
      <c r="E2" s="290"/>
      <c r="F2" s="290"/>
      <c r="G2" s="290"/>
      <c r="H2" s="292" t="s">
        <v>227</v>
      </c>
    </row>
    <row r="3" spans="1:8" s="140" customFormat="1" ht="10.15" customHeight="1">
      <c r="A3" s="293" t="s">
        <v>228</v>
      </c>
      <c r="B3" s="629" t="s">
        <v>0</v>
      </c>
      <c r="C3" s="629" t="s">
        <v>229</v>
      </c>
      <c r="D3" s="629" t="s">
        <v>230</v>
      </c>
      <c r="E3" s="629" t="s">
        <v>231</v>
      </c>
      <c r="F3" s="629" t="s">
        <v>232</v>
      </c>
      <c r="G3" s="629" t="s">
        <v>233</v>
      </c>
      <c r="H3" s="631" t="s">
        <v>234</v>
      </c>
    </row>
    <row r="4" spans="1:8" s="140" customFormat="1" ht="10.15" customHeight="1">
      <c r="A4" s="294" t="s">
        <v>212</v>
      </c>
      <c r="B4" s="630"/>
      <c r="C4" s="630"/>
      <c r="D4" s="630"/>
      <c r="E4" s="630"/>
      <c r="F4" s="630"/>
      <c r="G4" s="630"/>
      <c r="H4" s="632"/>
    </row>
    <row r="5" spans="1:8" s="140" customFormat="1" ht="5.15" customHeight="1">
      <c r="A5" s="307"/>
      <c r="B5" s="296"/>
      <c r="C5" s="296"/>
      <c r="D5" s="296"/>
      <c r="E5" s="296"/>
      <c r="F5" s="296"/>
      <c r="G5" s="296"/>
      <c r="H5" s="296"/>
    </row>
    <row r="6" spans="1:8" s="140" customFormat="1" ht="10" customHeight="1">
      <c r="A6" s="297" t="s">
        <v>0</v>
      </c>
      <c r="B6" s="312">
        <v>268142.54348624003</v>
      </c>
      <c r="C6" s="312">
        <v>20595.398953479005</v>
      </c>
      <c r="D6" s="312">
        <v>12537.852532761</v>
      </c>
      <c r="E6" s="312">
        <v>72348.028000000006</v>
      </c>
      <c r="F6" s="312">
        <v>56080.876000000004</v>
      </c>
      <c r="G6" s="312">
        <v>56754.242000000006</v>
      </c>
      <c r="H6" s="312">
        <v>49826.146000000001</v>
      </c>
    </row>
    <row r="7" spans="1:8" s="140" customFormat="1" ht="10" customHeight="1">
      <c r="A7" s="290" t="s">
        <v>235</v>
      </c>
      <c r="B7" s="312">
        <v>1988.4190000680001</v>
      </c>
      <c r="C7" s="313">
        <v>884.12220006799998</v>
      </c>
      <c r="D7" s="313" t="s">
        <v>238</v>
      </c>
      <c r="E7" s="313" t="s">
        <v>238</v>
      </c>
      <c r="F7" s="313">
        <v>419.48</v>
      </c>
      <c r="G7" s="313">
        <v>0</v>
      </c>
      <c r="H7" s="313">
        <v>544.55600000000004</v>
      </c>
    </row>
    <row r="8" spans="1:8" s="140" customFormat="1" ht="10" customHeight="1">
      <c r="A8" s="290" t="s">
        <v>236</v>
      </c>
      <c r="B8" s="312">
        <v>7197.0688713320005</v>
      </c>
      <c r="C8" s="313">
        <v>109.539317952</v>
      </c>
      <c r="D8" s="313">
        <v>200.20655338</v>
      </c>
      <c r="E8" s="313">
        <v>3446.7170000000001</v>
      </c>
      <c r="F8" s="313">
        <v>1668.3030000000001</v>
      </c>
      <c r="G8" s="313">
        <v>1085.538</v>
      </c>
      <c r="H8" s="313">
        <v>686.76499999999999</v>
      </c>
    </row>
    <row r="9" spans="1:8" s="140" customFormat="1" ht="10" customHeight="1">
      <c r="A9" s="290" t="s">
        <v>237</v>
      </c>
      <c r="B9" s="312">
        <v>1812.2683997439999</v>
      </c>
      <c r="C9" s="313">
        <v>387.41212606199997</v>
      </c>
      <c r="D9" s="313">
        <v>67.197273682000002</v>
      </c>
      <c r="E9" s="313">
        <v>626.19500000000005</v>
      </c>
      <c r="F9" s="313">
        <v>162.80500000000001</v>
      </c>
      <c r="G9" s="313">
        <v>568.65899999999999</v>
      </c>
      <c r="H9" s="313">
        <v>0</v>
      </c>
    </row>
    <row r="10" spans="1:8" s="140" customFormat="1" ht="10" customHeight="1">
      <c r="A10" s="290" t="s">
        <v>239</v>
      </c>
      <c r="B10" s="312" t="s">
        <v>238</v>
      </c>
      <c r="C10" s="313" t="s">
        <v>238</v>
      </c>
      <c r="D10" s="313">
        <v>431.527461544</v>
      </c>
      <c r="E10" s="313" t="s">
        <v>238</v>
      </c>
      <c r="F10" s="313">
        <v>16.654</v>
      </c>
      <c r="G10" s="313" t="s">
        <v>238</v>
      </c>
      <c r="H10" s="313" t="s">
        <v>238</v>
      </c>
    </row>
    <row r="11" spans="1:8" s="140" customFormat="1" ht="10" customHeight="1">
      <c r="A11" s="290" t="s">
        <v>240</v>
      </c>
      <c r="B11" s="312">
        <v>611.25982223999995</v>
      </c>
      <c r="C11" s="313">
        <v>43.75282224</v>
      </c>
      <c r="D11" s="313">
        <v>50.813000000000002</v>
      </c>
      <c r="E11" s="313">
        <v>130.89699999999999</v>
      </c>
      <c r="F11" s="313">
        <v>204.17099999999999</v>
      </c>
      <c r="G11" s="313">
        <v>181.626</v>
      </c>
      <c r="H11" s="313">
        <v>0</v>
      </c>
    </row>
    <row r="12" spans="1:8" s="140" customFormat="1" ht="10" customHeight="1">
      <c r="A12" s="290" t="s">
        <v>241</v>
      </c>
      <c r="B12" s="312">
        <v>17392.189865763001</v>
      </c>
      <c r="C12" s="313">
        <v>1163.7346407629998</v>
      </c>
      <c r="D12" s="313">
        <v>939.70122500000002</v>
      </c>
      <c r="E12" s="313">
        <v>5948.134</v>
      </c>
      <c r="F12" s="313">
        <v>2066.5169999999998</v>
      </c>
      <c r="G12" s="313">
        <v>7274.1030000000001</v>
      </c>
      <c r="H12" s="313">
        <v>0</v>
      </c>
    </row>
    <row r="13" spans="1:8" s="140" customFormat="1" ht="10" customHeight="1">
      <c r="A13" s="290" t="s">
        <v>242</v>
      </c>
      <c r="B13" s="312" t="s">
        <v>238</v>
      </c>
      <c r="C13" s="313">
        <v>0</v>
      </c>
      <c r="D13" s="313">
        <v>0</v>
      </c>
      <c r="E13" s="313">
        <v>0</v>
      </c>
      <c r="F13" s="313">
        <v>0</v>
      </c>
      <c r="G13" s="313">
        <v>0</v>
      </c>
      <c r="H13" s="313" t="s">
        <v>238</v>
      </c>
    </row>
    <row r="14" spans="1:8" s="140" customFormat="1" ht="10" customHeight="1">
      <c r="A14" s="290" t="s">
        <v>243</v>
      </c>
      <c r="B14" s="312">
        <v>2510.9778227299998</v>
      </c>
      <c r="C14" s="313">
        <v>147.63142273</v>
      </c>
      <c r="D14" s="313">
        <v>239.87139999999999</v>
      </c>
      <c r="E14" s="313">
        <v>973.19899999999996</v>
      </c>
      <c r="F14" s="313">
        <v>103.57899999999999</v>
      </c>
      <c r="G14" s="313">
        <v>1046.6969999999999</v>
      </c>
      <c r="H14" s="313">
        <v>0</v>
      </c>
    </row>
    <row r="15" spans="1:8" s="140" customFormat="1" ht="10" customHeight="1">
      <c r="A15" s="290" t="s">
        <v>244</v>
      </c>
      <c r="B15" s="312">
        <v>8237.6504728979999</v>
      </c>
      <c r="C15" s="313">
        <v>189.83767289799999</v>
      </c>
      <c r="D15" s="313">
        <v>303.89879999999999</v>
      </c>
      <c r="E15" s="313">
        <v>4511.47</v>
      </c>
      <c r="F15" s="313">
        <v>2927.5050000000001</v>
      </c>
      <c r="G15" s="313" t="s">
        <v>238</v>
      </c>
      <c r="H15" s="313" t="s">
        <v>238</v>
      </c>
    </row>
    <row r="16" spans="1:8" s="140" customFormat="1" ht="10" customHeight="1">
      <c r="A16" s="290" t="s">
        <v>245</v>
      </c>
      <c r="B16" s="312">
        <v>8776.8009444700001</v>
      </c>
      <c r="C16" s="313">
        <v>260.52344447000002</v>
      </c>
      <c r="D16" s="313" t="s">
        <v>238</v>
      </c>
      <c r="E16" s="313">
        <v>609.798</v>
      </c>
      <c r="F16" s="313">
        <v>6847.4920000000002</v>
      </c>
      <c r="G16" s="313">
        <v>457.09500000000003</v>
      </c>
      <c r="H16" s="313" t="s">
        <v>238</v>
      </c>
    </row>
    <row r="17" spans="1:8" s="140" customFormat="1" ht="10" customHeight="1">
      <c r="A17" s="290" t="s">
        <v>246</v>
      </c>
      <c r="B17" s="312">
        <v>32004.973498771</v>
      </c>
      <c r="C17" s="313">
        <v>28.579251274999997</v>
      </c>
      <c r="D17" s="313">
        <v>1438.361247496</v>
      </c>
      <c r="E17" s="313">
        <v>21294.03</v>
      </c>
      <c r="F17" s="313">
        <v>9244.0030000000006</v>
      </c>
      <c r="G17" s="313">
        <v>0</v>
      </c>
      <c r="H17" s="313">
        <v>0</v>
      </c>
    </row>
    <row r="18" spans="1:8" s="140" customFormat="1" ht="10" customHeight="1">
      <c r="A18" s="290" t="s">
        <v>247</v>
      </c>
      <c r="B18" s="312">
        <v>40122.637306072997</v>
      </c>
      <c r="C18" s="313">
        <v>2377.4669747179996</v>
      </c>
      <c r="D18" s="313">
        <v>4670.6633313550001</v>
      </c>
      <c r="E18" s="313">
        <v>18250.866999999998</v>
      </c>
      <c r="F18" s="313">
        <v>7699.3980000000001</v>
      </c>
      <c r="G18" s="313">
        <v>7124.2420000000002</v>
      </c>
      <c r="H18" s="313">
        <v>0</v>
      </c>
    </row>
    <row r="19" spans="1:8" s="140" customFormat="1" ht="10" customHeight="1">
      <c r="A19" s="290" t="s">
        <v>248</v>
      </c>
      <c r="B19" s="312">
        <v>39451.912847774998</v>
      </c>
      <c r="C19" s="313">
        <v>274.90084777499999</v>
      </c>
      <c r="D19" s="313">
        <v>421.51799999999997</v>
      </c>
      <c r="E19" s="313">
        <v>2364</v>
      </c>
      <c r="F19" s="313">
        <v>7880.8980000000001</v>
      </c>
      <c r="G19" s="313">
        <v>12099.790999999999</v>
      </c>
      <c r="H19" s="313">
        <v>16410.805</v>
      </c>
    </row>
    <row r="20" spans="1:8" s="140" customFormat="1" ht="10" customHeight="1">
      <c r="A20" s="290" t="s">
        <v>249</v>
      </c>
      <c r="B20" s="312">
        <v>69802.524220541003</v>
      </c>
      <c r="C20" s="313">
        <v>330.43095880700002</v>
      </c>
      <c r="D20" s="313">
        <v>1666.523261734</v>
      </c>
      <c r="E20" s="313">
        <v>8809.2749999999996</v>
      </c>
      <c r="F20" s="313">
        <v>15047.267</v>
      </c>
      <c r="G20" s="313">
        <v>14683.772000000001</v>
      </c>
      <c r="H20" s="313">
        <v>29265.256000000001</v>
      </c>
    </row>
    <row r="21" spans="1:8" s="140" customFormat="1" ht="10" customHeight="1">
      <c r="A21" s="290" t="s">
        <v>250</v>
      </c>
      <c r="B21" s="312">
        <v>27771.270194380006</v>
      </c>
      <c r="C21" s="313">
        <v>14295.733515810003</v>
      </c>
      <c r="D21" s="313">
        <v>1655.7086785700001</v>
      </c>
      <c r="E21" s="313">
        <v>4176.4449999999997</v>
      </c>
      <c r="F21" s="313">
        <v>1653.2539999999999</v>
      </c>
      <c r="G21" s="313">
        <v>5121.9260000000004</v>
      </c>
      <c r="H21" s="313">
        <v>868.20299999999997</v>
      </c>
    </row>
    <row r="22" spans="1:8" s="140" customFormat="1" ht="10" customHeight="1">
      <c r="A22" s="290" t="s">
        <v>251</v>
      </c>
      <c r="B22" s="312">
        <v>8845.3747579110004</v>
      </c>
      <c r="C22" s="313" t="s">
        <v>238</v>
      </c>
      <c r="D22" s="313">
        <v>135.786</v>
      </c>
      <c r="E22" s="313">
        <v>1111.67</v>
      </c>
      <c r="F22" s="313">
        <v>139.55000000000001</v>
      </c>
      <c r="G22" s="313">
        <v>7010.0339999999997</v>
      </c>
      <c r="H22" s="313" t="s">
        <v>238</v>
      </c>
    </row>
    <row r="23" spans="1:8" ht="5.15" customHeight="1" thickBot="1">
      <c r="A23" s="309"/>
      <c r="B23" s="309"/>
      <c r="C23" s="309"/>
      <c r="D23" s="309"/>
      <c r="E23" s="309"/>
      <c r="F23" s="309"/>
      <c r="G23" s="309"/>
      <c r="H23" s="309"/>
    </row>
    <row r="24" spans="1:8" ht="9" customHeight="1" thickTop="1">
      <c r="A24" s="310" t="s">
        <v>146</v>
      </c>
    </row>
    <row r="25" spans="1:8">
      <c r="A25" s="301"/>
      <c r="B25" s="301"/>
      <c r="C25" s="301"/>
      <c r="D25" s="301"/>
      <c r="E25" s="302"/>
      <c r="F25" s="302"/>
      <c r="G25" s="302"/>
      <c r="H25" s="302"/>
    </row>
  </sheetData>
  <mergeCells count="8">
    <mergeCell ref="A1:H1"/>
    <mergeCell ref="B3:B4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517FA-B783-427B-B79D-18E85098609C}">
  <sheetPr>
    <tabColor rgb="FF92D050"/>
  </sheetPr>
  <dimension ref="A1:I29"/>
  <sheetViews>
    <sheetView showGridLines="0" zoomScaleNormal="100" workbookViewId="0">
      <selection sqref="A1:I1"/>
    </sheetView>
  </sheetViews>
  <sheetFormatPr defaultRowHeight="12.5"/>
  <cols>
    <col min="1" max="1" width="32.1796875" bestFit="1" customWidth="1"/>
    <col min="2" max="3" width="7.7265625" bestFit="1" customWidth="1"/>
    <col min="4" max="4" width="7.453125" bestFit="1" customWidth="1"/>
    <col min="5" max="5" width="7.7265625" bestFit="1" customWidth="1"/>
    <col min="6" max="6" width="7.453125" bestFit="1" customWidth="1"/>
    <col min="7" max="9" width="6.81640625" customWidth="1"/>
    <col min="236" max="236" width="32.81640625" bestFit="1" customWidth="1"/>
    <col min="237" max="238" width="7.7265625" bestFit="1" customWidth="1"/>
    <col min="239" max="239" width="7.453125" bestFit="1" customWidth="1"/>
    <col min="240" max="240" width="7.7265625" bestFit="1" customWidth="1"/>
    <col min="241" max="241" width="7.453125" bestFit="1" customWidth="1"/>
    <col min="242" max="244" width="6.81640625" customWidth="1"/>
    <col min="492" max="492" width="32.81640625" bestFit="1" customWidth="1"/>
    <col min="493" max="494" width="7.7265625" bestFit="1" customWidth="1"/>
    <col min="495" max="495" width="7.453125" bestFit="1" customWidth="1"/>
    <col min="496" max="496" width="7.7265625" bestFit="1" customWidth="1"/>
    <col min="497" max="497" width="7.453125" bestFit="1" customWidth="1"/>
    <col min="498" max="500" width="6.81640625" customWidth="1"/>
    <col min="748" max="748" width="32.81640625" bestFit="1" customWidth="1"/>
    <col min="749" max="750" width="7.7265625" bestFit="1" customWidth="1"/>
    <col min="751" max="751" width="7.453125" bestFit="1" customWidth="1"/>
    <col min="752" max="752" width="7.7265625" bestFit="1" customWidth="1"/>
    <col min="753" max="753" width="7.453125" bestFit="1" customWidth="1"/>
    <col min="754" max="756" width="6.81640625" customWidth="1"/>
    <col min="1004" max="1004" width="32.81640625" bestFit="1" customWidth="1"/>
    <col min="1005" max="1006" width="7.7265625" bestFit="1" customWidth="1"/>
    <col min="1007" max="1007" width="7.453125" bestFit="1" customWidth="1"/>
    <col min="1008" max="1008" width="7.7265625" bestFit="1" customWidth="1"/>
    <col min="1009" max="1009" width="7.453125" bestFit="1" customWidth="1"/>
    <col min="1010" max="1012" width="6.81640625" customWidth="1"/>
    <col min="1260" max="1260" width="32.81640625" bestFit="1" customWidth="1"/>
    <col min="1261" max="1262" width="7.7265625" bestFit="1" customWidth="1"/>
    <col min="1263" max="1263" width="7.453125" bestFit="1" customWidth="1"/>
    <col min="1264" max="1264" width="7.7265625" bestFit="1" customWidth="1"/>
    <col min="1265" max="1265" width="7.453125" bestFit="1" customWidth="1"/>
    <col min="1266" max="1268" width="6.81640625" customWidth="1"/>
    <col min="1516" max="1516" width="32.81640625" bestFit="1" customWidth="1"/>
    <col min="1517" max="1518" width="7.7265625" bestFit="1" customWidth="1"/>
    <col min="1519" max="1519" width="7.453125" bestFit="1" customWidth="1"/>
    <col min="1520" max="1520" width="7.7265625" bestFit="1" customWidth="1"/>
    <col min="1521" max="1521" width="7.453125" bestFit="1" customWidth="1"/>
    <col min="1522" max="1524" width="6.81640625" customWidth="1"/>
    <col min="1772" max="1772" width="32.81640625" bestFit="1" customWidth="1"/>
    <col min="1773" max="1774" width="7.7265625" bestFit="1" customWidth="1"/>
    <col min="1775" max="1775" width="7.453125" bestFit="1" customWidth="1"/>
    <col min="1776" max="1776" width="7.7265625" bestFit="1" customWidth="1"/>
    <col min="1777" max="1777" width="7.453125" bestFit="1" customWidth="1"/>
    <col min="1778" max="1780" width="6.81640625" customWidth="1"/>
    <col min="2028" max="2028" width="32.81640625" bestFit="1" customWidth="1"/>
    <col min="2029" max="2030" width="7.7265625" bestFit="1" customWidth="1"/>
    <col min="2031" max="2031" width="7.453125" bestFit="1" customWidth="1"/>
    <col min="2032" max="2032" width="7.7265625" bestFit="1" customWidth="1"/>
    <col min="2033" max="2033" width="7.453125" bestFit="1" customWidth="1"/>
    <col min="2034" max="2036" width="6.81640625" customWidth="1"/>
    <col min="2284" max="2284" width="32.81640625" bestFit="1" customWidth="1"/>
    <col min="2285" max="2286" width="7.7265625" bestFit="1" customWidth="1"/>
    <col min="2287" max="2287" width="7.453125" bestFit="1" customWidth="1"/>
    <col min="2288" max="2288" width="7.7265625" bestFit="1" customWidth="1"/>
    <col min="2289" max="2289" width="7.453125" bestFit="1" customWidth="1"/>
    <col min="2290" max="2292" width="6.81640625" customWidth="1"/>
    <col min="2540" max="2540" width="32.81640625" bestFit="1" customWidth="1"/>
    <col min="2541" max="2542" width="7.7265625" bestFit="1" customWidth="1"/>
    <col min="2543" max="2543" width="7.453125" bestFit="1" customWidth="1"/>
    <col min="2544" max="2544" width="7.7265625" bestFit="1" customWidth="1"/>
    <col min="2545" max="2545" width="7.453125" bestFit="1" customWidth="1"/>
    <col min="2546" max="2548" width="6.81640625" customWidth="1"/>
    <col min="2796" max="2796" width="32.81640625" bestFit="1" customWidth="1"/>
    <col min="2797" max="2798" width="7.7265625" bestFit="1" customWidth="1"/>
    <col min="2799" max="2799" width="7.453125" bestFit="1" customWidth="1"/>
    <col min="2800" max="2800" width="7.7265625" bestFit="1" customWidth="1"/>
    <col min="2801" max="2801" width="7.453125" bestFit="1" customWidth="1"/>
    <col min="2802" max="2804" width="6.81640625" customWidth="1"/>
    <col min="3052" max="3052" width="32.81640625" bestFit="1" customWidth="1"/>
    <col min="3053" max="3054" width="7.7265625" bestFit="1" customWidth="1"/>
    <col min="3055" max="3055" width="7.453125" bestFit="1" customWidth="1"/>
    <col min="3056" max="3056" width="7.7265625" bestFit="1" customWidth="1"/>
    <col min="3057" max="3057" width="7.453125" bestFit="1" customWidth="1"/>
    <col min="3058" max="3060" width="6.81640625" customWidth="1"/>
    <col min="3308" max="3308" width="32.81640625" bestFit="1" customWidth="1"/>
    <col min="3309" max="3310" width="7.7265625" bestFit="1" customWidth="1"/>
    <col min="3311" max="3311" width="7.453125" bestFit="1" customWidth="1"/>
    <col min="3312" max="3312" width="7.7265625" bestFit="1" customWidth="1"/>
    <col min="3313" max="3313" width="7.453125" bestFit="1" customWidth="1"/>
    <col min="3314" max="3316" width="6.81640625" customWidth="1"/>
    <col min="3564" max="3564" width="32.81640625" bestFit="1" customWidth="1"/>
    <col min="3565" max="3566" width="7.7265625" bestFit="1" customWidth="1"/>
    <col min="3567" max="3567" width="7.453125" bestFit="1" customWidth="1"/>
    <col min="3568" max="3568" width="7.7265625" bestFit="1" customWidth="1"/>
    <col min="3569" max="3569" width="7.453125" bestFit="1" customWidth="1"/>
    <col min="3570" max="3572" width="6.81640625" customWidth="1"/>
    <col min="3820" max="3820" width="32.81640625" bestFit="1" customWidth="1"/>
    <col min="3821" max="3822" width="7.7265625" bestFit="1" customWidth="1"/>
    <col min="3823" max="3823" width="7.453125" bestFit="1" customWidth="1"/>
    <col min="3824" max="3824" width="7.7265625" bestFit="1" customWidth="1"/>
    <col min="3825" max="3825" width="7.453125" bestFit="1" customWidth="1"/>
    <col min="3826" max="3828" width="6.81640625" customWidth="1"/>
    <col min="4076" max="4076" width="32.81640625" bestFit="1" customWidth="1"/>
    <col min="4077" max="4078" width="7.7265625" bestFit="1" customWidth="1"/>
    <col min="4079" max="4079" width="7.453125" bestFit="1" customWidth="1"/>
    <col min="4080" max="4080" width="7.7265625" bestFit="1" customWidth="1"/>
    <col min="4081" max="4081" width="7.453125" bestFit="1" customWidth="1"/>
    <col min="4082" max="4084" width="6.81640625" customWidth="1"/>
    <col min="4332" max="4332" width="32.81640625" bestFit="1" customWidth="1"/>
    <col min="4333" max="4334" width="7.7265625" bestFit="1" customWidth="1"/>
    <col min="4335" max="4335" width="7.453125" bestFit="1" customWidth="1"/>
    <col min="4336" max="4336" width="7.7265625" bestFit="1" customWidth="1"/>
    <col min="4337" max="4337" width="7.453125" bestFit="1" customWidth="1"/>
    <col min="4338" max="4340" width="6.81640625" customWidth="1"/>
    <col min="4588" max="4588" width="32.81640625" bestFit="1" customWidth="1"/>
    <col min="4589" max="4590" width="7.7265625" bestFit="1" customWidth="1"/>
    <col min="4591" max="4591" width="7.453125" bestFit="1" customWidth="1"/>
    <col min="4592" max="4592" width="7.7265625" bestFit="1" customWidth="1"/>
    <col min="4593" max="4593" width="7.453125" bestFit="1" customWidth="1"/>
    <col min="4594" max="4596" width="6.81640625" customWidth="1"/>
    <col min="4844" max="4844" width="32.81640625" bestFit="1" customWidth="1"/>
    <col min="4845" max="4846" width="7.7265625" bestFit="1" customWidth="1"/>
    <col min="4847" max="4847" width="7.453125" bestFit="1" customWidth="1"/>
    <col min="4848" max="4848" width="7.7265625" bestFit="1" customWidth="1"/>
    <col min="4849" max="4849" width="7.453125" bestFit="1" customWidth="1"/>
    <col min="4850" max="4852" width="6.81640625" customWidth="1"/>
    <col min="5100" max="5100" width="32.81640625" bestFit="1" customWidth="1"/>
    <col min="5101" max="5102" width="7.7265625" bestFit="1" customWidth="1"/>
    <col min="5103" max="5103" width="7.453125" bestFit="1" customWidth="1"/>
    <col min="5104" max="5104" width="7.7265625" bestFit="1" customWidth="1"/>
    <col min="5105" max="5105" width="7.453125" bestFit="1" customWidth="1"/>
    <col min="5106" max="5108" width="6.81640625" customWidth="1"/>
    <col min="5356" max="5356" width="32.81640625" bestFit="1" customWidth="1"/>
    <col min="5357" max="5358" width="7.7265625" bestFit="1" customWidth="1"/>
    <col min="5359" max="5359" width="7.453125" bestFit="1" customWidth="1"/>
    <col min="5360" max="5360" width="7.7265625" bestFit="1" customWidth="1"/>
    <col min="5361" max="5361" width="7.453125" bestFit="1" customWidth="1"/>
    <col min="5362" max="5364" width="6.81640625" customWidth="1"/>
    <col min="5612" max="5612" width="32.81640625" bestFit="1" customWidth="1"/>
    <col min="5613" max="5614" width="7.7265625" bestFit="1" customWidth="1"/>
    <col min="5615" max="5615" width="7.453125" bestFit="1" customWidth="1"/>
    <col min="5616" max="5616" width="7.7265625" bestFit="1" customWidth="1"/>
    <col min="5617" max="5617" width="7.453125" bestFit="1" customWidth="1"/>
    <col min="5618" max="5620" width="6.81640625" customWidth="1"/>
    <col min="5868" max="5868" width="32.81640625" bestFit="1" customWidth="1"/>
    <col min="5869" max="5870" width="7.7265625" bestFit="1" customWidth="1"/>
    <col min="5871" max="5871" width="7.453125" bestFit="1" customWidth="1"/>
    <col min="5872" max="5872" width="7.7265625" bestFit="1" customWidth="1"/>
    <col min="5873" max="5873" width="7.453125" bestFit="1" customWidth="1"/>
    <col min="5874" max="5876" width="6.81640625" customWidth="1"/>
    <col min="6124" max="6124" width="32.81640625" bestFit="1" customWidth="1"/>
    <col min="6125" max="6126" width="7.7265625" bestFit="1" customWidth="1"/>
    <col min="6127" max="6127" width="7.453125" bestFit="1" customWidth="1"/>
    <col min="6128" max="6128" width="7.7265625" bestFit="1" customWidth="1"/>
    <col min="6129" max="6129" width="7.453125" bestFit="1" customWidth="1"/>
    <col min="6130" max="6132" width="6.81640625" customWidth="1"/>
    <col min="6380" max="6380" width="32.81640625" bestFit="1" customWidth="1"/>
    <col min="6381" max="6382" width="7.7265625" bestFit="1" customWidth="1"/>
    <col min="6383" max="6383" width="7.453125" bestFit="1" customWidth="1"/>
    <col min="6384" max="6384" width="7.7265625" bestFit="1" customWidth="1"/>
    <col min="6385" max="6385" width="7.453125" bestFit="1" customWidth="1"/>
    <col min="6386" max="6388" width="6.81640625" customWidth="1"/>
    <col min="6636" max="6636" width="32.81640625" bestFit="1" customWidth="1"/>
    <col min="6637" max="6638" width="7.7265625" bestFit="1" customWidth="1"/>
    <col min="6639" max="6639" width="7.453125" bestFit="1" customWidth="1"/>
    <col min="6640" max="6640" width="7.7265625" bestFit="1" customWidth="1"/>
    <col min="6641" max="6641" width="7.453125" bestFit="1" customWidth="1"/>
    <col min="6642" max="6644" width="6.81640625" customWidth="1"/>
    <col min="6892" max="6892" width="32.81640625" bestFit="1" customWidth="1"/>
    <col min="6893" max="6894" width="7.7265625" bestFit="1" customWidth="1"/>
    <col min="6895" max="6895" width="7.453125" bestFit="1" customWidth="1"/>
    <col min="6896" max="6896" width="7.7265625" bestFit="1" customWidth="1"/>
    <col min="6897" max="6897" width="7.453125" bestFit="1" customWidth="1"/>
    <col min="6898" max="6900" width="6.81640625" customWidth="1"/>
    <col min="7148" max="7148" width="32.81640625" bestFit="1" customWidth="1"/>
    <col min="7149" max="7150" width="7.7265625" bestFit="1" customWidth="1"/>
    <col min="7151" max="7151" width="7.453125" bestFit="1" customWidth="1"/>
    <col min="7152" max="7152" width="7.7265625" bestFit="1" customWidth="1"/>
    <col min="7153" max="7153" width="7.453125" bestFit="1" customWidth="1"/>
    <col min="7154" max="7156" width="6.81640625" customWidth="1"/>
    <col min="7404" max="7404" width="32.81640625" bestFit="1" customWidth="1"/>
    <col min="7405" max="7406" width="7.7265625" bestFit="1" customWidth="1"/>
    <col min="7407" max="7407" width="7.453125" bestFit="1" customWidth="1"/>
    <col min="7408" max="7408" width="7.7265625" bestFit="1" customWidth="1"/>
    <col min="7409" max="7409" width="7.453125" bestFit="1" customWidth="1"/>
    <col min="7410" max="7412" width="6.81640625" customWidth="1"/>
    <col min="7660" max="7660" width="32.81640625" bestFit="1" customWidth="1"/>
    <col min="7661" max="7662" width="7.7265625" bestFit="1" customWidth="1"/>
    <col min="7663" max="7663" width="7.453125" bestFit="1" customWidth="1"/>
    <col min="7664" max="7664" width="7.7265625" bestFit="1" customWidth="1"/>
    <col min="7665" max="7665" width="7.453125" bestFit="1" customWidth="1"/>
    <col min="7666" max="7668" width="6.81640625" customWidth="1"/>
    <col min="7916" max="7916" width="32.81640625" bestFit="1" customWidth="1"/>
    <col min="7917" max="7918" width="7.7265625" bestFit="1" customWidth="1"/>
    <col min="7919" max="7919" width="7.453125" bestFit="1" customWidth="1"/>
    <col min="7920" max="7920" width="7.7265625" bestFit="1" customWidth="1"/>
    <col min="7921" max="7921" width="7.453125" bestFit="1" customWidth="1"/>
    <col min="7922" max="7924" width="6.81640625" customWidth="1"/>
    <col min="8172" max="8172" width="32.81640625" bestFit="1" customWidth="1"/>
    <col min="8173" max="8174" width="7.7265625" bestFit="1" customWidth="1"/>
    <col min="8175" max="8175" width="7.453125" bestFit="1" customWidth="1"/>
    <col min="8176" max="8176" width="7.7265625" bestFit="1" customWidth="1"/>
    <col min="8177" max="8177" width="7.453125" bestFit="1" customWidth="1"/>
    <col min="8178" max="8180" width="6.81640625" customWidth="1"/>
    <col min="8428" max="8428" width="32.81640625" bestFit="1" customWidth="1"/>
    <col min="8429" max="8430" width="7.7265625" bestFit="1" customWidth="1"/>
    <col min="8431" max="8431" width="7.453125" bestFit="1" customWidth="1"/>
    <col min="8432" max="8432" width="7.7265625" bestFit="1" customWidth="1"/>
    <col min="8433" max="8433" width="7.453125" bestFit="1" customWidth="1"/>
    <col min="8434" max="8436" width="6.81640625" customWidth="1"/>
    <col min="8684" max="8684" width="32.81640625" bestFit="1" customWidth="1"/>
    <col min="8685" max="8686" width="7.7265625" bestFit="1" customWidth="1"/>
    <col min="8687" max="8687" width="7.453125" bestFit="1" customWidth="1"/>
    <col min="8688" max="8688" width="7.7265625" bestFit="1" customWidth="1"/>
    <col min="8689" max="8689" width="7.453125" bestFit="1" customWidth="1"/>
    <col min="8690" max="8692" width="6.81640625" customWidth="1"/>
    <col min="8940" max="8940" width="32.81640625" bestFit="1" customWidth="1"/>
    <col min="8941" max="8942" width="7.7265625" bestFit="1" customWidth="1"/>
    <col min="8943" max="8943" width="7.453125" bestFit="1" customWidth="1"/>
    <col min="8944" max="8944" width="7.7265625" bestFit="1" customWidth="1"/>
    <col min="8945" max="8945" width="7.453125" bestFit="1" customWidth="1"/>
    <col min="8946" max="8948" width="6.81640625" customWidth="1"/>
    <col min="9196" max="9196" width="32.81640625" bestFit="1" customWidth="1"/>
    <col min="9197" max="9198" width="7.7265625" bestFit="1" customWidth="1"/>
    <col min="9199" max="9199" width="7.453125" bestFit="1" customWidth="1"/>
    <col min="9200" max="9200" width="7.7265625" bestFit="1" customWidth="1"/>
    <col min="9201" max="9201" width="7.453125" bestFit="1" customWidth="1"/>
    <col min="9202" max="9204" width="6.81640625" customWidth="1"/>
    <col min="9452" max="9452" width="32.81640625" bestFit="1" customWidth="1"/>
    <col min="9453" max="9454" width="7.7265625" bestFit="1" customWidth="1"/>
    <col min="9455" max="9455" width="7.453125" bestFit="1" customWidth="1"/>
    <col min="9456" max="9456" width="7.7265625" bestFit="1" customWidth="1"/>
    <col min="9457" max="9457" width="7.453125" bestFit="1" customWidth="1"/>
    <col min="9458" max="9460" width="6.81640625" customWidth="1"/>
    <col min="9708" max="9708" width="32.81640625" bestFit="1" customWidth="1"/>
    <col min="9709" max="9710" width="7.7265625" bestFit="1" customWidth="1"/>
    <col min="9711" max="9711" width="7.453125" bestFit="1" customWidth="1"/>
    <col min="9712" max="9712" width="7.7265625" bestFit="1" customWidth="1"/>
    <col min="9713" max="9713" width="7.453125" bestFit="1" customWidth="1"/>
    <col min="9714" max="9716" width="6.81640625" customWidth="1"/>
    <col min="9964" max="9964" width="32.81640625" bestFit="1" customWidth="1"/>
    <col min="9965" max="9966" width="7.7265625" bestFit="1" customWidth="1"/>
    <col min="9967" max="9967" width="7.453125" bestFit="1" customWidth="1"/>
    <col min="9968" max="9968" width="7.7265625" bestFit="1" customWidth="1"/>
    <col min="9969" max="9969" width="7.453125" bestFit="1" customWidth="1"/>
    <col min="9970" max="9972" width="6.81640625" customWidth="1"/>
    <col min="10220" max="10220" width="32.81640625" bestFit="1" customWidth="1"/>
    <col min="10221" max="10222" width="7.7265625" bestFit="1" customWidth="1"/>
    <col min="10223" max="10223" width="7.453125" bestFit="1" customWidth="1"/>
    <col min="10224" max="10224" width="7.7265625" bestFit="1" customWidth="1"/>
    <col min="10225" max="10225" width="7.453125" bestFit="1" customWidth="1"/>
    <col min="10226" max="10228" width="6.81640625" customWidth="1"/>
    <col min="10476" max="10476" width="32.81640625" bestFit="1" customWidth="1"/>
    <col min="10477" max="10478" width="7.7265625" bestFit="1" customWidth="1"/>
    <col min="10479" max="10479" width="7.453125" bestFit="1" customWidth="1"/>
    <col min="10480" max="10480" width="7.7265625" bestFit="1" customWidth="1"/>
    <col min="10481" max="10481" width="7.453125" bestFit="1" customWidth="1"/>
    <col min="10482" max="10484" width="6.81640625" customWidth="1"/>
    <col min="10732" max="10732" width="32.81640625" bestFit="1" customWidth="1"/>
    <col min="10733" max="10734" width="7.7265625" bestFit="1" customWidth="1"/>
    <col min="10735" max="10735" width="7.453125" bestFit="1" customWidth="1"/>
    <col min="10736" max="10736" width="7.7265625" bestFit="1" customWidth="1"/>
    <col min="10737" max="10737" width="7.453125" bestFit="1" customWidth="1"/>
    <col min="10738" max="10740" width="6.81640625" customWidth="1"/>
    <col min="10988" max="10988" width="32.81640625" bestFit="1" customWidth="1"/>
    <col min="10989" max="10990" width="7.7265625" bestFit="1" customWidth="1"/>
    <col min="10991" max="10991" width="7.453125" bestFit="1" customWidth="1"/>
    <col min="10992" max="10992" width="7.7265625" bestFit="1" customWidth="1"/>
    <col min="10993" max="10993" width="7.453125" bestFit="1" customWidth="1"/>
    <col min="10994" max="10996" width="6.81640625" customWidth="1"/>
    <col min="11244" max="11244" width="32.81640625" bestFit="1" customWidth="1"/>
    <col min="11245" max="11246" width="7.7265625" bestFit="1" customWidth="1"/>
    <col min="11247" max="11247" width="7.453125" bestFit="1" customWidth="1"/>
    <col min="11248" max="11248" width="7.7265625" bestFit="1" customWidth="1"/>
    <col min="11249" max="11249" width="7.453125" bestFit="1" customWidth="1"/>
    <col min="11250" max="11252" width="6.81640625" customWidth="1"/>
    <col min="11500" max="11500" width="32.81640625" bestFit="1" customWidth="1"/>
    <col min="11501" max="11502" width="7.7265625" bestFit="1" customWidth="1"/>
    <col min="11503" max="11503" width="7.453125" bestFit="1" customWidth="1"/>
    <col min="11504" max="11504" width="7.7265625" bestFit="1" customWidth="1"/>
    <col min="11505" max="11505" width="7.453125" bestFit="1" customWidth="1"/>
    <col min="11506" max="11508" width="6.81640625" customWidth="1"/>
    <col min="11756" max="11756" width="32.81640625" bestFit="1" customWidth="1"/>
    <col min="11757" max="11758" width="7.7265625" bestFit="1" customWidth="1"/>
    <col min="11759" max="11759" width="7.453125" bestFit="1" customWidth="1"/>
    <col min="11760" max="11760" width="7.7265625" bestFit="1" customWidth="1"/>
    <col min="11761" max="11761" width="7.453125" bestFit="1" customWidth="1"/>
    <col min="11762" max="11764" width="6.81640625" customWidth="1"/>
    <col min="12012" max="12012" width="32.81640625" bestFit="1" customWidth="1"/>
    <col min="12013" max="12014" width="7.7265625" bestFit="1" customWidth="1"/>
    <col min="12015" max="12015" width="7.453125" bestFit="1" customWidth="1"/>
    <col min="12016" max="12016" width="7.7265625" bestFit="1" customWidth="1"/>
    <col min="12017" max="12017" width="7.453125" bestFit="1" customWidth="1"/>
    <col min="12018" max="12020" width="6.81640625" customWidth="1"/>
    <col min="12268" max="12268" width="32.81640625" bestFit="1" customWidth="1"/>
    <col min="12269" max="12270" width="7.7265625" bestFit="1" customWidth="1"/>
    <col min="12271" max="12271" width="7.453125" bestFit="1" customWidth="1"/>
    <col min="12272" max="12272" width="7.7265625" bestFit="1" customWidth="1"/>
    <col min="12273" max="12273" width="7.453125" bestFit="1" customWidth="1"/>
    <col min="12274" max="12276" width="6.81640625" customWidth="1"/>
    <col min="12524" max="12524" width="32.81640625" bestFit="1" customWidth="1"/>
    <col min="12525" max="12526" width="7.7265625" bestFit="1" customWidth="1"/>
    <col min="12527" max="12527" width="7.453125" bestFit="1" customWidth="1"/>
    <col min="12528" max="12528" width="7.7265625" bestFit="1" customWidth="1"/>
    <col min="12529" max="12529" width="7.453125" bestFit="1" customWidth="1"/>
    <col min="12530" max="12532" width="6.81640625" customWidth="1"/>
    <col min="12780" max="12780" width="32.81640625" bestFit="1" customWidth="1"/>
    <col min="12781" max="12782" width="7.7265625" bestFit="1" customWidth="1"/>
    <col min="12783" max="12783" width="7.453125" bestFit="1" customWidth="1"/>
    <col min="12784" max="12784" width="7.7265625" bestFit="1" customWidth="1"/>
    <col min="12785" max="12785" width="7.453125" bestFit="1" customWidth="1"/>
    <col min="12786" max="12788" width="6.81640625" customWidth="1"/>
    <col min="13036" max="13036" width="32.81640625" bestFit="1" customWidth="1"/>
    <col min="13037" max="13038" width="7.7265625" bestFit="1" customWidth="1"/>
    <col min="13039" max="13039" width="7.453125" bestFit="1" customWidth="1"/>
    <col min="13040" max="13040" width="7.7265625" bestFit="1" customWidth="1"/>
    <col min="13041" max="13041" width="7.453125" bestFit="1" customWidth="1"/>
    <col min="13042" max="13044" width="6.81640625" customWidth="1"/>
    <col min="13292" max="13292" width="32.81640625" bestFit="1" customWidth="1"/>
    <col min="13293" max="13294" width="7.7265625" bestFit="1" customWidth="1"/>
    <col min="13295" max="13295" width="7.453125" bestFit="1" customWidth="1"/>
    <col min="13296" max="13296" width="7.7265625" bestFit="1" customWidth="1"/>
    <col min="13297" max="13297" width="7.453125" bestFit="1" customWidth="1"/>
    <col min="13298" max="13300" width="6.81640625" customWidth="1"/>
    <col min="13548" max="13548" width="32.81640625" bestFit="1" customWidth="1"/>
    <col min="13549" max="13550" width="7.7265625" bestFit="1" customWidth="1"/>
    <col min="13551" max="13551" width="7.453125" bestFit="1" customWidth="1"/>
    <col min="13552" max="13552" width="7.7265625" bestFit="1" customWidth="1"/>
    <col min="13553" max="13553" width="7.453125" bestFit="1" customWidth="1"/>
    <col min="13554" max="13556" width="6.81640625" customWidth="1"/>
    <col min="13804" max="13804" width="32.81640625" bestFit="1" customWidth="1"/>
    <col min="13805" max="13806" width="7.7265625" bestFit="1" customWidth="1"/>
    <col min="13807" max="13807" width="7.453125" bestFit="1" customWidth="1"/>
    <col min="13808" max="13808" width="7.7265625" bestFit="1" customWidth="1"/>
    <col min="13809" max="13809" width="7.453125" bestFit="1" customWidth="1"/>
    <col min="13810" max="13812" width="6.81640625" customWidth="1"/>
    <col min="14060" max="14060" width="32.81640625" bestFit="1" customWidth="1"/>
    <col min="14061" max="14062" width="7.7265625" bestFit="1" customWidth="1"/>
    <col min="14063" max="14063" width="7.453125" bestFit="1" customWidth="1"/>
    <col min="14064" max="14064" width="7.7265625" bestFit="1" customWidth="1"/>
    <col min="14065" max="14065" width="7.453125" bestFit="1" customWidth="1"/>
    <col min="14066" max="14068" width="6.81640625" customWidth="1"/>
    <col min="14316" max="14316" width="32.81640625" bestFit="1" customWidth="1"/>
    <col min="14317" max="14318" width="7.7265625" bestFit="1" customWidth="1"/>
    <col min="14319" max="14319" width="7.453125" bestFit="1" customWidth="1"/>
    <col min="14320" max="14320" width="7.7265625" bestFit="1" customWidth="1"/>
    <col min="14321" max="14321" width="7.453125" bestFit="1" customWidth="1"/>
    <col min="14322" max="14324" width="6.81640625" customWidth="1"/>
    <col min="14572" max="14572" width="32.81640625" bestFit="1" customWidth="1"/>
    <col min="14573" max="14574" width="7.7265625" bestFit="1" customWidth="1"/>
    <col min="14575" max="14575" width="7.453125" bestFit="1" customWidth="1"/>
    <col min="14576" max="14576" width="7.7265625" bestFit="1" customWidth="1"/>
    <col min="14577" max="14577" width="7.453125" bestFit="1" customWidth="1"/>
    <col min="14578" max="14580" width="6.81640625" customWidth="1"/>
    <col min="14828" max="14828" width="32.81640625" bestFit="1" customWidth="1"/>
    <col min="14829" max="14830" width="7.7265625" bestFit="1" customWidth="1"/>
    <col min="14831" max="14831" width="7.453125" bestFit="1" customWidth="1"/>
    <col min="14832" max="14832" width="7.7265625" bestFit="1" customWidth="1"/>
    <col min="14833" max="14833" width="7.453125" bestFit="1" customWidth="1"/>
    <col min="14834" max="14836" width="6.81640625" customWidth="1"/>
    <col min="15084" max="15084" width="32.81640625" bestFit="1" customWidth="1"/>
    <col min="15085" max="15086" width="7.7265625" bestFit="1" customWidth="1"/>
    <col min="15087" max="15087" width="7.453125" bestFit="1" customWidth="1"/>
    <col min="15088" max="15088" width="7.7265625" bestFit="1" customWidth="1"/>
    <col min="15089" max="15089" width="7.453125" bestFit="1" customWidth="1"/>
    <col min="15090" max="15092" width="6.81640625" customWidth="1"/>
    <col min="15340" max="15340" width="32.81640625" bestFit="1" customWidth="1"/>
    <col min="15341" max="15342" width="7.7265625" bestFit="1" customWidth="1"/>
    <col min="15343" max="15343" width="7.453125" bestFit="1" customWidth="1"/>
    <col min="15344" max="15344" width="7.7265625" bestFit="1" customWidth="1"/>
    <col min="15345" max="15345" width="7.453125" bestFit="1" customWidth="1"/>
    <col min="15346" max="15348" width="6.81640625" customWidth="1"/>
    <col min="15596" max="15596" width="32.81640625" bestFit="1" customWidth="1"/>
    <col min="15597" max="15598" width="7.7265625" bestFit="1" customWidth="1"/>
    <col min="15599" max="15599" width="7.453125" bestFit="1" customWidth="1"/>
    <col min="15600" max="15600" width="7.7265625" bestFit="1" customWidth="1"/>
    <col min="15601" max="15601" width="7.453125" bestFit="1" customWidth="1"/>
    <col min="15602" max="15604" width="6.81640625" customWidth="1"/>
    <col min="15852" max="15852" width="32.81640625" bestFit="1" customWidth="1"/>
    <col min="15853" max="15854" width="7.7265625" bestFit="1" customWidth="1"/>
    <col min="15855" max="15855" width="7.453125" bestFit="1" customWidth="1"/>
    <col min="15856" max="15856" width="7.7265625" bestFit="1" customWidth="1"/>
    <col min="15857" max="15857" width="7.453125" bestFit="1" customWidth="1"/>
    <col min="15858" max="15860" width="6.81640625" customWidth="1"/>
    <col min="16108" max="16108" width="32.81640625" bestFit="1" customWidth="1"/>
    <col min="16109" max="16110" width="7.7265625" bestFit="1" customWidth="1"/>
    <col min="16111" max="16111" width="7.453125" bestFit="1" customWidth="1"/>
    <col min="16112" max="16112" width="7.7265625" bestFit="1" customWidth="1"/>
    <col min="16113" max="16113" width="7.453125" bestFit="1" customWidth="1"/>
    <col min="16114" max="16116" width="6.81640625" customWidth="1"/>
  </cols>
  <sheetData>
    <row r="1" spans="1:9" ht="30" customHeight="1">
      <c r="A1" s="615" t="s">
        <v>471</v>
      </c>
      <c r="B1" s="568"/>
      <c r="C1" s="568"/>
      <c r="D1" s="568"/>
      <c r="E1" s="568"/>
      <c r="F1" s="568"/>
      <c r="G1" s="568"/>
      <c r="H1" s="568"/>
      <c r="I1" s="568"/>
    </row>
    <row r="2" spans="1:9" s="140" customFormat="1" ht="10.5">
      <c r="A2" s="283"/>
      <c r="B2" s="290"/>
      <c r="C2" s="290"/>
      <c r="D2" s="291"/>
      <c r="E2" s="290"/>
      <c r="F2" s="290"/>
      <c r="G2" s="290"/>
      <c r="H2" s="292"/>
      <c r="I2" s="292" t="s">
        <v>227</v>
      </c>
    </row>
    <row r="3" spans="1:9" s="140" customFormat="1" ht="10.15" customHeight="1">
      <c r="A3" s="293" t="s">
        <v>253</v>
      </c>
      <c r="B3" s="629" t="s">
        <v>43</v>
      </c>
      <c r="C3" s="629" t="s">
        <v>254</v>
      </c>
      <c r="D3" s="629" t="s">
        <v>255</v>
      </c>
      <c r="E3" s="629" t="s">
        <v>256</v>
      </c>
      <c r="F3" s="629" t="s">
        <v>257</v>
      </c>
      <c r="G3" s="629" t="s">
        <v>258</v>
      </c>
      <c r="H3" s="629" t="s">
        <v>259</v>
      </c>
      <c r="I3" s="631" t="s">
        <v>260</v>
      </c>
    </row>
    <row r="4" spans="1:9" s="140" customFormat="1" ht="10.15" customHeight="1">
      <c r="A4" s="294" t="s">
        <v>212</v>
      </c>
      <c r="B4" s="630"/>
      <c r="C4" s="630"/>
      <c r="D4" s="630"/>
      <c r="E4" s="630"/>
      <c r="F4" s="630"/>
      <c r="G4" s="630"/>
      <c r="H4" s="630"/>
      <c r="I4" s="632"/>
    </row>
    <row r="5" spans="1:9" s="140" customFormat="1" ht="5.15" customHeight="1">
      <c r="A5" s="307"/>
      <c r="B5" s="296"/>
      <c r="C5" s="296"/>
      <c r="D5" s="296"/>
      <c r="E5" s="296"/>
      <c r="F5" s="296"/>
      <c r="G5" s="296"/>
      <c r="H5" s="296"/>
      <c r="I5" s="296"/>
    </row>
    <row r="6" spans="1:9" s="140" customFormat="1" ht="10" customHeight="1">
      <c r="A6" s="297" t="s">
        <v>0</v>
      </c>
      <c r="B6" s="312">
        <v>268142.54348623997</v>
      </c>
      <c r="C6" s="312">
        <v>93529.963479608021</v>
      </c>
      <c r="D6" s="312">
        <v>72327.504292524012</v>
      </c>
      <c r="E6" s="312">
        <v>80067.718206990001</v>
      </c>
      <c r="F6" s="312">
        <v>16811.857942467996</v>
      </c>
      <c r="G6" s="312">
        <v>97.71756465</v>
      </c>
      <c r="H6" s="312">
        <v>4956.9549999999999</v>
      </c>
      <c r="I6" s="312">
        <v>350.827</v>
      </c>
    </row>
    <row r="7" spans="1:9" s="140" customFormat="1" ht="10" customHeight="1">
      <c r="A7" s="290" t="s">
        <v>235</v>
      </c>
      <c r="B7" s="312">
        <v>1988.4190000680001</v>
      </c>
      <c r="C7" s="313">
        <v>193.909500068</v>
      </c>
      <c r="D7" s="313">
        <v>131.935</v>
      </c>
      <c r="E7" s="313">
        <v>767.98950000000002</v>
      </c>
      <c r="F7" s="313">
        <v>894.58500000000004</v>
      </c>
      <c r="G7" s="313">
        <v>0</v>
      </c>
      <c r="H7" s="313">
        <v>0</v>
      </c>
      <c r="I7" s="313">
        <v>0</v>
      </c>
    </row>
    <row r="8" spans="1:9" s="140" customFormat="1" ht="10" customHeight="1">
      <c r="A8" s="290" t="s">
        <v>236</v>
      </c>
      <c r="B8" s="312">
        <v>7197.0688713320005</v>
      </c>
      <c r="C8" s="313">
        <v>1815.35314664</v>
      </c>
      <c r="D8" s="313">
        <v>3081.0930825280002</v>
      </c>
      <c r="E8" s="313">
        <v>1823.671004803</v>
      </c>
      <c r="F8" s="313">
        <v>398.38463736099999</v>
      </c>
      <c r="G8" s="313">
        <v>25.759</v>
      </c>
      <c r="H8" s="313">
        <v>28.597999999999999</v>
      </c>
      <c r="I8" s="313">
        <v>24.21</v>
      </c>
    </row>
    <row r="9" spans="1:9" s="140" customFormat="1" ht="10" customHeight="1">
      <c r="A9" s="290" t="s">
        <v>237</v>
      </c>
      <c r="B9" s="312">
        <v>1812.2683997439999</v>
      </c>
      <c r="C9" s="313">
        <v>1480.5810993570001</v>
      </c>
      <c r="D9" s="313">
        <v>321.43330038700003</v>
      </c>
      <c r="E9" s="313">
        <v>0</v>
      </c>
      <c r="F9" s="313">
        <v>10.254</v>
      </c>
      <c r="G9" s="313">
        <v>0</v>
      </c>
      <c r="H9" s="313">
        <v>0</v>
      </c>
      <c r="I9" s="313">
        <v>0</v>
      </c>
    </row>
    <row r="10" spans="1:9" s="140" customFormat="1" ht="10" customHeight="1">
      <c r="A10" s="290" t="s">
        <v>239</v>
      </c>
      <c r="B10" s="312" t="s">
        <v>238</v>
      </c>
      <c r="C10" s="313" t="s">
        <v>238</v>
      </c>
      <c r="D10" s="313">
        <v>52.09</v>
      </c>
      <c r="E10" s="313" t="s">
        <v>238</v>
      </c>
      <c r="F10" s="313">
        <v>0</v>
      </c>
      <c r="G10" s="313">
        <v>0</v>
      </c>
      <c r="H10" s="313">
        <v>0</v>
      </c>
      <c r="I10" s="313">
        <v>0</v>
      </c>
    </row>
    <row r="11" spans="1:9" s="140" customFormat="1" ht="10" customHeight="1">
      <c r="A11" s="290" t="s">
        <v>240</v>
      </c>
      <c r="B11" s="312">
        <v>611.25982223999995</v>
      </c>
      <c r="C11" s="313">
        <v>398.84859999999998</v>
      </c>
      <c r="D11" s="313">
        <v>192.81722224000001</v>
      </c>
      <c r="E11" s="313">
        <v>13.593</v>
      </c>
      <c r="F11" s="313" t="s">
        <v>238</v>
      </c>
      <c r="G11" s="313">
        <v>0</v>
      </c>
      <c r="H11" s="313" t="s">
        <v>238</v>
      </c>
      <c r="I11" s="313">
        <v>0</v>
      </c>
    </row>
    <row r="12" spans="1:9" s="140" customFormat="1" ht="10" customHeight="1">
      <c r="A12" s="290" t="s">
        <v>241</v>
      </c>
      <c r="B12" s="312">
        <v>17392.189865762997</v>
      </c>
      <c r="C12" s="313">
        <v>5476.7975163760002</v>
      </c>
      <c r="D12" s="313">
        <v>2032.9474780779999</v>
      </c>
      <c r="E12" s="313">
        <v>9814.8308713089991</v>
      </c>
      <c r="F12" s="313">
        <v>53.366999999999997</v>
      </c>
      <c r="G12" s="313">
        <v>5.7460000000000004</v>
      </c>
      <c r="H12" s="313" t="s">
        <v>238</v>
      </c>
      <c r="I12" s="313" t="s">
        <v>238</v>
      </c>
    </row>
    <row r="13" spans="1:9" s="140" customFormat="1" ht="10" customHeight="1">
      <c r="A13" s="290" t="s">
        <v>242</v>
      </c>
      <c r="B13" s="312" t="s">
        <v>238</v>
      </c>
      <c r="C13" s="313">
        <v>0</v>
      </c>
      <c r="D13" s="313">
        <v>0</v>
      </c>
      <c r="E13" s="313" t="s">
        <v>238</v>
      </c>
      <c r="F13" s="313">
        <v>0</v>
      </c>
      <c r="G13" s="313">
        <v>0</v>
      </c>
      <c r="H13" s="313">
        <v>0</v>
      </c>
      <c r="I13" s="313">
        <v>0</v>
      </c>
    </row>
    <row r="14" spans="1:9" s="140" customFormat="1" ht="10" customHeight="1">
      <c r="A14" s="290" t="s">
        <v>243</v>
      </c>
      <c r="B14" s="312">
        <v>2510.9778227299998</v>
      </c>
      <c r="C14" s="313">
        <v>152.1759189</v>
      </c>
      <c r="D14" s="313">
        <v>821.54265382999995</v>
      </c>
      <c r="E14" s="313">
        <v>653.43124999999998</v>
      </c>
      <c r="F14" s="313">
        <v>853.83699999999999</v>
      </c>
      <c r="G14" s="313">
        <v>29.991</v>
      </c>
      <c r="H14" s="313">
        <v>0</v>
      </c>
      <c r="I14" s="313">
        <v>0</v>
      </c>
    </row>
    <row r="15" spans="1:9" s="140" customFormat="1" ht="10" customHeight="1">
      <c r="A15" s="290" t="s">
        <v>244</v>
      </c>
      <c r="B15" s="312">
        <v>8237.6504728979999</v>
      </c>
      <c r="C15" s="313">
        <v>7042.2412237540002</v>
      </c>
      <c r="D15" s="313">
        <v>677.73024914400003</v>
      </c>
      <c r="E15" s="313" t="s">
        <v>238</v>
      </c>
      <c r="F15" s="313">
        <v>220.76499999999999</v>
      </c>
      <c r="G15" s="313">
        <v>0</v>
      </c>
      <c r="H15" s="313" t="s">
        <v>238</v>
      </c>
      <c r="I15" s="313">
        <v>0</v>
      </c>
    </row>
    <row r="16" spans="1:9" s="140" customFormat="1" ht="10" customHeight="1">
      <c r="A16" s="290" t="s">
        <v>245</v>
      </c>
      <c r="B16" s="312">
        <v>8776.8009444700001</v>
      </c>
      <c r="C16" s="313">
        <v>417.64800000000002</v>
      </c>
      <c r="D16" s="313">
        <v>2009.671789497</v>
      </c>
      <c r="E16" s="313">
        <v>6307.0013284329998</v>
      </c>
      <c r="F16" s="313">
        <v>9.3598265400000003</v>
      </c>
      <c r="G16" s="313">
        <v>0</v>
      </c>
      <c r="H16" s="313" t="s">
        <v>238</v>
      </c>
      <c r="I16" s="313" t="s">
        <v>238</v>
      </c>
    </row>
    <row r="17" spans="1:9" s="140" customFormat="1" ht="10" customHeight="1">
      <c r="A17" s="290" t="s">
        <v>246</v>
      </c>
      <c r="B17" s="312">
        <v>32004.973498771</v>
      </c>
      <c r="C17" s="313">
        <v>14992.696098771001</v>
      </c>
      <c r="D17" s="313">
        <v>6058.6909999999998</v>
      </c>
      <c r="E17" s="313">
        <v>10953.5864</v>
      </c>
      <c r="F17" s="313">
        <v>0</v>
      </c>
      <c r="G17" s="313">
        <v>0</v>
      </c>
      <c r="H17" s="313">
        <v>0</v>
      </c>
      <c r="I17" s="313">
        <v>0</v>
      </c>
    </row>
    <row r="18" spans="1:9" s="140" customFormat="1" ht="10" customHeight="1">
      <c r="A18" s="290" t="s">
        <v>247</v>
      </c>
      <c r="B18" s="312">
        <v>40122.637306072989</v>
      </c>
      <c r="C18" s="313">
        <v>15253.783161376999</v>
      </c>
      <c r="D18" s="313">
        <v>18014.181081354996</v>
      </c>
      <c r="E18" s="313">
        <v>2150.2151295550002</v>
      </c>
      <c r="F18" s="313">
        <v>35.747369136000003</v>
      </c>
      <c r="G18" s="313" t="s">
        <v>238</v>
      </c>
      <c r="H18" s="313" t="s">
        <v>238</v>
      </c>
      <c r="I18" s="313">
        <v>89.033000000000001</v>
      </c>
    </row>
    <row r="19" spans="1:9" s="140" customFormat="1" ht="10" customHeight="1">
      <c r="A19" s="290" t="s">
        <v>248</v>
      </c>
      <c r="B19" s="312">
        <v>39451.912847774998</v>
      </c>
      <c r="C19" s="313">
        <v>6090.3249885900013</v>
      </c>
      <c r="D19" s="313">
        <v>15763.056859184999</v>
      </c>
      <c r="E19" s="313">
        <v>6540.2110000000002</v>
      </c>
      <c r="F19" s="313">
        <v>11058.32</v>
      </c>
      <c r="G19" s="313">
        <v>0</v>
      </c>
      <c r="H19" s="313">
        <v>0</v>
      </c>
      <c r="I19" s="313">
        <v>0</v>
      </c>
    </row>
    <row r="20" spans="1:9" s="140" customFormat="1" ht="10" customHeight="1">
      <c r="A20" s="290" t="s">
        <v>249</v>
      </c>
      <c r="B20" s="312">
        <v>69802.524220541003</v>
      </c>
      <c r="C20" s="313">
        <v>20941.457761734</v>
      </c>
      <c r="D20" s="313">
        <v>17146.751458807001</v>
      </c>
      <c r="E20" s="313">
        <v>28838.927</v>
      </c>
      <c r="F20" s="313">
        <v>2875.3879999999999</v>
      </c>
      <c r="G20" s="313">
        <v>0</v>
      </c>
      <c r="H20" s="313">
        <v>0</v>
      </c>
      <c r="I20" s="313">
        <v>0</v>
      </c>
    </row>
    <row r="21" spans="1:9" s="140" customFormat="1" ht="10" customHeight="1">
      <c r="A21" s="290" t="s">
        <v>250</v>
      </c>
      <c r="B21" s="312">
        <v>27771.270194380002</v>
      </c>
      <c r="C21" s="313">
        <v>18623.578844586002</v>
      </c>
      <c r="D21" s="313">
        <v>5927.901917473001</v>
      </c>
      <c r="E21" s="313">
        <v>2805.06032289</v>
      </c>
      <c r="F21" s="313">
        <v>386.85510943100002</v>
      </c>
      <c r="G21" s="313" t="s">
        <v>238</v>
      </c>
      <c r="H21" s="313">
        <v>0</v>
      </c>
      <c r="I21" s="313" t="s">
        <v>238</v>
      </c>
    </row>
    <row r="22" spans="1:9" s="140" customFormat="1" ht="10" customHeight="1">
      <c r="A22" s="290" t="s">
        <v>251</v>
      </c>
      <c r="B22" s="312">
        <v>8845.3747579110004</v>
      </c>
      <c r="C22" s="313" t="s">
        <v>238</v>
      </c>
      <c r="D22" s="313">
        <v>95.661199999999994</v>
      </c>
      <c r="E22" s="313">
        <v>8034.5944000000009</v>
      </c>
      <c r="F22" s="313" t="s">
        <v>238</v>
      </c>
      <c r="G22" s="313" t="s">
        <v>238</v>
      </c>
      <c r="H22" s="313">
        <v>325.73700000000002</v>
      </c>
      <c r="I22" s="313" t="s">
        <v>238</v>
      </c>
    </row>
    <row r="23" spans="1:9" ht="5.15" customHeight="1" thickBot="1">
      <c r="A23" s="309"/>
      <c r="B23" s="314"/>
      <c r="C23" s="309"/>
      <c r="D23" s="309"/>
      <c r="E23" s="309"/>
      <c r="F23" s="309"/>
      <c r="G23" s="309"/>
      <c r="H23" s="309"/>
      <c r="I23" s="309"/>
    </row>
    <row r="24" spans="1:9" ht="9" customHeight="1" thickTop="1">
      <c r="A24" s="310" t="s">
        <v>146</v>
      </c>
    </row>
    <row r="29" spans="1:9" ht="4.5" customHeight="1"/>
  </sheetData>
  <mergeCells count="9">
    <mergeCell ref="A1:I1"/>
    <mergeCell ref="B3:B4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7BDE6-0302-443F-A536-6B384C4A4797}">
  <sheetPr>
    <tabColor rgb="FF92D050"/>
  </sheetPr>
  <dimension ref="A1:H15"/>
  <sheetViews>
    <sheetView showGridLines="0" zoomScaleNormal="100" workbookViewId="0">
      <selection sqref="A1:H1"/>
    </sheetView>
  </sheetViews>
  <sheetFormatPr defaultRowHeight="12.5"/>
  <cols>
    <col min="1" max="1" width="26" customWidth="1"/>
    <col min="2" max="8" width="8.7265625" customWidth="1"/>
    <col min="234" max="234" width="26" customWidth="1"/>
    <col min="235" max="241" width="8.7265625" customWidth="1"/>
    <col min="490" max="490" width="26" customWidth="1"/>
    <col min="491" max="497" width="8.7265625" customWidth="1"/>
    <col min="746" max="746" width="26" customWidth="1"/>
    <col min="747" max="753" width="8.7265625" customWidth="1"/>
    <col min="1002" max="1002" width="26" customWidth="1"/>
    <col min="1003" max="1009" width="8.7265625" customWidth="1"/>
    <col min="1258" max="1258" width="26" customWidth="1"/>
    <col min="1259" max="1265" width="8.7265625" customWidth="1"/>
    <col min="1514" max="1514" width="26" customWidth="1"/>
    <col min="1515" max="1521" width="8.7265625" customWidth="1"/>
    <col min="1770" max="1770" width="26" customWidth="1"/>
    <col min="1771" max="1777" width="8.7265625" customWidth="1"/>
    <col min="2026" max="2026" width="26" customWidth="1"/>
    <col min="2027" max="2033" width="8.7265625" customWidth="1"/>
    <col min="2282" max="2282" width="26" customWidth="1"/>
    <col min="2283" max="2289" width="8.7265625" customWidth="1"/>
    <col min="2538" max="2538" width="26" customWidth="1"/>
    <col min="2539" max="2545" width="8.7265625" customWidth="1"/>
    <col min="2794" max="2794" width="26" customWidth="1"/>
    <col min="2795" max="2801" width="8.7265625" customWidth="1"/>
    <col min="3050" max="3050" width="26" customWidth="1"/>
    <col min="3051" max="3057" width="8.7265625" customWidth="1"/>
    <col min="3306" max="3306" width="26" customWidth="1"/>
    <col min="3307" max="3313" width="8.7265625" customWidth="1"/>
    <col min="3562" max="3562" width="26" customWidth="1"/>
    <col min="3563" max="3569" width="8.7265625" customWidth="1"/>
    <col min="3818" max="3818" width="26" customWidth="1"/>
    <col min="3819" max="3825" width="8.7265625" customWidth="1"/>
    <col min="4074" max="4074" width="26" customWidth="1"/>
    <col min="4075" max="4081" width="8.7265625" customWidth="1"/>
    <col min="4330" max="4330" width="26" customWidth="1"/>
    <col min="4331" max="4337" width="8.7265625" customWidth="1"/>
    <col min="4586" max="4586" width="26" customWidth="1"/>
    <col min="4587" max="4593" width="8.7265625" customWidth="1"/>
    <col min="4842" max="4842" width="26" customWidth="1"/>
    <col min="4843" max="4849" width="8.7265625" customWidth="1"/>
    <col min="5098" max="5098" width="26" customWidth="1"/>
    <col min="5099" max="5105" width="8.7265625" customWidth="1"/>
    <col min="5354" max="5354" width="26" customWidth="1"/>
    <col min="5355" max="5361" width="8.7265625" customWidth="1"/>
    <col min="5610" max="5610" width="26" customWidth="1"/>
    <col min="5611" max="5617" width="8.7265625" customWidth="1"/>
    <col min="5866" max="5866" width="26" customWidth="1"/>
    <col min="5867" max="5873" width="8.7265625" customWidth="1"/>
    <col min="6122" max="6122" width="26" customWidth="1"/>
    <col min="6123" max="6129" width="8.7265625" customWidth="1"/>
    <col min="6378" max="6378" width="26" customWidth="1"/>
    <col min="6379" max="6385" width="8.7265625" customWidth="1"/>
    <col min="6634" max="6634" width="26" customWidth="1"/>
    <col min="6635" max="6641" width="8.7265625" customWidth="1"/>
    <col min="6890" max="6890" width="26" customWidth="1"/>
    <col min="6891" max="6897" width="8.7265625" customWidth="1"/>
    <col min="7146" max="7146" width="26" customWidth="1"/>
    <col min="7147" max="7153" width="8.7265625" customWidth="1"/>
    <col min="7402" max="7402" width="26" customWidth="1"/>
    <col min="7403" max="7409" width="8.7265625" customWidth="1"/>
    <col min="7658" max="7658" width="26" customWidth="1"/>
    <col min="7659" max="7665" width="8.7265625" customWidth="1"/>
    <col min="7914" max="7914" width="26" customWidth="1"/>
    <col min="7915" max="7921" width="8.7265625" customWidth="1"/>
    <col min="8170" max="8170" width="26" customWidth="1"/>
    <col min="8171" max="8177" width="8.7265625" customWidth="1"/>
    <col min="8426" max="8426" width="26" customWidth="1"/>
    <col min="8427" max="8433" width="8.7265625" customWidth="1"/>
    <col min="8682" max="8682" width="26" customWidth="1"/>
    <col min="8683" max="8689" width="8.7265625" customWidth="1"/>
    <col min="8938" max="8938" width="26" customWidth="1"/>
    <col min="8939" max="8945" width="8.7265625" customWidth="1"/>
    <col min="9194" max="9194" width="26" customWidth="1"/>
    <col min="9195" max="9201" width="8.7265625" customWidth="1"/>
    <col min="9450" max="9450" width="26" customWidth="1"/>
    <col min="9451" max="9457" width="8.7265625" customWidth="1"/>
    <col min="9706" max="9706" width="26" customWidth="1"/>
    <col min="9707" max="9713" width="8.7265625" customWidth="1"/>
    <col min="9962" max="9962" width="26" customWidth="1"/>
    <col min="9963" max="9969" width="8.7265625" customWidth="1"/>
    <col min="10218" max="10218" width="26" customWidth="1"/>
    <col min="10219" max="10225" width="8.7265625" customWidth="1"/>
    <col min="10474" max="10474" width="26" customWidth="1"/>
    <col min="10475" max="10481" width="8.7265625" customWidth="1"/>
    <col min="10730" max="10730" width="26" customWidth="1"/>
    <col min="10731" max="10737" width="8.7265625" customWidth="1"/>
    <col min="10986" max="10986" width="26" customWidth="1"/>
    <col min="10987" max="10993" width="8.7265625" customWidth="1"/>
    <col min="11242" max="11242" width="26" customWidth="1"/>
    <col min="11243" max="11249" width="8.7265625" customWidth="1"/>
    <col min="11498" max="11498" width="26" customWidth="1"/>
    <col min="11499" max="11505" width="8.7265625" customWidth="1"/>
    <col min="11754" max="11754" width="26" customWidth="1"/>
    <col min="11755" max="11761" width="8.7265625" customWidth="1"/>
    <col min="12010" max="12010" width="26" customWidth="1"/>
    <col min="12011" max="12017" width="8.7265625" customWidth="1"/>
    <col min="12266" max="12266" width="26" customWidth="1"/>
    <col min="12267" max="12273" width="8.7265625" customWidth="1"/>
    <col min="12522" max="12522" width="26" customWidth="1"/>
    <col min="12523" max="12529" width="8.7265625" customWidth="1"/>
    <col min="12778" max="12778" width="26" customWidth="1"/>
    <col min="12779" max="12785" width="8.7265625" customWidth="1"/>
    <col min="13034" max="13034" width="26" customWidth="1"/>
    <col min="13035" max="13041" width="8.7265625" customWidth="1"/>
    <col min="13290" max="13290" width="26" customWidth="1"/>
    <col min="13291" max="13297" width="8.7265625" customWidth="1"/>
    <col min="13546" max="13546" width="26" customWidth="1"/>
    <col min="13547" max="13553" width="8.7265625" customWidth="1"/>
    <col min="13802" max="13802" width="26" customWidth="1"/>
    <col min="13803" max="13809" width="8.7265625" customWidth="1"/>
    <col min="14058" max="14058" width="26" customWidth="1"/>
    <col min="14059" max="14065" width="8.7265625" customWidth="1"/>
    <col min="14314" max="14314" width="26" customWidth="1"/>
    <col min="14315" max="14321" width="8.7265625" customWidth="1"/>
    <col min="14570" max="14570" width="26" customWidth="1"/>
    <col min="14571" max="14577" width="8.7265625" customWidth="1"/>
    <col min="14826" max="14826" width="26" customWidth="1"/>
    <col min="14827" max="14833" width="8.7265625" customWidth="1"/>
    <col min="15082" max="15082" width="26" customWidth="1"/>
    <col min="15083" max="15089" width="8.7265625" customWidth="1"/>
    <col min="15338" max="15338" width="26" customWidth="1"/>
    <col min="15339" max="15345" width="8.7265625" customWidth="1"/>
    <col min="15594" max="15594" width="26" customWidth="1"/>
    <col min="15595" max="15601" width="8.7265625" customWidth="1"/>
    <col min="15850" max="15850" width="26" customWidth="1"/>
    <col min="15851" max="15857" width="8.7265625" customWidth="1"/>
    <col min="16106" max="16106" width="26" customWidth="1"/>
    <col min="16107" max="16113" width="8.7265625" customWidth="1"/>
  </cols>
  <sheetData>
    <row r="1" spans="1:8" ht="30" customHeight="1">
      <c r="A1" s="635" t="s">
        <v>472</v>
      </c>
      <c r="B1" s="636"/>
      <c r="C1" s="636"/>
      <c r="D1" s="636"/>
      <c r="E1" s="636"/>
      <c r="F1" s="636"/>
      <c r="G1" s="636"/>
      <c r="H1" s="636"/>
    </row>
    <row r="2" spans="1:8" s="140" customFormat="1" ht="10.5">
      <c r="A2" s="283"/>
      <c r="B2" s="290"/>
      <c r="C2" s="290"/>
      <c r="D2" s="291"/>
      <c r="E2" s="290"/>
      <c r="F2" s="290"/>
      <c r="G2" s="290"/>
      <c r="H2" s="292" t="s">
        <v>227</v>
      </c>
    </row>
    <row r="3" spans="1:8" s="140" customFormat="1" ht="10.15" customHeight="1">
      <c r="A3" s="293" t="s">
        <v>228</v>
      </c>
      <c r="B3" s="629" t="s">
        <v>0</v>
      </c>
      <c r="C3" s="629" t="s">
        <v>229</v>
      </c>
      <c r="D3" s="629" t="s">
        <v>230</v>
      </c>
      <c r="E3" s="629" t="s">
        <v>231</v>
      </c>
      <c r="F3" s="629" t="s">
        <v>232</v>
      </c>
      <c r="G3" s="629" t="s">
        <v>233</v>
      </c>
      <c r="H3" s="631" t="s">
        <v>252</v>
      </c>
    </row>
    <row r="4" spans="1:8" s="140" customFormat="1" ht="10.15" customHeight="1">
      <c r="A4" s="306" t="s">
        <v>253</v>
      </c>
      <c r="B4" s="630"/>
      <c r="C4" s="630"/>
      <c r="D4" s="630"/>
      <c r="E4" s="630"/>
      <c r="F4" s="630"/>
      <c r="G4" s="630"/>
      <c r="H4" s="632"/>
    </row>
    <row r="5" spans="1:8" s="140" customFormat="1" ht="5.15" customHeight="1">
      <c r="A5" s="290"/>
      <c r="B5" s="296"/>
      <c r="C5" s="296"/>
      <c r="D5" s="296"/>
      <c r="E5" s="296"/>
      <c r="F5" s="296"/>
      <c r="G5" s="296"/>
      <c r="H5" s="296"/>
    </row>
    <row r="6" spans="1:8" s="140" customFormat="1" ht="10" customHeight="1">
      <c r="A6" s="297" t="s">
        <v>43</v>
      </c>
      <c r="B6" s="312">
        <v>268142.54348624003</v>
      </c>
      <c r="C6" s="312">
        <v>20595.398953479005</v>
      </c>
      <c r="D6" s="312">
        <v>12537.852532761</v>
      </c>
      <c r="E6" s="312">
        <v>72348.028000000006</v>
      </c>
      <c r="F6" s="312">
        <v>56080.876000000004</v>
      </c>
      <c r="G6" s="312">
        <v>56754.241999999998</v>
      </c>
      <c r="H6" s="312">
        <v>49826.146000000001</v>
      </c>
    </row>
    <row r="7" spans="1:8" s="140" customFormat="1" ht="10" customHeight="1">
      <c r="A7" s="290" t="s">
        <v>254</v>
      </c>
      <c r="B7" s="312">
        <v>93529.963479608006</v>
      </c>
      <c r="C7" s="313">
        <v>16716.800156581001</v>
      </c>
      <c r="D7" s="313">
        <v>5105.306323027</v>
      </c>
      <c r="E7" s="313">
        <v>27520.010999999999</v>
      </c>
      <c r="F7" s="313">
        <v>25581.5</v>
      </c>
      <c r="G7" s="313">
        <v>16739.545999999998</v>
      </c>
      <c r="H7" s="313">
        <v>1866.8</v>
      </c>
    </row>
    <row r="8" spans="1:8" s="140" customFormat="1" ht="10" customHeight="1">
      <c r="A8" s="290" t="s">
        <v>255</v>
      </c>
      <c r="B8" s="312">
        <v>72327.504292523998</v>
      </c>
      <c r="C8" s="313" t="s">
        <v>238</v>
      </c>
      <c r="D8" s="313">
        <v>6464.9884220500007</v>
      </c>
      <c r="E8" s="313">
        <v>19684.859</v>
      </c>
      <c r="F8" s="313">
        <v>17303.636999999999</v>
      </c>
      <c r="G8" s="313">
        <v>23022.302</v>
      </c>
      <c r="H8" s="313" t="s">
        <v>238</v>
      </c>
    </row>
    <row r="9" spans="1:8" s="140" customFormat="1" ht="10" customHeight="1">
      <c r="A9" s="290" t="s">
        <v>256</v>
      </c>
      <c r="B9" s="312">
        <v>80067.718206990001</v>
      </c>
      <c r="C9" s="313">
        <v>2015.100702187</v>
      </c>
      <c r="D9" s="313">
        <v>657.34750480299999</v>
      </c>
      <c r="E9" s="313">
        <v>19066.418000000001</v>
      </c>
      <c r="F9" s="313">
        <v>10740.242</v>
      </c>
      <c r="G9" s="313">
        <v>15644.144</v>
      </c>
      <c r="H9" s="313">
        <v>31944.466</v>
      </c>
    </row>
    <row r="10" spans="1:8" s="140" customFormat="1" ht="10" customHeight="1">
      <c r="A10" s="290" t="s">
        <v>257</v>
      </c>
      <c r="B10" s="312">
        <v>16811.857942467999</v>
      </c>
      <c r="C10" s="313">
        <v>213.76965958700001</v>
      </c>
      <c r="D10" s="313">
        <v>187.19728288099998</v>
      </c>
      <c r="E10" s="313">
        <v>1469.7819999999999</v>
      </c>
      <c r="F10" s="313" t="s">
        <v>238</v>
      </c>
      <c r="G10" s="313">
        <v>890.26800000000003</v>
      </c>
      <c r="H10" s="313" t="s">
        <v>238</v>
      </c>
    </row>
    <row r="11" spans="1:8" s="140" customFormat="1" ht="10" customHeight="1">
      <c r="A11" s="290" t="s">
        <v>258</v>
      </c>
      <c r="B11" s="312">
        <v>97.717564649999986</v>
      </c>
      <c r="C11" s="313">
        <v>67.868564649999996</v>
      </c>
      <c r="D11" s="313" t="s">
        <v>238</v>
      </c>
      <c r="E11" s="313" t="s">
        <v>238</v>
      </c>
      <c r="F11" s="313">
        <v>0</v>
      </c>
      <c r="G11" s="313">
        <v>0</v>
      </c>
      <c r="H11" s="313">
        <v>0</v>
      </c>
    </row>
    <row r="12" spans="1:8" s="140" customFormat="1" ht="10" customHeight="1">
      <c r="A12" s="290" t="s">
        <v>259</v>
      </c>
      <c r="B12" s="312">
        <v>4956.9549999999999</v>
      </c>
      <c r="C12" s="313" t="s">
        <v>238</v>
      </c>
      <c r="D12" s="313" t="s">
        <v>238</v>
      </c>
      <c r="E12" s="313">
        <v>4577.9989999999998</v>
      </c>
      <c r="F12" s="313" t="s">
        <v>238</v>
      </c>
      <c r="G12" s="313" t="s">
        <v>238</v>
      </c>
      <c r="H12" s="313">
        <v>0</v>
      </c>
    </row>
    <row r="13" spans="1:8" s="140" customFormat="1" ht="10" customHeight="1">
      <c r="A13" s="290" t="s">
        <v>260</v>
      </c>
      <c r="B13" s="312">
        <v>350.827</v>
      </c>
      <c r="C13" s="313">
        <v>104.596</v>
      </c>
      <c r="D13" s="313">
        <v>0</v>
      </c>
      <c r="E13" s="313" t="s">
        <v>238</v>
      </c>
      <c r="F13" s="313">
        <v>0</v>
      </c>
      <c r="G13" s="313" t="s">
        <v>238</v>
      </c>
      <c r="H13" s="313">
        <v>0</v>
      </c>
    </row>
    <row r="14" spans="1:8" ht="5.15" customHeight="1" thickBot="1">
      <c r="A14" s="309"/>
      <c r="B14" s="309"/>
      <c r="C14" s="309"/>
      <c r="D14" s="309"/>
      <c r="E14" s="309"/>
      <c r="F14" s="309"/>
      <c r="G14" s="309"/>
      <c r="H14" s="309"/>
    </row>
    <row r="15" spans="1:8" ht="9" customHeight="1" thickTop="1">
      <c r="A15" s="310" t="s">
        <v>146</v>
      </c>
    </row>
  </sheetData>
  <mergeCells count="8">
    <mergeCell ref="A1:H1"/>
    <mergeCell ref="B3:B4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48B55-B070-4942-A923-445D88A93454}">
  <sheetPr>
    <tabColor rgb="FF92D050"/>
  </sheetPr>
  <dimension ref="A1:E24"/>
  <sheetViews>
    <sheetView showGridLines="0" zoomScaleNormal="100" workbookViewId="0">
      <selection sqref="A1:E1"/>
    </sheetView>
  </sheetViews>
  <sheetFormatPr defaultRowHeight="9"/>
  <cols>
    <col min="1" max="1" width="33.26953125" style="140" bestFit="1" customWidth="1"/>
    <col min="2" max="2" width="13.453125" style="140" customWidth="1"/>
    <col min="3" max="5" width="15.1796875" style="140" customWidth="1"/>
    <col min="6" max="243" width="9.1796875" style="140"/>
    <col min="244" max="244" width="33.26953125" style="140" bestFit="1" customWidth="1"/>
    <col min="245" max="245" width="13.453125" style="140" customWidth="1"/>
    <col min="246" max="248" width="15.1796875" style="140" customWidth="1"/>
    <col min="249" max="499" width="9.1796875" style="140"/>
    <col min="500" max="500" width="33.26953125" style="140" bestFit="1" customWidth="1"/>
    <col min="501" max="501" width="13.453125" style="140" customWidth="1"/>
    <col min="502" max="504" width="15.1796875" style="140" customWidth="1"/>
    <col min="505" max="755" width="9.1796875" style="140"/>
    <col min="756" max="756" width="33.26953125" style="140" bestFit="1" customWidth="1"/>
    <col min="757" max="757" width="13.453125" style="140" customWidth="1"/>
    <col min="758" max="760" width="15.1796875" style="140" customWidth="1"/>
    <col min="761" max="1011" width="9.1796875" style="140"/>
    <col min="1012" max="1012" width="33.26953125" style="140" bestFit="1" customWidth="1"/>
    <col min="1013" max="1013" width="13.453125" style="140" customWidth="1"/>
    <col min="1014" max="1016" width="15.1796875" style="140" customWidth="1"/>
    <col min="1017" max="1267" width="9.1796875" style="140"/>
    <col min="1268" max="1268" width="33.26953125" style="140" bestFit="1" customWidth="1"/>
    <col min="1269" max="1269" width="13.453125" style="140" customWidth="1"/>
    <col min="1270" max="1272" width="15.1796875" style="140" customWidth="1"/>
    <col min="1273" max="1523" width="9.1796875" style="140"/>
    <col min="1524" max="1524" width="33.26953125" style="140" bestFit="1" customWidth="1"/>
    <col min="1525" max="1525" width="13.453125" style="140" customWidth="1"/>
    <col min="1526" max="1528" width="15.1796875" style="140" customWidth="1"/>
    <col min="1529" max="1779" width="9.1796875" style="140"/>
    <col min="1780" max="1780" width="33.26953125" style="140" bestFit="1" customWidth="1"/>
    <col min="1781" max="1781" width="13.453125" style="140" customWidth="1"/>
    <col min="1782" max="1784" width="15.1796875" style="140" customWidth="1"/>
    <col min="1785" max="2035" width="9.1796875" style="140"/>
    <col min="2036" max="2036" width="33.26953125" style="140" bestFit="1" customWidth="1"/>
    <col min="2037" max="2037" width="13.453125" style="140" customWidth="1"/>
    <col min="2038" max="2040" width="15.1796875" style="140" customWidth="1"/>
    <col min="2041" max="2291" width="9.1796875" style="140"/>
    <col min="2292" max="2292" width="33.26953125" style="140" bestFit="1" customWidth="1"/>
    <col min="2293" max="2293" width="13.453125" style="140" customWidth="1"/>
    <col min="2294" max="2296" width="15.1796875" style="140" customWidth="1"/>
    <col min="2297" max="2547" width="9.1796875" style="140"/>
    <col min="2548" max="2548" width="33.26953125" style="140" bestFit="1" customWidth="1"/>
    <col min="2549" max="2549" width="13.453125" style="140" customWidth="1"/>
    <col min="2550" max="2552" width="15.1796875" style="140" customWidth="1"/>
    <col min="2553" max="2803" width="9.1796875" style="140"/>
    <col min="2804" max="2804" width="33.26953125" style="140" bestFit="1" customWidth="1"/>
    <col min="2805" max="2805" width="13.453125" style="140" customWidth="1"/>
    <col min="2806" max="2808" width="15.1796875" style="140" customWidth="1"/>
    <col min="2809" max="3059" width="9.1796875" style="140"/>
    <col min="3060" max="3060" width="33.26953125" style="140" bestFit="1" customWidth="1"/>
    <col min="3061" max="3061" width="13.453125" style="140" customWidth="1"/>
    <col min="3062" max="3064" width="15.1796875" style="140" customWidth="1"/>
    <col min="3065" max="3315" width="9.1796875" style="140"/>
    <col min="3316" max="3316" width="33.26953125" style="140" bestFit="1" customWidth="1"/>
    <col min="3317" max="3317" width="13.453125" style="140" customWidth="1"/>
    <col min="3318" max="3320" width="15.1796875" style="140" customWidth="1"/>
    <col min="3321" max="3571" width="9.1796875" style="140"/>
    <col min="3572" max="3572" width="33.26953125" style="140" bestFit="1" customWidth="1"/>
    <col min="3573" max="3573" width="13.453125" style="140" customWidth="1"/>
    <col min="3574" max="3576" width="15.1796875" style="140" customWidth="1"/>
    <col min="3577" max="3827" width="9.1796875" style="140"/>
    <col min="3828" max="3828" width="33.26953125" style="140" bestFit="1" customWidth="1"/>
    <col min="3829" max="3829" width="13.453125" style="140" customWidth="1"/>
    <col min="3830" max="3832" width="15.1796875" style="140" customWidth="1"/>
    <col min="3833" max="4083" width="9.1796875" style="140"/>
    <col min="4084" max="4084" width="33.26953125" style="140" bestFit="1" customWidth="1"/>
    <col min="4085" max="4085" width="13.453125" style="140" customWidth="1"/>
    <col min="4086" max="4088" width="15.1796875" style="140" customWidth="1"/>
    <col min="4089" max="4339" width="9.1796875" style="140"/>
    <col min="4340" max="4340" width="33.26953125" style="140" bestFit="1" customWidth="1"/>
    <col min="4341" max="4341" width="13.453125" style="140" customWidth="1"/>
    <col min="4342" max="4344" width="15.1796875" style="140" customWidth="1"/>
    <col min="4345" max="4595" width="9.1796875" style="140"/>
    <col min="4596" max="4596" width="33.26953125" style="140" bestFit="1" customWidth="1"/>
    <col min="4597" max="4597" width="13.453125" style="140" customWidth="1"/>
    <col min="4598" max="4600" width="15.1796875" style="140" customWidth="1"/>
    <col min="4601" max="4851" width="9.1796875" style="140"/>
    <col min="4852" max="4852" width="33.26953125" style="140" bestFit="1" customWidth="1"/>
    <col min="4853" max="4853" width="13.453125" style="140" customWidth="1"/>
    <col min="4854" max="4856" width="15.1796875" style="140" customWidth="1"/>
    <col min="4857" max="5107" width="9.1796875" style="140"/>
    <col min="5108" max="5108" width="33.26953125" style="140" bestFit="1" customWidth="1"/>
    <col min="5109" max="5109" width="13.453125" style="140" customWidth="1"/>
    <col min="5110" max="5112" width="15.1796875" style="140" customWidth="1"/>
    <col min="5113" max="5363" width="9.1796875" style="140"/>
    <col min="5364" max="5364" width="33.26953125" style="140" bestFit="1" customWidth="1"/>
    <col min="5365" max="5365" width="13.453125" style="140" customWidth="1"/>
    <col min="5366" max="5368" width="15.1796875" style="140" customWidth="1"/>
    <col min="5369" max="5619" width="9.1796875" style="140"/>
    <col min="5620" max="5620" width="33.26953125" style="140" bestFit="1" customWidth="1"/>
    <col min="5621" max="5621" width="13.453125" style="140" customWidth="1"/>
    <col min="5622" max="5624" width="15.1796875" style="140" customWidth="1"/>
    <col min="5625" max="5875" width="9.1796875" style="140"/>
    <col min="5876" max="5876" width="33.26953125" style="140" bestFit="1" customWidth="1"/>
    <col min="5877" max="5877" width="13.453125" style="140" customWidth="1"/>
    <col min="5878" max="5880" width="15.1796875" style="140" customWidth="1"/>
    <col min="5881" max="6131" width="9.1796875" style="140"/>
    <col min="6132" max="6132" width="33.26953125" style="140" bestFit="1" customWidth="1"/>
    <col min="6133" max="6133" width="13.453125" style="140" customWidth="1"/>
    <col min="6134" max="6136" width="15.1796875" style="140" customWidth="1"/>
    <col min="6137" max="6387" width="9.1796875" style="140"/>
    <col min="6388" max="6388" width="33.26953125" style="140" bestFit="1" customWidth="1"/>
    <col min="6389" max="6389" width="13.453125" style="140" customWidth="1"/>
    <col min="6390" max="6392" width="15.1796875" style="140" customWidth="1"/>
    <col min="6393" max="6643" width="9.1796875" style="140"/>
    <col min="6644" max="6644" width="33.26953125" style="140" bestFit="1" customWidth="1"/>
    <col min="6645" max="6645" width="13.453125" style="140" customWidth="1"/>
    <col min="6646" max="6648" width="15.1796875" style="140" customWidth="1"/>
    <col min="6649" max="6899" width="9.1796875" style="140"/>
    <col min="6900" max="6900" width="33.26953125" style="140" bestFit="1" customWidth="1"/>
    <col min="6901" max="6901" width="13.453125" style="140" customWidth="1"/>
    <col min="6902" max="6904" width="15.1796875" style="140" customWidth="1"/>
    <col min="6905" max="7155" width="9.1796875" style="140"/>
    <col min="7156" max="7156" width="33.26953125" style="140" bestFit="1" customWidth="1"/>
    <col min="7157" max="7157" width="13.453125" style="140" customWidth="1"/>
    <col min="7158" max="7160" width="15.1796875" style="140" customWidth="1"/>
    <col min="7161" max="7411" width="9.1796875" style="140"/>
    <col min="7412" max="7412" width="33.26953125" style="140" bestFit="1" customWidth="1"/>
    <col min="7413" max="7413" width="13.453125" style="140" customWidth="1"/>
    <col min="7414" max="7416" width="15.1796875" style="140" customWidth="1"/>
    <col min="7417" max="7667" width="9.1796875" style="140"/>
    <col min="7668" max="7668" width="33.26953125" style="140" bestFit="1" customWidth="1"/>
    <col min="7669" max="7669" width="13.453125" style="140" customWidth="1"/>
    <col min="7670" max="7672" width="15.1796875" style="140" customWidth="1"/>
    <col min="7673" max="7923" width="9.1796875" style="140"/>
    <col min="7924" max="7924" width="33.26953125" style="140" bestFit="1" customWidth="1"/>
    <col min="7925" max="7925" width="13.453125" style="140" customWidth="1"/>
    <col min="7926" max="7928" width="15.1796875" style="140" customWidth="1"/>
    <col min="7929" max="8179" width="9.1796875" style="140"/>
    <col min="8180" max="8180" width="33.26953125" style="140" bestFit="1" customWidth="1"/>
    <col min="8181" max="8181" width="13.453125" style="140" customWidth="1"/>
    <col min="8182" max="8184" width="15.1796875" style="140" customWidth="1"/>
    <col min="8185" max="8435" width="9.1796875" style="140"/>
    <col min="8436" max="8436" width="33.26953125" style="140" bestFit="1" customWidth="1"/>
    <col min="8437" max="8437" width="13.453125" style="140" customWidth="1"/>
    <col min="8438" max="8440" width="15.1796875" style="140" customWidth="1"/>
    <col min="8441" max="8691" width="9.1796875" style="140"/>
    <col min="8692" max="8692" width="33.26953125" style="140" bestFit="1" customWidth="1"/>
    <col min="8693" max="8693" width="13.453125" style="140" customWidth="1"/>
    <col min="8694" max="8696" width="15.1796875" style="140" customWidth="1"/>
    <col min="8697" max="8947" width="9.1796875" style="140"/>
    <col min="8948" max="8948" width="33.26953125" style="140" bestFit="1" customWidth="1"/>
    <col min="8949" max="8949" width="13.453125" style="140" customWidth="1"/>
    <col min="8950" max="8952" width="15.1796875" style="140" customWidth="1"/>
    <col min="8953" max="9203" width="9.1796875" style="140"/>
    <col min="9204" max="9204" width="33.26953125" style="140" bestFit="1" customWidth="1"/>
    <col min="9205" max="9205" width="13.453125" style="140" customWidth="1"/>
    <col min="9206" max="9208" width="15.1796875" style="140" customWidth="1"/>
    <col min="9209" max="9459" width="9.1796875" style="140"/>
    <col min="9460" max="9460" width="33.26953125" style="140" bestFit="1" customWidth="1"/>
    <col min="9461" max="9461" width="13.453125" style="140" customWidth="1"/>
    <col min="9462" max="9464" width="15.1796875" style="140" customWidth="1"/>
    <col min="9465" max="9715" width="9.1796875" style="140"/>
    <col min="9716" max="9716" width="33.26953125" style="140" bestFit="1" customWidth="1"/>
    <col min="9717" max="9717" width="13.453125" style="140" customWidth="1"/>
    <col min="9718" max="9720" width="15.1796875" style="140" customWidth="1"/>
    <col min="9721" max="9971" width="9.1796875" style="140"/>
    <col min="9972" max="9972" width="33.26953125" style="140" bestFit="1" customWidth="1"/>
    <col min="9973" max="9973" width="13.453125" style="140" customWidth="1"/>
    <col min="9974" max="9976" width="15.1796875" style="140" customWidth="1"/>
    <col min="9977" max="10227" width="9.1796875" style="140"/>
    <col min="10228" max="10228" width="33.26953125" style="140" bestFit="1" customWidth="1"/>
    <col min="10229" max="10229" width="13.453125" style="140" customWidth="1"/>
    <col min="10230" max="10232" width="15.1796875" style="140" customWidth="1"/>
    <col min="10233" max="10483" width="9.1796875" style="140"/>
    <col min="10484" max="10484" width="33.26953125" style="140" bestFit="1" customWidth="1"/>
    <col min="10485" max="10485" width="13.453125" style="140" customWidth="1"/>
    <col min="10486" max="10488" width="15.1796875" style="140" customWidth="1"/>
    <col min="10489" max="10739" width="9.1796875" style="140"/>
    <col min="10740" max="10740" width="33.26953125" style="140" bestFit="1" customWidth="1"/>
    <col min="10741" max="10741" width="13.453125" style="140" customWidth="1"/>
    <col min="10742" max="10744" width="15.1796875" style="140" customWidth="1"/>
    <col min="10745" max="10995" width="9.1796875" style="140"/>
    <col min="10996" max="10996" width="33.26953125" style="140" bestFit="1" customWidth="1"/>
    <col min="10997" max="10997" width="13.453125" style="140" customWidth="1"/>
    <col min="10998" max="11000" width="15.1796875" style="140" customWidth="1"/>
    <col min="11001" max="11251" width="9.1796875" style="140"/>
    <col min="11252" max="11252" width="33.26953125" style="140" bestFit="1" customWidth="1"/>
    <col min="11253" max="11253" width="13.453125" style="140" customWidth="1"/>
    <col min="11254" max="11256" width="15.1796875" style="140" customWidth="1"/>
    <col min="11257" max="11507" width="9.1796875" style="140"/>
    <col min="11508" max="11508" width="33.26953125" style="140" bestFit="1" customWidth="1"/>
    <col min="11509" max="11509" width="13.453125" style="140" customWidth="1"/>
    <col min="11510" max="11512" width="15.1796875" style="140" customWidth="1"/>
    <col min="11513" max="11763" width="9.1796875" style="140"/>
    <col min="11764" max="11764" width="33.26953125" style="140" bestFit="1" customWidth="1"/>
    <col min="11765" max="11765" width="13.453125" style="140" customWidth="1"/>
    <col min="11766" max="11768" width="15.1796875" style="140" customWidth="1"/>
    <col min="11769" max="12019" width="9.1796875" style="140"/>
    <col min="12020" max="12020" width="33.26953125" style="140" bestFit="1" customWidth="1"/>
    <col min="12021" max="12021" width="13.453125" style="140" customWidth="1"/>
    <col min="12022" max="12024" width="15.1796875" style="140" customWidth="1"/>
    <col min="12025" max="12275" width="9.1796875" style="140"/>
    <col min="12276" max="12276" width="33.26953125" style="140" bestFit="1" customWidth="1"/>
    <col min="12277" max="12277" width="13.453125" style="140" customWidth="1"/>
    <col min="12278" max="12280" width="15.1796875" style="140" customWidth="1"/>
    <col min="12281" max="12531" width="9.1796875" style="140"/>
    <col min="12532" max="12532" width="33.26953125" style="140" bestFit="1" customWidth="1"/>
    <col min="12533" max="12533" width="13.453125" style="140" customWidth="1"/>
    <col min="12534" max="12536" width="15.1796875" style="140" customWidth="1"/>
    <col min="12537" max="12787" width="9.1796875" style="140"/>
    <col min="12788" max="12788" width="33.26953125" style="140" bestFit="1" customWidth="1"/>
    <col min="12789" max="12789" width="13.453125" style="140" customWidth="1"/>
    <col min="12790" max="12792" width="15.1796875" style="140" customWidth="1"/>
    <col min="12793" max="13043" width="9.1796875" style="140"/>
    <col min="13044" max="13044" width="33.26953125" style="140" bestFit="1" customWidth="1"/>
    <col min="13045" max="13045" width="13.453125" style="140" customWidth="1"/>
    <col min="13046" max="13048" width="15.1796875" style="140" customWidth="1"/>
    <col min="13049" max="13299" width="9.1796875" style="140"/>
    <col min="13300" max="13300" width="33.26953125" style="140" bestFit="1" customWidth="1"/>
    <col min="13301" max="13301" width="13.453125" style="140" customWidth="1"/>
    <col min="13302" max="13304" width="15.1796875" style="140" customWidth="1"/>
    <col min="13305" max="13555" width="9.1796875" style="140"/>
    <col min="13556" max="13556" width="33.26953125" style="140" bestFit="1" customWidth="1"/>
    <col min="13557" max="13557" width="13.453125" style="140" customWidth="1"/>
    <col min="13558" max="13560" width="15.1796875" style="140" customWidth="1"/>
    <col min="13561" max="13811" width="9.1796875" style="140"/>
    <col min="13812" max="13812" width="33.26953125" style="140" bestFit="1" customWidth="1"/>
    <col min="13813" max="13813" width="13.453125" style="140" customWidth="1"/>
    <col min="13814" max="13816" width="15.1796875" style="140" customWidth="1"/>
    <col min="13817" max="14067" width="9.1796875" style="140"/>
    <col min="14068" max="14068" width="33.26953125" style="140" bestFit="1" customWidth="1"/>
    <col min="14069" max="14069" width="13.453125" style="140" customWidth="1"/>
    <col min="14070" max="14072" width="15.1796875" style="140" customWidth="1"/>
    <col min="14073" max="14323" width="9.1796875" style="140"/>
    <col min="14324" max="14324" width="33.26953125" style="140" bestFit="1" customWidth="1"/>
    <col min="14325" max="14325" width="13.453125" style="140" customWidth="1"/>
    <col min="14326" max="14328" width="15.1796875" style="140" customWidth="1"/>
    <col min="14329" max="14579" width="9.1796875" style="140"/>
    <col min="14580" max="14580" width="33.26953125" style="140" bestFit="1" customWidth="1"/>
    <col min="14581" max="14581" width="13.453125" style="140" customWidth="1"/>
    <col min="14582" max="14584" width="15.1796875" style="140" customWidth="1"/>
    <col min="14585" max="14835" width="9.1796875" style="140"/>
    <col min="14836" max="14836" width="33.26953125" style="140" bestFit="1" customWidth="1"/>
    <col min="14837" max="14837" width="13.453125" style="140" customWidth="1"/>
    <col min="14838" max="14840" width="15.1796875" style="140" customWidth="1"/>
    <col min="14841" max="15091" width="9.1796875" style="140"/>
    <col min="15092" max="15092" width="33.26953125" style="140" bestFit="1" customWidth="1"/>
    <col min="15093" max="15093" width="13.453125" style="140" customWidth="1"/>
    <col min="15094" max="15096" width="15.1796875" style="140" customWidth="1"/>
    <col min="15097" max="15347" width="9.1796875" style="140"/>
    <col min="15348" max="15348" width="33.26953125" style="140" bestFit="1" customWidth="1"/>
    <col min="15349" max="15349" width="13.453125" style="140" customWidth="1"/>
    <col min="15350" max="15352" width="15.1796875" style="140" customWidth="1"/>
    <col min="15353" max="15603" width="9.1796875" style="140"/>
    <col min="15604" max="15604" width="33.26953125" style="140" bestFit="1" customWidth="1"/>
    <col min="15605" max="15605" width="13.453125" style="140" customWidth="1"/>
    <col min="15606" max="15608" width="15.1796875" style="140" customWidth="1"/>
    <col min="15609" max="15859" width="9.1796875" style="140"/>
    <col min="15860" max="15860" width="33.26953125" style="140" bestFit="1" customWidth="1"/>
    <col min="15861" max="15861" width="13.453125" style="140" customWidth="1"/>
    <col min="15862" max="15864" width="15.1796875" style="140" customWidth="1"/>
    <col min="15865" max="16115" width="9.1796875" style="140"/>
    <col min="16116" max="16116" width="33.26953125" style="140" bestFit="1" customWidth="1"/>
    <col min="16117" max="16117" width="13.453125" style="140" customWidth="1"/>
    <col min="16118" max="16120" width="15.1796875" style="140" customWidth="1"/>
    <col min="16121" max="16384" width="9.1796875" style="140"/>
  </cols>
  <sheetData>
    <row r="1" spans="1:5" customFormat="1" ht="30" customHeight="1">
      <c r="A1" s="568" t="s">
        <v>473</v>
      </c>
      <c r="B1" s="568"/>
      <c r="C1" s="568"/>
      <c r="D1" s="568"/>
      <c r="E1" s="568"/>
    </row>
    <row r="2" spans="1:5" ht="9" customHeight="1">
      <c r="A2" s="283"/>
      <c r="B2" s="283"/>
      <c r="C2" s="290"/>
      <c r="D2" s="290"/>
      <c r="E2" s="292" t="s">
        <v>262</v>
      </c>
    </row>
    <row r="3" spans="1:5" ht="11.15" customHeight="1">
      <c r="A3" s="315" t="s">
        <v>263</v>
      </c>
      <c r="B3" s="631" t="s">
        <v>264</v>
      </c>
      <c r="C3" s="637"/>
      <c r="D3" s="638"/>
      <c r="E3" s="629" t="s">
        <v>265</v>
      </c>
    </row>
    <row r="4" spans="1:5" ht="36" customHeight="1">
      <c r="A4" s="306" t="s">
        <v>212</v>
      </c>
      <c r="B4" s="316" t="s">
        <v>0</v>
      </c>
      <c r="C4" s="317" t="s">
        <v>266</v>
      </c>
      <c r="D4" s="317" t="s">
        <v>267</v>
      </c>
      <c r="E4" s="630"/>
    </row>
    <row r="5" spans="1:5" ht="5.15" customHeight="1">
      <c r="A5" s="303"/>
      <c r="B5" s="303"/>
      <c r="C5" s="311"/>
      <c r="D5" s="303"/>
      <c r="E5" s="303"/>
    </row>
    <row r="6" spans="1:5" ht="9" customHeight="1">
      <c r="A6" s="297" t="s">
        <v>0</v>
      </c>
      <c r="B6" s="217">
        <v>12101.372617999999</v>
      </c>
      <c r="C6" s="217">
        <v>1894.6616460000002</v>
      </c>
      <c r="D6" s="217">
        <v>10206.710972000001</v>
      </c>
      <c r="E6" s="217">
        <v>2579.1570700500001</v>
      </c>
    </row>
    <row r="7" spans="1:5" ht="9" customHeight="1">
      <c r="A7" s="290" t="s">
        <v>235</v>
      </c>
      <c r="B7" s="217">
        <v>231.60615999999999</v>
      </c>
      <c r="C7" s="318">
        <v>19</v>
      </c>
      <c r="D7" s="318">
        <v>212.60615999999999</v>
      </c>
      <c r="E7" s="318">
        <v>51.203385840000003</v>
      </c>
    </row>
    <row r="8" spans="1:5" ht="9" customHeight="1">
      <c r="A8" s="290" t="s">
        <v>236</v>
      </c>
      <c r="B8" s="217">
        <v>1124.4460220000001</v>
      </c>
      <c r="C8" s="318">
        <v>405.822226</v>
      </c>
      <c r="D8" s="318">
        <v>718.62379599999997</v>
      </c>
      <c r="E8" s="318">
        <v>449.23410591999999</v>
      </c>
    </row>
    <row r="9" spans="1:5" ht="9" customHeight="1">
      <c r="A9" s="290" t="s">
        <v>237</v>
      </c>
      <c r="B9" s="217">
        <v>803.42198100000007</v>
      </c>
      <c r="C9" s="318">
        <v>125.321622</v>
      </c>
      <c r="D9" s="318">
        <v>678.10035900000003</v>
      </c>
      <c r="E9" s="318">
        <v>165.18334784999999</v>
      </c>
    </row>
    <row r="10" spans="1:5" ht="9" customHeight="1">
      <c r="A10" s="290" t="s">
        <v>239</v>
      </c>
      <c r="B10" s="217">
        <v>179.34010000000001</v>
      </c>
      <c r="C10" s="318">
        <v>47.434784000000001</v>
      </c>
      <c r="D10" s="318">
        <v>131.905316</v>
      </c>
      <c r="E10" s="318" t="s">
        <v>238</v>
      </c>
    </row>
    <row r="11" spans="1:5" ht="9" customHeight="1">
      <c r="A11" s="290" t="s">
        <v>240</v>
      </c>
      <c r="B11" s="217" t="s">
        <v>238</v>
      </c>
      <c r="C11" s="318" t="s">
        <v>238</v>
      </c>
      <c r="D11" s="318" t="s">
        <v>238</v>
      </c>
      <c r="E11" s="318">
        <v>49.1935</v>
      </c>
    </row>
    <row r="12" spans="1:5" ht="9" customHeight="1">
      <c r="A12" s="290" t="s">
        <v>241</v>
      </c>
      <c r="B12" s="217">
        <v>609.862572</v>
      </c>
      <c r="C12" s="318">
        <v>103.588235</v>
      </c>
      <c r="D12" s="318">
        <v>506.274337</v>
      </c>
      <c r="E12" s="318">
        <v>172.02840961000001</v>
      </c>
    </row>
    <row r="13" spans="1:5" ht="9" customHeight="1">
      <c r="A13" s="290" t="s">
        <v>242</v>
      </c>
      <c r="B13" s="217" t="s">
        <v>238</v>
      </c>
      <c r="C13" s="318" t="s">
        <v>238</v>
      </c>
      <c r="D13" s="318" t="s">
        <v>238</v>
      </c>
      <c r="E13" s="318" t="s">
        <v>238</v>
      </c>
    </row>
    <row r="14" spans="1:5" ht="9" customHeight="1">
      <c r="A14" s="290" t="s">
        <v>243</v>
      </c>
      <c r="B14" s="217">
        <v>921.25983999999994</v>
      </c>
      <c r="C14" s="318">
        <v>159.61176499999999</v>
      </c>
      <c r="D14" s="318">
        <v>761.64807499999995</v>
      </c>
      <c r="E14" s="318">
        <v>190.14288725</v>
      </c>
    </row>
    <row r="15" spans="1:5" ht="9" customHeight="1">
      <c r="A15" s="290" t="s">
        <v>244</v>
      </c>
      <c r="B15" s="217">
        <v>453.56554199999999</v>
      </c>
      <c r="C15" s="318">
        <v>121.437838</v>
      </c>
      <c r="D15" s="318">
        <v>332.12770399999999</v>
      </c>
      <c r="E15" s="318">
        <v>136.8170408</v>
      </c>
    </row>
    <row r="16" spans="1:5" ht="9" customHeight="1">
      <c r="A16" s="290" t="s">
        <v>245</v>
      </c>
      <c r="B16" s="217">
        <v>2066.2842639999999</v>
      </c>
      <c r="C16" s="318">
        <v>126.137681</v>
      </c>
      <c r="D16" s="318">
        <v>1940.146583</v>
      </c>
      <c r="E16" s="318">
        <v>244.37216506999999</v>
      </c>
    </row>
    <row r="17" spans="1:5" ht="9" customHeight="1">
      <c r="A17" s="290" t="s">
        <v>246</v>
      </c>
      <c r="B17" s="217">
        <v>516.19999600000006</v>
      </c>
      <c r="C17" s="318">
        <v>65.577776</v>
      </c>
      <c r="D17" s="318">
        <v>450.62222000000003</v>
      </c>
      <c r="E17" s="318">
        <v>105.62555380000001</v>
      </c>
    </row>
    <row r="18" spans="1:5" ht="9" customHeight="1">
      <c r="A18" s="290" t="s">
        <v>247</v>
      </c>
      <c r="B18" s="217">
        <v>1347.592639</v>
      </c>
      <c r="C18" s="318">
        <v>133.066667</v>
      </c>
      <c r="D18" s="318">
        <v>1214.5259719999999</v>
      </c>
      <c r="E18" s="318">
        <v>217.73813688999999</v>
      </c>
    </row>
    <row r="19" spans="1:5" ht="9" customHeight="1">
      <c r="A19" s="290" t="s">
        <v>248</v>
      </c>
      <c r="B19" s="217">
        <v>410.35454999999996</v>
      </c>
      <c r="C19" s="318">
        <v>65.318181999999993</v>
      </c>
      <c r="D19" s="318">
        <v>345.03636799999998</v>
      </c>
      <c r="E19" s="318">
        <v>79.458182399999998</v>
      </c>
    </row>
    <row r="20" spans="1:5" ht="9" customHeight="1">
      <c r="A20" s="290" t="s">
        <v>249</v>
      </c>
      <c r="B20" s="217">
        <v>1450.904765</v>
      </c>
      <c r="C20" s="318">
        <v>156.07142899999999</v>
      </c>
      <c r="D20" s="318">
        <v>1294.8333359999999</v>
      </c>
      <c r="E20" s="318">
        <v>207.31166744000001</v>
      </c>
    </row>
    <row r="21" spans="1:5" ht="9" customHeight="1">
      <c r="A21" s="290" t="s">
        <v>250</v>
      </c>
      <c r="B21" s="217">
        <v>843.63550199999997</v>
      </c>
      <c r="C21" s="318">
        <v>194.948441</v>
      </c>
      <c r="D21" s="318">
        <v>648.68706099999997</v>
      </c>
      <c r="E21" s="318">
        <v>250.14126184</v>
      </c>
    </row>
    <row r="22" spans="1:5" ht="9" customHeight="1">
      <c r="A22" s="290" t="s">
        <v>251</v>
      </c>
      <c r="B22" s="217">
        <v>926.273685</v>
      </c>
      <c r="C22" s="318">
        <v>120.2</v>
      </c>
      <c r="D22" s="318">
        <v>806.07368499999995</v>
      </c>
      <c r="E22" s="318">
        <v>186.75157909999999</v>
      </c>
    </row>
    <row r="23" spans="1:5" ht="5.15" customHeight="1" thickBot="1">
      <c r="A23" s="300"/>
      <c r="B23" s="300"/>
      <c r="C23" s="300"/>
      <c r="D23" s="300"/>
      <c r="E23" s="300"/>
    </row>
    <row r="24" spans="1:5" ht="9.5" thickTop="1">
      <c r="A24" s="310" t="s">
        <v>146</v>
      </c>
    </row>
  </sheetData>
  <mergeCells count="3">
    <mergeCell ref="A1:E1"/>
    <mergeCell ref="B3:D3"/>
    <mergeCell ref="E3:E4"/>
  </mergeCells>
  <pageMargins left="0.78740157480314965" right="0.78740157480314965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BD16B-09B5-4D06-A432-A46E48F9C9CA}">
  <sheetPr>
    <tabColor rgb="FF92D050"/>
  </sheetPr>
  <dimension ref="A1:II25"/>
  <sheetViews>
    <sheetView showGridLines="0" zoomScaleNormal="100" workbookViewId="0">
      <selection sqref="A1:I1"/>
    </sheetView>
  </sheetViews>
  <sheetFormatPr defaultRowHeight="12.5"/>
  <cols>
    <col min="1" max="1" width="32.1796875" bestFit="1" customWidth="1"/>
    <col min="2" max="2" width="7.54296875" bestFit="1" customWidth="1"/>
    <col min="3" max="3" width="9.7265625" bestFit="1" customWidth="1"/>
    <col min="4" max="5" width="6.81640625" customWidth="1"/>
    <col min="6" max="7" width="7.453125" bestFit="1" customWidth="1"/>
    <col min="8" max="8" width="6.81640625" customWidth="1"/>
    <col min="9" max="9" width="7.1796875" bestFit="1" customWidth="1"/>
    <col min="10" max="10" width="6.453125" bestFit="1" customWidth="1"/>
    <col min="244" max="244" width="32.1796875" bestFit="1" customWidth="1"/>
    <col min="245" max="245" width="7.54296875" bestFit="1" customWidth="1"/>
    <col min="246" max="246" width="9.7265625" bestFit="1" customWidth="1"/>
    <col min="247" max="248" width="6.81640625" customWidth="1"/>
    <col min="249" max="250" width="7.453125" bestFit="1" customWidth="1"/>
    <col min="251" max="251" width="6.81640625" customWidth="1"/>
    <col min="252" max="252" width="7.1796875" bestFit="1" customWidth="1"/>
    <col min="253" max="253" width="6.453125" bestFit="1" customWidth="1"/>
    <col min="500" max="500" width="32.1796875" bestFit="1" customWidth="1"/>
    <col min="501" max="501" width="7.54296875" bestFit="1" customWidth="1"/>
    <col min="502" max="502" width="9.7265625" bestFit="1" customWidth="1"/>
    <col min="503" max="504" width="6.81640625" customWidth="1"/>
    <col min="505" max="506" width="7.453125" bestFit="1" customWidth="1"/>
    <col min="507" max="507" width="6.81640625" customWidth="1"/>
    <col min="508" max="508" width="7.1796875" bestFit="1" customWidth="1"/>
    <col min="509" max="509" width="6.453125" bestFit="1" customWidth="1"/>
    <col min="756" max="756" width="32.1796875" bestFit="1" customWidth="1"/>
    <col min="757" max="757" width="7.54296875" bestFit="1" customWidth="1"/>
    <col min="758" max="758" width="9.7265625" bestFit="1" customWidth="1"/>
    <col min="759" max="760" width="6.81640625" customWidth="1"/>
    <col min="761" max="762" width="7.453125" bestFit="1" customWidth="1"/>
    <col min="763" max="763" width="6.81640625" customWidth="1"/>
    <col min="764" max="764" width="7.1796875" bestFit="1" customWidth="1"/>
    <col min="765" max="765" width="6.453125" bestFit="1" customWidth="1"/>
    <col min="1012" max="1012" width="32.1796875" bestFit="1" customWidth="1"/>
    <col min="1013" max="1013" width="7.54296875" bestFit="1" customWidth="1"/>
    <col min="1014" max="1014" width="9.7265625" bestFit="1" customWidth="1"/>
    <col min="1015" max="1016" width="6.81640625" customWidth="1"/>
    <col min="1017" max="1018" width="7.453125" bestFit="1" customWidth="1"/>
    <col min="1019" max="1019" width="6.81640625" customWidth="1"/>
    <col min="1020" max="1020" width="7.1796875" bestFit="1" customWidth="1"/>
    <col min="1021" max="1021" width="6.453125" bestFit="1" customWidth="1"/>
    <col min="1268" max="1268" width="32.1796875" bestFit="1" customWidth="1"/>
    <col min="1269" max="1269" width="7.54296875" bestFit="1" customWidth="1"/>
    <col min="1270" max="1270" width="9.7265625" bestFit="1" customWidth="1"/>
    <col min="1271" max="1272" width="6.81640625" customWidth="1"/>
    <col min="1273" max="1274" width="7.453125" bestFit="1" customWidth="1"/>
    <col min="1275" max="1275" width="6.81640625" customWidth="1"/>
    <col min="1276" max="1276" width="7.1796875" bestFit="1" customWidth="1"/>
    <col min="1277" max="1277" width="6.453125" bestFit="1" customWidth="1"/>
    <col min="1524" max="1524" width="32.1796875" bestFit="1" customWidth="1"/>
    <col min="1525" max="1525" width="7.54296875" bestFit="1" customWidth="1"/>
    <col min="1526" max="1526" width="9.7265625" bestFit="1" customWidth="1"/>
    <col min="1527" max="1528" width="6.81640625" customWidth="1"/>
    <col min="1529" max="1530" width="7.453125" bestFit="1" customWidth="1"/>
    <col min="1531" max="1531" width="6.81640625" customWidth="1"/>
    <col min="1532" max="1532" width="7.1796875" bestFit="1" customWidth="1"/>
    <col min="1533" max="1533" width="6.453125" bestFit="1" customWidth="1"/>
    <col min="1780" max="1780" width="32.1796875" bestFit="1" customWidth="1"/>
    <col min="1781" max="1781" width="7.54296875" bestFit="1" customWidth="1"/>
    <col min="1782" max="1782" width="9.7265625" bestFit="1" customWidth="1"/>
    <col min="1783" max="1784" width="6.81640625" customWidth="1"/>
    <col min="1785" max="1786" width="7.453125" bestFit="1" customWidth="1"/>
    <col min="1787" max="1787" width="6.81640625" customWidth="1"/>
    <col min="1788" max="1788" width="7.1796875" bestFit="1" customWidth="1"/>
    <col min="1789" max="1789" width="6.453125" bestFit="1" customWidth="1"/>
    <col min="2036" max="2036" width="32.1796875" bestFit="1" customWidth="1"/>
    <col min="2037" max="2037" width="7.54296875" bestFit="1" customWidth="1"/>
    <col min="2038" max="2038" width="9.7265625" bestFit="1" customWidth="1"/>
    <col min="2039" max="2040" width="6.81640625" customWidth="1"/>
    <col min="2041" max="2042" width="7.453125" bestFit="1" customWidth="1"/>
    <col min="2043" max="2043" width="6.81640625" customWidth="1"/>
    <col min="2044" max="2044" width="7.1796875" bestFit="1" customWidth="1"/>
    <col min="2045" max="2045" width="6.453125" bestFit="1" customWidth="1"/>
    <col min="2292" max="2292" width="32.1796875" bestFit="1" customWidth="1"/>
    <col min="2293" max="2293" width="7.54296875" bestFit="1" customWidth="1"/>
    <col min="2294" max="2294" width="9.7265625" bestFit="1" customWidth="1"/>
    <col min="2295" max="2296" width="6.81640625" customWidth="1"/>
    <col min="2297" max="2298" width="7.453125" bestFit="1" customWidth="1"/>
    <col min="2299" max="2299" width="6.81640625" customWidth="1"/>
    <col min="2300" max="2300" width="7.1796875" bestFit="1" customWidth="1"/>
    <col min="2301" max="2301" width="6.453125" bestFit="1" customWidth="1"/>
    <col min="2548" max="2548" width="32.1796875" bestFit="1" customWidth="1"/>
    <col min="2549" max="2549" width="7.54296875" bestFit="1" customWidth="1"/>
    <col min="2550" max="2550" width="9.7265625" bestFit="1" customWidth="1"/>
    <col min="2551" max="2552" width="6.81640625" customWidth="1"/>
    <col min="2553" max="2554" width="7.453125" bestFit="1" customWidth="1"/>
    <col min="2555" max="2555" width="6.81640625" customWidth="1"/>
    <col min="2556" max="2556" width="7.1796875" bestFit="1" customWidth="1"/>
    <col min="2557" max="2557" width="6.453125" bestFit="1" customWidth="1"/>
    <col min="2804" max="2804" width="32.1796875" bestFit="1" customWidth="1"/>
    <col min="2805" max="2805" width="7.54296875" bestFit="1" customWidth="1"/>
    <col min="2806" max="2806" width="9.7265625" bestFit="1" customWidth="1"/>
    <col min="2807" max="2808" width="6.81640625" customWidth="1"/>
    <col min="2809" max="2810" width="7.453125" bestFit="1" customWidth="1"/>
    <col min="2811" max="2811" width="6.81640625" customWidth="1"/>
    <col min="2812" max="2812" width="7.1796875" bestFit="1" customWidth="1"/>
    <col min="2813" max="2813" width="6.453125" bestFit="1" customWidth="1"/>
    <col min="3060" max="3060" width="32.1796875" bestFit="1" customWidth="1"/>
    <col min="3061" max="3061" width="7.54296875" bestFit="1" customWidth="1"/>
    <col min="3062" max="3062" width="9.7265625" bestFit="1" customWidth="1"/>
    <col min="3063" max="3064" width="6.81640625" customWidth="1"/>
    <col min="3065" max="3066" width="7.453125" bestFit="1" customWidth="1"/>
    <col min="3067" max="3067" width="6.81640625" customWidth="1"/>
    <col min="3068" max="3068" width="7.1796875" bestFit="1" customWidth="1"/>
    <col min="3069" max="3069" width="6.453125" bestFit="1" customWidth="1"/>
    <col min="3316" max="3316" width="32.1796875" bestFit="1" customWidth="1"/>
    <col min="3317" max="3317" width="7.54296875" bestFit="1" customWidth="1"/>
    <col min="3318" max="3318" width="9.7265625" bestFit="1" customWidth="1"/>
    <col min="3319" max="3320" width="6.81640625" customWidth="1"/>
    <col min="3321" max="3322" width="7.453125" bestFit="1" customWidth="1"/>
    <col min="3323" max="3323" width="6.81640625" customWidth="1"/>
    <col min="3324" max="3324" width="7.1796875" bestFit="1" customWidth="1"/>
    <col min="3325" max="3325" width="6.453125" bestFit="1" customWidth="1"/>
    <col min="3572" max="3572" width="32.1796875" bestFit="1" customWidth="1"/>
    <col min="3573" max="3573" width="7.54296875" bestFit="1" customWidth="1"/>
    <col min="3574" max="3574" width="9.7265625" bestFit="1" customWidth="1"/>
    <col min="3575" max="3576" width="6.81640625" customWidth="1"/>
    <col min="3577" max="3578" width="7.453125" bestFit="1" customWidth="1"/>
    <col min="3579" max="3579" width="6.81640625" customWidth="1"/>
    <col min="3580" max="3580" width="7.1796875" bestFit="1" customWidth="1"/>
    <col min="3581" max="3581" width="6.453125" bestFit="1" customWidth="1"/>
    <col min="3828" max="3828" width="32.1796875" bestFit="1" customWidth="1"/>
    <col min="3829" max="3829" width="7.54296875" bestFit="1" customWidth="1"/>
    <col min="3830" max="3830" width="9.7265625" bestFit="1" customWidth="1"/>
    <col min="3831" max="3832" width="6.81640625" customWidth="1"/>
    <col min="3833" max="3834" width="7.453125" bestFit="1" customWidth="1"/>
    <col min="3835" max="3835" width="6.81640625" customWidth="1"/>
    <col min="3836" max="3836" width="7.1796875" bestFit="1" customWidth="1"/>
    <col min="3837" max="3837" width="6.453125" bestFit="1" customWidth="1"/>
    <col min="4084" max="4084" width="32.1796875" bestFit="1" customWidth="1"/>
    <col min="4085" max="4085" width="7.54296875" bestFit="1" customWidth="1"/>
    <col min="4086" max="4086" width="9.7265625" bestFit="1" customWidth="1"/>
    <col min="4087" max="4088" width="6.81640625" customWidth="1"/>
    <col min="4089" max="4090" width="7.453125" bestFit="1" customWidth="1"/>
    <col min="4091" max="4091" width="6.81640625" customWidth="1"/>
    <col min="4092" max="4092" width="7.1796875" bestFit="1" customWidth="1"/>
    <col min="4093" max="4093" width="6.453125" bestFit="1" customWidth="1"/>
    <col min="4340" max="4340" width="32.1796875" bestFit="1" customWidth="1"/>
    <col min="4341" max="4341" width="7.54296875" bestFit="1" customWidth="1"/>
    <col min="4342" max="4342" width="9.7265625" bestFit="1" customWidth="1"/>
    <col min="4343" max="4344" width="6.81640625" customWidth="1"/>
    <col min="4345" max="4346" width="7.453125" bestFit="1" customWidth="1"/>
    <col min="4347" max="4347" width="6.81640625" customWidth="1"/>
    <col min="4348" max="4348" width="7.1796875" bestFit="1" customWidth="1"/>
    <col min="4349" max="4349" width="6.453125" bestFit="1" customWidth="1"/>
    <col min="4596" max="4596" width="32.1796875" bestFit="1" customWidth="1"/>
    <col min="4597" max="4597" width="7.54296875" bestFit="1" customWidth="1"/>
    <col min="4598" max="4598" width="9.7265625" bestFit="1" customWidth="1"/>
    <col min="4599" max="4600" width="6.81640625" customWidth="1"/>
    <col min="4601" max="4602" width="7.453125" bestFit="1" customWidth="1"/>
    <col min="4603" max="4603" width="6.81640625" customWidth="1"/>
    <col min="4604" max="4604" width="7.1796875" bestFit="1" customWidth="1"/>
    <col min="4605" max="4605" width="6.453125" bestFit="1" customWidth="1"/>
    <col min="4852" max="4852" width="32.1796875" bestFit="1" customWidth="1"/>
    <col min="4853" max="4853" width="7.54296875" bestFit="1" customWidth="1"/>
    <col min="4854" max="4854" width="9.7265625" bestFit="1" customWidth="1"/>
    <col min="4855" max="4856" width="6.81640625" customWidth="1"/>
    <col min="4857" max="4858" width="7.453125" bestFit="1" customWidth="1"/>
    <col min="4859" max="4859" width="6.81640625" customWidth="1"/>
    <col min="4860" max="4860" width="7.1796875" bestFit="1" customWidth="1"/>
    <col min="4861" max="4861" width="6.453125" bestFit="1" customWidth="1"/>
    <col min="5108" max="5108" width="32.1796875" bestFit="1" customWidth="1"/>
    <col min="5109" max="5109" width="7.54296875" bestFit="1" customWidth="1"/>
    <col min="5110" max="5110" width="9.7265625" bestFit="1" customWidth="1"/>
    <col min="5111" max="5112" width="6.81640625" customWidth="1"/>
    <col min="5113" max="5114" width="7.453125" bestFit="1" customWidth="1"/>
    <col min="5115" max="5115" width="6.81640625" customWidth="1"/>
    <col min="5116" max="5116" width="7.1796875" bestFit="1" customWidth="1"/>
    <col min="5117" max="5117" width="6.453125" bestFit="1" customWidth="1"/>
    <col min="5364" max="5364" width="32.1796875" bestFit="1" customWidth="1"/>
    <col min="5365" max="5365" width="7.54296875" bestFit="1" customWidth="1"/>
    <col min="5366" max="5366" width="9.7265625" bestFit="1" customWidth="1"/>
    <col min="5367" max="5368" width="6.81640625" customWidth="1"/>
    <col min="5369" max="5370" width="7.453125" bestFit="1" customWidth="1"/>
    <col min="5371" max="5371" width="6.81640625" customWidth="1"/>
    <col min="5372" max="5372" width="7.1796875" bestFit="1" customWidth="1"/>
    <col min="5373" max="5373" width="6.453125" bestFit="1" customWidth="1"/>
    <col min="5620" max="5620" width="32.1796875" bestFit="1" customWidth="1"/>
    <col min="5621" max="5621" width="7.54296875" bestFit="1" customWidth="1"/>
    <col min="5622" max="5622" width="9.7265625" bestFit="1" customWidth="1"/>
    <col min="5623" max="5624" width="6.81640625" customWidth="1"/>
    <col min="5625" max="5626" width="7.453125" bestFit="1" customWidth="1"/>
    <col min="5627" max="5627" width="6.81640625" customWidth="1"/>
    <col min="5628" max="5628" width="7.1796875" bestFit="1" customWidth="1"/>
    <col min="5629" max="5629" width="6.453125" bestFit="1" customWidth="1"/>
    <col min="5876" max="5876" width="32.1796875" bestFit="1" customWidth="1"/>
    <col min="5877" max="5877" width="7.54296875" bestFit="1" customWidth="1"/>
    <col min="5878" max="5878" width="9.7265625" bestFit="1" customWidth="1"/>
    <col min="5879" max="5880" width="6.81640625" customWidth="1"/>
    <col min="5881" max="5882" width="7.453125" bestFit="1" customWidth="1"/>
    <col min="5883" max="5883" width="6.81640625" customWidth="1"/>
    <col min="5884" max="5884" width="7.1796875" bestFit="1" customWidth="1"/>
    <col min="5885" max="5885" width="6.453125" bestFit="1" customWidth="1"/>
    <col min="6132" max="6132" width="32.1796875" bestFit="1" customWidth="1"/>
    <col min="6133" max="6133" width="7.54296875" bestFit="1" customWidth="1"/>
    <col min="6134" max="6134" width="9.7265625" bestFit="1" customWidth="1"/>
    <col min="6135" max="6136" width="6.81640625" customWidth="1"/>
    <col min="6137" max="6138" width="7.453125" bestFit="1" customWidth="1"/>
    <col min="6139" max="6139" width="6.81640625" customWidth="1"/>
    <col min="6140" max="6140" width="7.1796875" bestFit="1" customWidth="1"/>
    <col min="6141" max="6141" width="6.453125" bestFit="1" customWidth="1"/>
    <col min="6388" max="6388" width="32.1796875" bestFit="1" customWidth="1"/>
    <col min="6389" max="6389" width="7.54296875" bestFit="1" customWidth="1"/>
    <col min="6390" max="6390" width="9.7265625" bestFit="1" customWidth="1"/>
    <col min="6391" max="6392" width="6.81640625" customWidth="1"/>
    <col min="6393" max="6394" width="7.453125" bestFit="1" customWidth="1"/>
    <col min="6395" max="6395" width="6.81640625" customWidth="1"/>
    <col min="6396" max="6396" width="7.1796875" bestFit="1" customWidth="1"/>
    <col min="6397" max="6397" width="6.453125" bestFit="1" customWidth="1"/>
    <col min="6644" max="6644" width="32.1796875" bestFit="1" customWidth="1"/>
    <col min="6645" max="6645" width="7.54296875" bestFit="1" customWidth="1"/>
    <col min="6646" max="6646" width="9.7265625" bestFit="1" customWidth="1"/>
    <col min="6647" max="6648" width="6.81640625" customWidth="1"/>
    <col min="6649" max="6650" width="7.453125" bestFit="1" customWidth="1"/>
    <col min="6651" max="6651" width="6.81640625" customWidth="1"/>
    <col min="6652" max="6652" width="7.1796875" bestFit="1" customWidth="1"/>
    <col min="6653" max="6653" width="6.453125" bestFit="1" customWidth="1"/>
    <col min="6900" max="6900" width="32.1796875" bestFit="1" customWidth="1"/>
    <col min="6901" max="6901" width="7.54296875" bestFit="1" customWidth="1"/>
    <col min="6902" max="6902" width="9.7265625" bestFit="1" customWidth="1"/>
    <col min="6903" max="6904" width="6.81640625" customWidth="1"/>
    <col min="6905" max="6906" width="7.453125" bestFit="1" customWidth="1"/>
    <col min="6907" max="6907" width="6.81640625" customWidth="1"/>
    <col min="6908" max="6908" width="7.1796875" bestFit="1" customWidth="1"/>
    <col min="6909" max="6909" width="6.453125" bestFit="1" customWidth="1"/>
    <col min="7156" max="7156" width="32.1796875" bestFit="1" customWidth="1"/>
    <col min="7157" max="7157" width="7.54296875" bestFit="1" customWidth="1"/>
    <col min="7158" max="7158" width="9.7265625" bestFit="1" customWidth="1"/>
    <col min="7159" max="7160" width="6.81640625" customWidth="1"/>
    <col min="7161" max="7162" width="7.453125" bestFit="1" customWidth="1"/>
    <col min="7163" max="7163" width="6.81640625" customWidth="1"/>
    <col min="7164" max="7164" width="7.1796875" bestFit="1" customWidth="1"/>
    <col min="7165" max="7165" width="6.453125" bestFit="1" customWidth="1"/>
    <col min="7412" max="7412" width="32.1796875" bestFit="1" customWidth="1"/>
    <col min="7413" max="7413" width="7.54296875" bestFit="1" customWidth="1"/>
    <col min="7414" max="7414" width="9.7265625" bestFit="1" customWidth="1"/>
    <col min="7415" max="7416" width="6.81640625" customWidth="1"/>
    <col min="7417" max="7418" width="7.453125" bestFit="1" customWidth="1"/>
    <col min="7419" max="7419" width="6.81640625" customWidth="1"/>
    <col min="7420" max="7420" width="7.1796875" bestFit="1" customWidth="1"/>
    <col min="7421" max="7421" width="6.453125" bestFit="1" customWidth="1"/>
    <col min="7668" max="7668" width="32.1796875" bestFit="1" customWidth="1"/>
    <col min="7669" max="7669" width="7.54296875" bestFit="1" customWidth="1"/>
    <col min="7670" max="7670" width="9.7265625" bestFit="1" customWidth="1"/>
    <col min="7671" max="7672" width="6.81640625" customWidth="1"/>
    <col min="7673" max="7674" width="7.453125" bestFit="1" customWidth="1"/>
    <col min="7675" max="7675" width="6.81640625" customWidth="1"/>
    <col min="7676" max="7676" width="7.1796875" bestFit="1" customWidth="1"/>
    <col min="7677" max="7677" width="6.453125" bestFit="1" customWidth="1"/>
    <col min="7924" max="7924" width="32.1796875" bestFit="1" customWidth="1"/>
    <col min="7925" max="7925" width="7.54296875" bestFit="1" customWidth="1"/>
    <col min="7926" max="7926" width="9.7265625" bestFit="1" customWidth="1"/>
    <col min="7927" max="7928" width="6.81640625" customWidth="1"/>
    <col min="7929" max="7930" width="7.453125" bestFit="1" customWidth="1"/>
    <col min="7931" max="7931" width="6.81640625" customWidth="1"/>
    <col min="7932" max="7932" width="7.1796875" bestFit="1" customWidth="1"/>
    <col min="7933" max="7933" width="6.453125" bestFit="1" customWidth="1"/>
    <col min="8180" max="8180" width="32.1796875" bestFit="1" customWidth="1"/>
    <col min="8181" max="8181" width="7.54296875" bestFit="1" customWidth="1"/>
    <col min="8182" max="8182" width="9.7265625" bestFit="1" customWidth="1"/>
    <col min="8183" max="8184" width="6.81640625" customWidth="1"/>
    <col min="8185" max="8186" width="7.453125" bestFit="1" customWidth="1"/>
    <col min="8187" max="8187" width="6.81640625" customWidth="1"/>
    <col min="8188" max="8188" width="7.1796875" bestFit="1" customWidth="1"/>
    <col min="8189" max="8189" width="6.453125" bestFit="1" customWidth="1"/>
    <col min="8436" max="8436" width="32.1796875" bestFit="1" customWidth="1"/>
    <col min="8437" max="8437" width="7.54296875" bestFit="1" customWidth="1"/>
    <col min="8438" max="8438" width="9.7265625" bestFit="1" customWidth="1"/>
    <col min="8439" max="8440" width="6.81640625" customWidth="1"/>
    <col min="8441" max="8442" width="7.453125" bestFit="1" customWidth="1"/>
    <col min="8443" max="8443" width="6.81640625" customWidth="1"/>
    <col min="8444" max="8444" width="7.1796875" bestFit="1" customWidth="1"/>
    <col min="8445" max="8445" width="6.453125" bestFit="1" customWidth="1"/>
    <col min="8692" max="8692" width="32.1796875" bestFit="1" customWidth="1"/>
    <col min="8693" max="8693" width="7.54296875" bestFit="1" customWidth="1"/>
    <col min="8694" max="8694" width="9.7265625" bestFit="1" customWidth="1"/>
    <col min="8695" max="8696" width="6.81640625" customWidth="1"/>
    <col min="8697" max="8698" width="7.453125" bestFit="1" customWidth="1"/>
    <col min="8699" max="8699" width="6.81640625" customWidth="1"/>
    <col min="8700" max="8700" width="7.1796875" bestFit="1" customWidth="1"/>
    <col min="8701" max="8701" width="6.453125" bestFit="1" customWidth="1"/>
    <col min="8948" max="8948" width="32.1796875" bestFit="1" customWidth="1"/>
    <col min="8949" max="8949" width="7.54296875" bestFit="1" customWidth="1"/>
    <col min="8950" max="8950" width="9.7265625" bestFit="1" customWidth="1"/>
    <col min="8951" max="8952" width="6.81640625" customWidth="1"/>
    <col min="8953" max="8954" width="7.453125" bestFit="1" customWidth="1"/>
    <col min="8955" max="8955" width="6.81640625" customWidth="1"/>
    <col min="8956" max="8956" width="7.1796875" bestFit="1" customWidth="1"/>
    <col min="8957" max="8957" width="6.453125" bestFit="1" customWidth="1"/>
    <col min="9204" max="9204" width="32.1796875" bestFit="1" customWidth="1"/>
    <col min="9205" max="9205" width="7.54296875" bestFit="1" customWidth="1"/>
    <col min="9206" max="9206" width="9.7265625" bestFit="1" customWidth="1"/>
    <col min="9207" max="9208" width="6.81640625" customWidth="1"/>
    <col min="9209" max="9210" width="7.453125" bestFit="1" customWidth="1"/>
    <col min="9211" max="9211" width="6.81640625" customWidth="1"/>
    <col min="9212" max="9212" width="7.1796875" bestFit="1" customWidth="1"/>
    <col min="9213" max="9213" width="6.453125" bestFit="1" customWidth="1"/>
    <col min="9460" max="9460" width="32.1796875" bestFit="1" customWidth="1"/>
    <col min="9461" max="9461" width="7.54296875" bestFit="1" customWidth="1"/>
    <col min="9462" max="9462" width="9.7265625" bestFit="1" customWidth="1"/>
    <col min="9463" max="9464" width="6.81640625" customWidth="1"/>
    <col min="9465" max="9466" width="7.453125" bestFit="1" customWidth="1"/>
    <col min="9467" max="9467" width="6.81640625" customWidth="1"/>
    <col min="9468" max="9468" width="7.1796875" bestFit="1" customWidth="1"/>
    <col min="9469" max="9469" width="6.453125" bestFit="1" customWidth="1"/>
    <col min="9716" max="9716" width="32.1796875" bestFit="1" customWidth="1"/>
    <col min="9717" max="9717" width="7.54296875" bestFit="1" customWidth="1"/>
    <col min="9718" max="9718" width="9.7265625" bestFit="1" customWidth="1"/>
    <col min="9719" max="9720" width="6.81640625" customWidth="1"/>
    <col min="9721" max="9722" width="7.453125" bestFit="1" customWidth="1"/>
    <col min="9723" max="9723" width="6.81640625" customWidth="1"/>
    <col min="9724" max="9724" width="7.1796875" bestFit="1" customWidth="1"/>
    <col min="9725" max="9725" width="6.453125" bestFit="1" customWidth="1"/>
    <col min="9972" max="9972" width="32.1796875" bestFit="1" customWidth="1"/>
    <col min="9973" max="9973" width="7.54296875" bestFit="1" customWidth="1"/>
    <col min="9974" max="9974" width="9.7265625" bestFit="1" customWidth="1"/>
    <col min="9975" max="9976" width="6.81640625" customWidth="1"/>
    <col min="9977" max="9978" width="7.453125" bestFit="1" customWidth="1"/>
    <col min="9979" max="9979" width="6.81640625" customWidth="1"/>
    <col min="9980" max="9980" width="7.1796875" bestFit="1" customWidth="1"/>
    <col min="9981" max="9981" width="6.453125" bestFit="1" customWidth="1"/>
    <col min="10228" max="10228" width="32.1796875" bestFit="1" customWidth="1"/>
    <col min="10229" max="10229" width="7.54296875" bestFit="1" customWidth="1"/>
    <col min="10230" max="10230" width="9.7265625" bestFit="1" customWidth="1"/>
    <col min="10231" max="10232" width="6.81640625" customWidth="1"/>
    <col min="10233" max="10234" width="7.453125" bestFit="1" customWidth="1"/>
    <col min="10235" max="10235" width="6.81640625" customWidth="1"/>
    <col min="10236" max="10236" width="7.1796875" bestFit="1" customWidth="1"/>
    <col min="10237" max="10237" width="6.453125" bestFit="1" customWidth="1"/>
    <col min="10484" max="10484" width="32.1796875" bestFit="1" customWidth="1"/>
    <col min="10485" max="10485" width="7.54296875" bestFit="1" customWidth="1"/>
    <col min="10486" max="10486" width="9.7265625" bestFit="1" customWidth="1"/>
    <col min="10487" max="10488" width="6.81640625" customWidth="1"/>
    <col min="10489" max="10490" width="7.453125" bestFit="1" customWidth="1"/>
    <col min="10491" max="10491" width="6.81640625" customWidth="1"/>
    <col min="10492" max="10492" width="7.1796875" bestFit="1" customWidth="1"/>
    <col min="10493" max="10493" width="6.453125" bestFit="1" customWidth="1"/>
    <col min="10740" max="10740" width="32.1796875" bestFit="1" customWidth="1"/>
    <col min="10741" max="10741" width="7.54296875" bestFit="1" customWidth="1"/>
    <col min="10742" max="10742" width="9.7265625" bestFit="1" customWidth="1"/>
    <col min="10743" max="10744" width="6.81640625" customWidth="1"/>
    <col min="10745" max="10746" width="7.453125" bestFit="1" customWidth="1"/>
    <col min="10747" max="10747" width="6.81640625" customWidth="1"/>
    <col min="10748" max="10748" width="7.1796875" bestFit="1" customWidth="1"/>
    <col min="10749" max="10749" width="6.453125" bestFit="1" customWidth="1"/>
    <col min="10996" max="10996" width="32.1796875" bestFit="1" customWidth="1"/>
    <col min="10997" max="10997" width="7.54296875" bestFit="1" customWidth="1"/>
    <col min="10998" max="10998" width="9.7265625" bestFit="1" customWidth="1"/>
    <col min="10999" max="11000" width="6.81640625" customWidth="1"/>
    <col min="11001" max="11002" width="7.453125" bestFit="1" customWidth="1"/>
    <col min="11003" max="11003" width="6.81640625" customWidth="1"/>
    <col min="11004" max="11004" width="7.1796875" bestFit="1" customWidth="1"/>
    <col min="11005" max="11005" width="6.453125" bestFit="1" customWidth="1"/>
    <col min="11252" max="11252" width="32.1796875" bestFit="1" customWidth="1"/>
    <col min="11253" max="11253" width="7.54296875" bestFit="1" customWidth="1"/>
    <col min="11254" max="11254" width="9.7265625" bestFit="1" customWidth="1"/>
    <col min="11255" max="11256" width="6.81640625" customWidth="1"/>
    <col min="11257" max="11258" width="7.453125" bestFit="1" customWidth="1"/>
    <col min="11259" max="11259" width="6.81640625" customWidth="1"/>
    <col min="11260" max="11260" width="7.1796875" bestFit="1" customWidth="1"/>
    <col min="11261" max="11261" width="6.453125" bestFit="1" customWidth="1"/>
    <col min="11508" max="11508" width="32.1796875" bestFit="1" customWidth="1"/>
    <col min="11509" max="11509" width="7.54296875" bestFit="1" customWidth="1"/>
    <col min="11510" max="11510" width="9.7265625" bestFit="1" customWidth="1"/>
    <col min="11511" max="11512" width="6.81640625" customWidth="1"/>
    <col min="11513" max="11514" width="7.453125" bestFit="1" customWidth="1"/>
    <col min="11515" max="11515" width="6.81640625" customWidth="1"/>
    <col min="11516" max="11516" width="7.1796875" bestFit="1" customWidth="1"/>
    <col min="11517" max="11517" width="6.453125" bestFit="1" customWidth="1"/>
    <col min="11764" max="11764" width="32.1796875" bestFit="1" customWidth="1"/>
    <col min="11765" max="11765" width="7.54296875" bestFit="1" customWidth="1"/>
    <col min="11766" max="11766" width="9.7265625" bestFit="1" customWidth="1"/>
    <col min="11767" max="11768" width="6.81640625" customWidth="1"/>
    <col min="11769" max="11770" width="7.453125" bestFit="1" customWidth="1"/>
    <col min="11771" max="11771" width="6.81640625" customWidth="1"/>
    <col min="11772" max="11772" width="7.1796875" bestFit="1" customWidth="1"/>
    <col min="11773" max="11773" width="6.453125" bestFit="1" customWidth="1"/>
    <col min="12020" max="12020" width="32.1796875" bestFit="1" customWidth="1"/>
    <col min="12021" max="12021" width="7.54296875" bestFit="1" customWidth="1"/>
    <col min="12022" max="12022" width="9.7265625" bestFit="1" customWidth="1"/>
    <col min="12023" max="12024" width="6.81640625" customWidth="1"/>
    <col min="12025" max="12026" width="7.453125" bestFit="1" customWidth="1"/>
    <col min="12027" max="12027" width="6.81640625" customWidth="1"/>
    <col min="12028" max="12028" width="7.1796875" bestFit="1" customWidth="1"/>
    <col min="12029" max="12029" width="6.453125" bestFit="1" customWidth="1"/>
    <col min="12276" max="12276" width="32.1796875" bestFit="1" customWidth="1"/>
    <col min="12277" max="12277" width="7.54296875" bestFit="1" customWidth="1"/>
    <col min="12278" max="12278" width="9.7265625" bestFit="1" customWidth="1"/>
    <col min="12279" max="12280" width="6.81640625" customWidth="1"/>
    <col min="12281" max="12282" width="7.453125" bestFit="1" customWidth="1"/>
    <col min="12283" max="12283" width="6.81640625" customWidth="1"/>
    <col min="12284" max="12284" width="7.1796875" bestFit="1" customWidth="1"/>
    <col min="12285" max="12285" width="6.453125" bestFit="1" customWidth="1"/>
    <col min="12532" max="12532" width="32.1796875" bestFit="1" customWidth="1"/>
    <col min="12533" max="12533" width="7.54296875" bestFit="1" customWidth="1"/>
    <col min="12534" max="12534" width="9.7265625" bestFit="1" customWidth="1"/>
    <col min="12535" max="12536" width="6.81640625" customWidth="1"/>
    <col min="12537" max="12538" width="7.453125" bestFit="1" customWidth="1"/>
    <col min="12539" max="12539" width="6.81640625" customWidth="1"/>
    <col min="12540" max="12540" width="7.1796875" bestFit="1" customWidth="1"/>
    <col min="12541" max="12541" width="6.453125" bestFit="1" customWidth="1"/>
    <col min="12788" max="12788" width="32.1796875" bestFit="1" customWidth="1"/>
    <col min="12789" max="12789" width="7.54296875" bestFit="1" customWidth="1"/>
    <col min="12790" max="12790" width="9.7265625" bestFit="1" customWidth="1"/>
    <col min="12791" max="12792" width="6.81640625" customWidth="1"/>
    <col min="12793" max="12794" width="7.453125" bestFit="1" customWidth="1"/>
    <col min="12795" max="12795" width="6.81640625" customWidth="1"/>
    <col min="12796" max="12796" width="7.1796875" bestFit="1" customWidth="1"/>
    <col min="12797" max="12797" width="6.453125" bestFit="1" customWidth="1"/>
    <col min="13044" max="13044" width="32.1796875" bestFit="1" customWidth="1"/>
    <col min="13045" max="13045" width="7.54296875" bestFit="1" customWidth="1"/>
    <col min="13046" max="13046" width="9.7265625" bestFit="1" customWidth="1"/>
    <col min="13047" max="13048" width="6.81640625" customWidth="1"/>
    <col min="13049" max="13050" width="7.453125" bestFit="1" customWidth="1"/>
    <col min="13051" max="13051" width="6.81640625" customWidth="1"/>
    <col min="13052" max="13052" width="7.1796875" bestFit="1" customWidth="1"/>
    <col min="13053" max="13053" width="6.453125" bestFit="1" customWidth="1"/>
    <col min="13300" max="13300" width="32.1796875" bestFit="1" customWidth="1"/>
    <col min="13301" max="13301" width="7.54296875" bestFit="1" customWidth="1"/>
    <col min="13302" max="13302" width="9.7265625" bestFit="1" customWidth="1"/>
    <col min="13303" max="13304" width="6.81640625" customWidth="1"/>
    <col min="13305" max="13306" width="7.453125" bestFit="1" customWidth="1"/>
    <col min="13307" max="13307" width="6.81640625" customWidth="1"/>
    <col min="13308" max="13308" width="7.1796875" bestFit="1" customWidth="1"/>
    <col min="13309" max="13309" width="6.453125" bestFit="1" customWidth="1"/>
    <col min="13556" max="13556" width="32.1796875" bestFit="1" customWidth="1"/>
    <col min="13557" max="13557" width="7.54296875" bestFit="1" customWidth="1"/>
    <col min="13558" max="13558" width="9.7265625" bestFit="1" customWidth="1"/>
    <col min="13559" max="13560" width="6.81640625" customWidth="1"/>
    <col min="13561" max="13562" width="7.453125" bestFit="1" customWidth="1"/>
    <col min="13563" max="13563" width="6.81640625" customWidth="1"/>
    <col min="13564" max="13564" width="7.1796875" bestFit="1" customWidth="1"/>
    <col min="13565" max="13565" width="6.453125" bestFit="1" customWidth="1"/>
    <col min="13812" max="13812" width="32.1796875" bestFit="1" customWidth="1"/>
    <col min="13813" max="13813" width="7.54296875" bestFit="1" customWidth="1"/>
    <col min="13814" max="13814" width="9.7265625" bestFit="1" customWidth="1"/>
    <col min="13815" max="13816" width="6.81640625" customWidth="1"/>
    <col min="13817" max="13818" width="7.453125" bestFit="1" customWidth="1"/>
    <col min="13819" max="13819" width="6.81640625" customWidth="1"/>
    <col min="13820" max="13820" width="7.1796875" bestFit="1" customWidth="1"/>
    <col min="13821" max="13821" width="6.453125" bestFit="1" customWidth="1"/>
    <col min="14068" max="14068" width="32.1796875" bestFit="1" customWidth="1"/>
    <col min="14069" max="14069" width="7.54296875" bestFit="1" customWidth="1"/>
    <col min="14070" max="14070" width="9.7265625" bestFit="1" customWidth="1"/>
    <col min="14071" max="14072" width="6.81640625" customWidth="1"/>
    <col min="14073" max="14074" width="7.453125" bestFit="1" customWidth="1"/>
    <col min="14075" max="14075" width="6.81640625" customWidth="1"/>
    <col min="14076" max="14076" width="7.1796875" bestFit="1" customWidth="1"/>
    <col min="14077" max="14077" width="6.453125" bestFit="1" customWidth="1"/>
    <col min="14324" max="14324" width="32.1796875" bestFit="1" customWidth="1"/>
    <col min="14325" max="14325" width="7.54296875" bestFit="1" customWidth="1"/>
    <col min="14326" max="14326" width="9.7265625" bestFit="1" customWidth="1"/>
    <col min="14327" max="14328" width="6.81640625" customWidth="1"/>
    <col min="14329" max="14330" width="7.453125" bestFit="1" customWidth="1"/>
    <col min="14331" max="14331" width="6.81640625" customWidth="1"/>
    <col min="14332" max="14332" width="7.1796875" bestFit="1" customWidth="1"/>
    <col min="14333" max="14333" width="6.453125" bestFit="1" customWidth="1"/>
    <col min="14580" max="14580" width="32.1796875" bestFit="1" customWidth="1"/>
    <col min="14581" max="14581" width="7.54296875" bestFit="1" customWidth="1"/>
    <col min="14582" max="14582" width="9.7265625" bestFit="1" customWidth="1"/>
    <col min="14583" max="14584" width="6.81640625" customWidth="1"/>
    <col min="14585" max="14586" width="7.453125" bestFit="1" customWidth="1"/>
    <col min="14587" max="14587" width="6.81640625" customWidth="1"/>
    <col min="14588" max="14588" width="7.1796875" bestFit="1" customWidth="1"/>
    <col min="14589" max="14589" width="6.453125" bestFit="1" customWidth="1"/>
    <col min="14836" max="14836" width="32.1796875" bestFit="1" customWidth="1"/>
    <col min="14837" max="14837" width="7.54296875" bestFit="1" customWidth="1"/>
    <col min="14838" max="14838" width="9.7265625" bestFit="1" customWidth="1"/>
    <col min="14839" max="14840" width="6.81640625" customWidth="1"/>
    <col min="14841" max="14842" width="7.453125" bestFit="1" customWidth="1"/>
    <col min="14843" max="14843" width="6.81640625" customWidth="1"/>
    <col min="14844" max="14844" width="7.1796875" bestFit="1" customWidth="1"/>
    <col min="14845" max="14845" width="6.453125" bestFit="1" customWidth="1"/>
    <col min="15092" max="15092" width="32.1796875" bestFit="1" customWidth="1"/>
    <col min="15093" max="15093" width="7.54296875" bestFit="1" customWidth="1"/>
    <col min="15094" max="15094" width="9.7265625" bestFit="1" customWidth="1"/>
    <col min="15095" max="15096" width="6.81640625" customWidth="1"/>
    <col min="15097" max="15098" width="7.453125" bestFit="1" customWidth="1"/>
    <col min="15099" max="15099" width="6.81640625" customWidth="1"/>
    <col min="15100" max="15100" width="7.1796875" bestFit="1" customWidth="1"/>
    <col min="15101" max="15101" width="6.453125" bestFit="1" customWidth="1"/>
    <col min="15348" max="15348" width="32.1796875" bestFit="1" customWidth="1"/>
    <col min="15349" max="15349" width="7.54296875" bestFit="1" customWidth="1"/>
    <col min="15350" max="15350" width="9.7265625" bestFit="1" customWidth="1"/>
    <col min="15351" max="15352" width="6.81640625" customWidth="1"/>
    <col min="15353" max="15354" width="7.453125" bestFit="1" customWidth="1"/>
    <col min="15355" max="15355" width="6.81640625" customWidth="1"/>
    <col min="15356" max="15356" width="7.1796875" bestFit="1" customWidth="1"/>
    <col min="15357" max="15357" width="6.453125" bestFit="1" customWidth="1"/>
    <col min="15604" max="15604" width="32.1796875" bestFit="1" customWidth="1"/>
    <col min="15605" max="15605" width="7.54296875" bestFit="1" customWidth="1"/>
    <col min="15606" max="15606" width="9.7265625" bestFit="1" customWidth="1"/>
    <col min="15607" max="15608" width="6.81640625" customWidth="1"/>
    <col min="15609" max="15610" width="7.453125" bestFit="1" customWidth="1"/>
    <col min="15611" max="15611" width="6.81640625" customWidth="1"/>
    <col min="15612" max="15612" width="7.1796875" bestFit="1" customWidth="1"/>
    <col min="15613" max="15613" width="6.453125" bestFit="1" customWidth="1"/>
    <col min="15860" max="15860" width="32.1796875" bestFit="1" customWidth="1"/>
    <col min="15861" max="15861" width="7.54296875" bestFit="1" customWidth="1"/>
    <col min="15862" max="15862" width="9.7265625" bestFit="1" customWidth="1"/>
    <col min="15863" max="15864" width="6.81640625" customWidth="1"/>
    <col min="15865" max="15866" width="7.453125" bestFit="1" customWidth="1"/>
    <col min="15867" max="15867" width="6.81640625" customWidth="1"/>
    <col min="15868" max="15868" width="7.1796875" bestFit="1" customWidth="1"/>
    <col min="15869" max="15869" width="6.453125" bestFit="1" customWidth="1"/>
    <col min="16116" max="16116" width="32.1796875" bestFit="1" customWidth="1"/>
    <col min="16117" max="16117" width="7.54296875" bestFit="1" customWidth="1"/>
    <col min="16118" max="16118" width="9.7265625" bestFit="1" customWidth="1"/>
    <col min="16119" max="16120" width="6.81640625" customWidth="1"/>
    <col min="16121" max="16122" width="7.453125" bestFit="1" customWidth="1"/>
    <col min="16123" max="16123" width="6.81640625" customWidth="1"/>
    <col min="16124" max="16124" width="7.1796875" bestFit="1" customWidth="1"/>
    <col min="16125" max="16125" width="6.453125" bestFit="1" customWidth="1"/>
  </cols>
  <sheetData>
    <row r="1" spans="1:243" ht="41.5" customHeight="1">
      <c r="A1" s="568" t="s">
        <v>474</v>
      </c>
      <c r="B1" s="568"/>
      <c r="C1" s="568"/>
      <c r="D1" s="568"/>
      <c r="E1" s="568"/>
      <c r="F1" s="568"/>
      <c r="G1" s="568"/>
      <c r="H1" s="568"/>
      <c r="I1" s="568"/>
    </row>
    <row r="2" spans="1:243" ht="9" customHeight="1">
      <c r="A2" s="283"/>
      <c r="B2" s="290"/>
      <c r="C2" s="290"/>
      <c r="D2" s="291"/>
      <c r="E2" s="290"/>
      <c r="F2" s="290"/>
      <c r="G2" s="290"/>
      <c r="H2" s="292"/>
      <c r="I2" s="292" t="s">
        <v>262</v>
      </c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0"/>
      <c r="AW2" s="140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40"/>
      <c r="BV2" s="140"/>
      <c r="BW2" s="140"/>
      <c r="BX2" s="140"/>
      <c r="BY2" s="140"/>
      <c r="BZ2" s="140"/>
      <c r="CA2" s="140"/>
      <c r="CB2" s="140"/>
      <c r="CC2" s="140"/>
      <c r="CD2" s="140"/>
      <c r="CE2" s="140"/>
      <c r="CF2" s="140"/>
      <c r="CG2" s="140"/>
      <c r="CH2" s="140"/>
      <c r="CI2" s="140"/>
      <c r="CJ2" s="140"/>
      <c r="CK2" s="140"/>
      <c r="CL2" s="140"/>
      <c r="CM2" s="140"/>
      <c r="CN2" s="140"/>
      <c r="CO2" s="140"/>
      <c r="CP2" s="140"/>
      <c r="CQ2" s="140"/>
      <c r="CR2" s="140"/>
      <c r="CS2" s="140"/>
      <c r="CT2" s="140"/>
      <c r="CU2" s="140"/>
      <c r="CV2" s="140"/>
      <c r="CW2" s="140"/>
      <c r="CX2" s="140"/>
      <c r="CY2" s="140"/>
      <c r="CZ2" s="140"/>
      <c r="DA2" s="140"/>
      <c r="DB2" s="140"/>
      <c r="DC2" s="140"/>
      <c r="DD2" s="140"/>
      <c r="DE2" s="140"/>
      <c r="DF2" s="140"/>
      <c r="DG2" s="140"/>
      <c r="DH2" s="140"/>
      <c r="DI2" s="140"/>
      <c r="DJ2" s="140"/>
      <c r="DK2" s="140"/>
      <c r="DL2" s="140"/>
      <c r="DM2" s="140"/>
      <c r="DN2" s="140"/>
      <c r="DO2" s="140"/>
      <c r="DP2" s="140"/>
      <c r="DQ2" s="140"/>
      <c r="DR2" s="140"/>
      <c r="DS2" s="140"/>
      <c r="DT2" s="140"/>
      <c r="DU2" s="140"/>
      <c r="DV2" s="140"/>
      <c r="DW2" s="140"/>
      <c r="DX2" s="140"/>
      <c r="DY2" s="140"/>
      <c r="DZ2" s="140"/>
      <c r="EA2" s="140"/>
      <c r="EB2" s="140"/>
      <c r="EC2" s="140"/>
      <c r="ED2" s="140"/>
      <c r="EE2" s="140"/>
      <c r="EF2" s="140"/>
      <c r="EG2" s="140"/>
      <c r="EH2" s="140"/>
      <c r="EI2" s="140"/>
      <c r="EJ2" s="140"/>
      <c r="EK2" s="140"/>
      <c r="EL2" s="140"/>
      <c r="EM2" s="140"/>
      <c r="EN2" s="140"/>
      <c r="EO2" s="140"/>
      <c r="EP2" s="140"/>
      <c r="EQ2" s="140"/>
      <c r="ER2" s="140"/>
      <c r="ES2" s="140"/>
      <c r="ET2" s="140"/>
      <c r="EU2" s="140"/>
      <c r="EV2" s="140"/>
      <c r="EW2" s="140"/>
      <c r="EX2" s="140"/>
      <c r="EY2" s="140"/>
      <c r="EZ2" s="140"/>
      <c r="FA2" s="140"/>
      <c r="FB2" s="140"/>
      <c r="FC2" s="140"/>
      <c r="FD2" s="140"/>
      <c r="FE2" s="140"/>
      <c r="FF2" s="140"/>
      <c r="FG2" s="140"/>
      <c r="FH2" s="140"/>
      <c r="FI2" s="140"/>
      <c r="FJ2" s="140"/>
      <c r="FK2" s="140"/>
      <c r="FL2" s="140"/>
      <c r="FM2" s="140"/>
      <c r="FN2" s="140"/>
      <c r="FO2" s="140"/>
      <c r="FP2" s="140"/>
      <c r="FQ2" s="140"/>
      <c r="FR2" s="140"/>
      <c r="FS2" s="140"/>
      <c r="FT2" s="140"/>
      <c r="FU2" s="140"/>
      <c r="FV2" s="140"/>
      <c r="FW2" s="140"/>
      <c r="FX2" s="140"/>
      <c r="FY2" s="140"/>
      <c r="FZ2" s="140"/>
      <c r="GA2" s="140"/>
      <c r="GB2" s="140"/>
      <c r="GC2" s="140"/>
      <c r="GD2" s="140"/>
      <c r="GE2" s="140"/>
      <c r="GF2" s="140"/>
      <c r="GG2" s="140"/>
      <c r="GH2" s="140"/>
      <c r="GI2" s="140"/>
      <c r="GJ2" s="140"/>
      <c r="GK2" s="140"/>
      <c r="GL2" s="140"/>
      <c r="GM2" s="140"/>
      <c r="GN2" s="140"/>
      <c r="GO2" s="140"/>
      <c r="GP2" s="140"/>
      <c r="GQ2" s="140"/>
      <c r="GR2" s="140"/>
      <c r="GS2" s="140"/>
      <c r="GT2" s="140"/>
      <c r="GU2" s="140"/>
      <c r="GV2" s="140"/>
      <c r="GW2" s="140"/>
      <c r="GX2" s="140"/>
      <c r="GY2" s="140"/>
      <c r="GZ2" s="140"/>
      <c r="HA2" s="140"/>
      <c r="HB2" s="140"/>
      <c r="HC2" s="140"/>
      <c r="HD2" s="140"/>
      <c r="HE2" s="140"/>
      <c r="HF2" s="140"/>
      <c r="HG2" s="140"/>
      <c r="HH2" s="140"/>
      <c r="HI2" s="140"/>
      <c r="HJ2" s="140"/>
      <c r="HK2" s="140"/>
      <c r="HL2" s="140"/>
      <c r="HM2" s="140"/>
      <c r="HN2" s="140"/>
      <c r="HO2" s="140"/>
      <c r="HP2" s="140"/>
      <c r="HQ2" s="140"/>
      <c r="HR2" s="140"/>
      <c r="HS2" s="140"/>
      <c r="HT2" s="140"/>
      <c r="HU2" s="140"/>
      <c r="HV2" s="140"/>
      <c r="HW2" s="140"/>
      <c r="HX2" s="140"/>
      <c r="HY2" s="140"/>
      <c r="HZ2" s="140"/>
      <c r="IA2" s="140"/>
      <c r="IB2" s="140"/>
      <c r="IC2" s="140"/>
      <c r="ID2" s="140"/>
      <c r="IE2" s="140"/>
      <c r="IF2" s="140"/>
      <c r="IG2" s="140"/>
      <c r="IH2" s="140"/>
      <c r="II2" s="140"/>
    </row>
    <row r="3" spans="1:243" ht="12.75" customHeight="1">
      <c r="A3" s="293" t="s">
        <v>253</v>
      </c>
      <c r="B3" s="629" t="s">
        <v>43</v>
      </c>
      <c r="C3" s="629" t="s">
        <v>254</v>
      </c>
      <c r="D3" s="629" t="s">
        <v>255</v>
      </c>
      <c r="E3" s="629" t="s">
        <v>256</v>
      </c>
      <c r="F3" s="629" t="s">
        <v>257</v>
      </c>
      <c r="G3" s="629" t="s">
        <v>258</v>
      </c>
      <c r="H3" s="629" t="s">
        <v>259</v>
      </c>
      <c r="I3" s="631" t="s">
        <v>260</v>
      </c>
    </row>
    <row r="4" spans="1:243" ht="12.75" customHeight="1">
      <c r="A4" s="294" t="s">
        <v>212</v>
      </c>
      <c r="B4" s="630"/>
      <c r="C4" s="630"/>
      <c r="D4" s="630"/>
      <c r="E4" s="630"/>
      <c r="F4" s="630"/>
      <c r="G4" s="630"/>
      <c r="H4" s="630"/>
      <c r="I4" s="632"/>
    </row>
    <row r="5" spans="1:243" ht="4.9000000000000004" customHeight="1">
      <c r="A5" s="303"/>
      <c r="B5" s="304"/>
      <c r="C5" s="304"/>
      <c r="D5" s="304"/>
      <c r="E5" s="304"/>
      <c r="F5" s="304"/>
      <c r="G5" s="304"/>
      <c r="H5" s="304"/>
      <c r="I5" s="304"/>
    </row>
    <row r="6" spans="1:243" ht="9" customHeight="1">
      <c r="A6" s="297" t="s">
        <v>0</v>
      </c>
      <c r="B6" s="298">
        <v>2579.1570700500001</v>
      </c>
      <c r="C6" s="298">
        <v>884.06208938999998</v>
      </c>
      <c r="D6" s="298">
        <v>745.12518049000005</v>
      </c>
      <c r="E6" s="298">
        <v>564.36967928000001</v>
      </c>
      <c r="F6" s="298">
        <v>140.27010379000001</v>
      </c>
      <c r="G6" s="298">
        <v>139.89366800000002</v>
      </c>
      <c r="H6" s="298">
        <v>96.107777800000008</v>
      </c>
      <c r="I6" s="298">
        <v>9.3285713000000001</v>
      </c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140"/>
      <c r="GB6" s="140"/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0"/>
      <c r="GS6" s="140"/>
      <c r="GT6" s="140"/>
      <c r="GU6" s="140"/>
      <c r="GV6" s="140"/>
      <c r="GW6" s="140"/>
      <c r="GX6" s="140"/>
      <c r="GY6" s="140"/>
      <c r="GZ6" s="140"/>
      <c r="HA6" s="140"/>
      <c r="HB6" s="140"/>
      <c r="HC6" s="140"/>
      <c r="HD6" s="140"/>
      <c r="HE6" s="140"/>
      <c r="HF6" s="140"/>
      <c r="HG6" s="140"/>
      <c r="HH6" s="140"/>
      <c r="HI6" s="140"/>
      <c r="HJ6" s="140"/>
      <c r="HK6" s="140"/>
      <c r="HL6" s="140"/>
      <c r="HM6" s="140"/>
      <c r="HN6" s="140"/>
      <c r="HO6" s="140"/>
      <c r="HP6" s="140"/>
      <c r="HQ6" s="140"/>
      <c r="HR6" s="140"/>
      <c r="HS6" s="140"/>
      <c r="HT6" s="140"/>
      <c r="HU6" s="140"/>
      <c r="HV6" s="140"/>
      <c r="HW6" s="140"/>
      <c r="HX6" s="140"/>
      <c r="HY6" s="140"/>
      <c r="HZ6" s="140"/>
    </row>
    <row r="7" spans="1:243" ht="9" customHeight="1">
      <c r="A7" s="290" t="s">
        <v>235</v>
      </c>
      <c r="B7" s="298">
        <v>51.203385839999996</v>
      </c>
      <c r="C7" s="299">
        <v>21.175385840000001</v>
      </c>
      <c r="D7" s="299">
        <v>14.747999999999999</v>
      </c>
      <c r="E7" s="299" t="s">
        <v>238</v>
      </c>
      <c r="F7" s="299">
        <v>13.98</v>
      </c>
      <c r="G7" s="299" t="s">
        <v>238</v>
      </c>
      <c r="H7" s="299">
        <v>0</v>
      </c>
      <c r="I7" s="299">
        <v>0</v>
      </c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  <c r="FW7" s="140"/>
      <c r="FX7" s="140"/>
      <c r="FY7" s="140"/>
      <c r="FZ7" s="140"/>
      <c r="GA7" s="140"/>
      <c r="GB7" s="140"/>
      <c r="GC7" s="140"/>
      <c r="GD7" s="140"/>
      <c r="GE7" s="140"/>
      <c r="GF7" s="140"/>
      <c r="GG7" s="140"/>
      <c r="GH7" s="140"/>
      <c r="GI7" s="140"/>
      <c r="GJ7" s="140"/>
      <c r="GK7" s="140"/>
      <c r="GL7" s="140"/>
      <c r="GM7" s="140"/>
      <c r="GN7" s="140"/>
      <c r="GO7" s="140"/>
      <c r="GP7" s="140"/>
      <c r="GQ7" s="140"/>
      <c r="GR7" s="140"/>
      <c r="GS7" s="140"/>
      <c r="GT7" s="140"/>
      <c r="GU7" s="140"/>
      <c r="GV7" s="140"/>
      <c r="GW7" s="140"/>
      <c r="GX7" s="140"/>
      <c r="GY7" s="140"/>
      <c r="GZ7" s="140"/>
      <c r="HA7" s="140"/>
      <c r="HB7" s="140"/>
      <c r="HC7" s="140"/>
      <c r="HD7" s="140"/>
      <c r="HE7" s="140"/>
      <c r="HF7" s="140"/>
      <c r="HG7" s="140"/>
      <c r="HH7" s="140"/>
      <c r="HI7" s="140"/>
      <c r="HJ7" s="140"/>
      <c r="HK7" s="140"/>
      <c r="HL7" s="140"/>
      <c r="HM7" s="140"/>
      <c r="HN7" s="140"/>
      <c r="HO7" s="140"/>
      <c r="HP7" s="140"/>
      <c r="HQ7" s="140"/>
      <c r="HR7" s="140"/>
      <c r="HS7" s="140"/>
      <c r="HT7" s="140"/>
      <c r="HU7" s="140"/>
      <c r="HV7" s="140"/>
      <c r="HW7" s="140"/>
      <c r="HX7" s="140"/>
      <c r="HY7" s="140"/>
      <c r="HZ7" s="140"/>
    </row>
    <row r="8" spans="1:243" ht="9" customHeight="1">
      <c r="A8" s="290" t="s">
        <v>236</v>
      </c>
      <c r="B8" s="298">
        <v>449.23410592000005</v>
      </c>
      <c r="C8" s="299">
        <v>64.546078120000004</v>
      </c>
      <c r="D8" s="299">
        <v>105.1269453</v>
      </c>
      <c r="E8" s="299">
        <v>85.290001000000004</v>
      </c>
      <c r="F8" s="299">
        <v>30.5880644</v>
      </c>
      <c r="G8" s="299">
        <v>129.366668</v>
      </c>
      <c r="H8" s="299">
        <v>33.487777800000003</v>
      </c>
      <c r="I8" s="299">
        <v>0.82857130000000001</v>
      </c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  <c r="EI8" s="140"/>
      <c r="EJ8" s="140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  <c r="FW8" s="140"/>
      <c r="FX8" s="140"/>
      <c r="FY8" s="140"/>
      <c r="FZ8" s="140"/>
      <c r="GA8" s="140"/>
      <c r="GB8" s="140"/>
      <c r="GC8" s="140"/>
      <c r="GD8" s="140"/>
      <c r="GE8" s="140"/>
      <c r="GF8" s="140"/>
      <c r="GG8" s="140"/>
      <c r="GH8" s="140"/>
      <c r="GI8" s="140"/>
      <c r="GJ8" s="140"/>
      <c r="GK8" s="140"/>
      <c r="GL8" s="140"/>
      <c r="GM8" s="140"/>
      <c r="GN8" s="140"/>
      <c r="GO8" s="140"/>
      <c r="GP8" s="140"/>
      <c r="GQ8" s="140"/>
      <c r="GR8" s="140"/>
      <c r="GS8" s="140"/>
      <c r="GT8" s="140"/>
      <c r="GU8" s="140"/>
      <c r="GV8" s="140"/>
      <c r="GW8" s="140"/>
      <c r="GX8" s="140"/>
      <c r="GY8" s="140"/>
      <c r="GZ8" s="140"/>
      <c r="HA8" s="140"/>
      <c r="HB8" s="140"/>
      <c r="HC8" s="140"/>
      <c r="HD8" s="140"/>
      <c r="HE8" s="140"/>
      <c r="HF8" s="140"/>
      <c r="HG8" s="140"/>
      <c r="HH8" s="140"/>
      <c r="HI8" s="140"/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40"/>
    </row>
    <row r="9" spans="1:243" ht="9" customHeight="1">
      <c r="A9" s="290" t="s">
        <v>237</v>
      </c>
      <c r="B9" s="298">
        <v>165.18334784999996</v>
      </c>
      <c r="C9" s="299">
        <v>130.61084785</v>
      </c>
      <c r="D9" s="299">
        <v>22.482500000000002</v>
      </c>
      <c r="E9" s="299" t="s">
        <v>238</v>
      </c>
      <c r="F9" s="299" t="s">
        <v>238</v>
      </c>
      <c r="G9" s="299">
        <v>0</v>
      </c>
      <c r="H9" s="299">
        <v>0</v>
      </c>
      <c r="I9" s="299">
        <v>0</v>
      </c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  <c r="EF9" s="140"/>
      <c r="EG9" s="140"/>
      <c r="EH9" s="140"/>
      <c r="EI9" s="140"/>
      <c r="EJ9" s="140"/>
      <c r="EK9" s="140"/>
      <c r="EL9" s="140"/>
      <c r="EM9" s="140"/>
      <c r="EN9" s="140"/>
      <c r="EO9" s="140"/>
      <c r="EP9" s="140"/>
      <c r="EQ9" s="140"/>
      <c r="ER9" s="140"/>
      <c r="ES9" s="140"/>
      <c r="ET9" s="140"/>
      <c r="EU9" s="140"/>
      <c r="EV9" s="140"/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  <c r="FL9" s="140"/>
      <c r="FM9" s="140"/>
      <c r="FN9" s="140"/>
      <c r="FO9" s="140"/>
      <c r="FP9" s="140"/>
      <c r="FQ9" s="140"/>
      <c r="FR9" s="140"/>
      <c r="FS9" s="140"/>
      <c r="FT9" s="140"/>
      <c r="FU9" s="140"/>
      <c r="FV9" s="140"/>
      <c r="FW9" s="140"/>
      <c r="FX9" s="140"/>
      <c r="FY9" s="140"/>
      <c r="FZ9" s="140"/>
      <c r="GA9" s="140"/>
      <c r="GB9" s="140"/>
      <c r="GC9" s="140"/>
      <c r="GD9" s="140"/>
      <c r="GE9" s="140"/>
      <c r="GF9" s="140"/>
      <c r="GG9" s="140"/>
      <c r="GH9" s="140"/>
      <c r="GI9" s="140"/>
      <c r="GJ9" s="140"/>
      <c r="GK9" s="140"/>
      <c r="GL9" s="140"/>
      <c r="GM9" s="140"/>
      <c r="GN9" s="140"/>
      <c r="GO9" s="140"/>
      <c r="GP9" s="140"/>
      <c r="GQ9" s="140"/>
      <c r="GR9" s="140"/>
      <c r="GS9" s="140"/>
      <c r="GT9" s="140"/>
      <c r="GU9" s="140"/>
      <c r="GV9" s="140"/>
      <c r="GW9" s="140"/>
      <c r="GX9" s="140"/>
      <c r="GY9" s="140"/>
      <c r="GZ9" s="140"/>
      <c r="HA9" s="140"/>
      <c r="HB9" s="140"/>
      <c r="HC9" s="140"/>
      <c r="HD9" s="140"/>
      <c r="HE9" s="140"/>
      <c r="HF9" s="140"/>
      <c r="HG9" s="140"/>
      <c r="HH9" s="140"/>
      <c r="HI9" s="140"/>
      <c r="HJ9" s="140"/>
      <c r="HK9" s="140"/>
      <c r="HL9" s="140"/>
      <c r="HM9" s="140"/>
      <c r="HN9" s="140"/>
      <c r="HO9" s="140"/>
      <c r="HP9" s="140"/>
      <c r="HQ9" s="140"/>
      <c r="HR9" s="140"/>
      <c r="HS9" s="140"/>
      <c r="HT9" s="140"/>
      <c r="HU9" s="140"/>
      <c r="HV9" s="140"/>
      <c r="HW9" s="140"/>
      <c r="HX9" s="140"/>
      <c r="HY9" s="140"/>
      <c r="HZ9" s="140"/>
    </row>
    <row r="10" spans="1:243" ht="9" customHeight="1">
      <c r="A10" s="290" t="s">
        <v>239</v>
      </c>
      <c r="B10" s="298" t="s">
        <v>238</v>
      </c>
      <c r="C10" s="299">
        <v>28.45584624</v>
      </c>
      <c r="D10" s="299">
        <v>21.4</v>
      </c>
      <c r="E10" s="299">
        <v>0</v>
      </c>
      <c r="F10" s="299" t="s">
        <v>238</v>
      </c>
      <c r="G10" s="299">
        <v>0</v>
      </c>
      <c r="H10" s="299">
        <v>0</v>
      </c>
      <c r="I10" s="299">
        <v>0</v>
      </c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40"/>
      <c r="EH10" s="140"/>
      <c r="EI10" s="140"/>
      <c r="EJ10" s="140"/>
      <c r="EK10" s="140"/>
      <c r="EL10" s="140"/>
      <c r="EM10" s="140"/>
      <c r="EN10" s="140"/>
      <c r="EO10" s="140"/>
      <c r="EP10" s="140"/>
      <c r="EQ10" s="140"/>
      <c r="ER10" s="140"/>
      <c r="ES10" s="140"/>
      <c r="ET10" s="140"/>
      <c r="EU10" s="140"/>
      <c r="EV10" s="140"/>
      <c r="EW10" s="140"/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  <c r="FL10" s="140"/>
      <c r="FM10" s="140"/>
      <c r="FN10" s="140"/>
      <c r="FO10" s="140"/>
      <c r="FP10" s="140"/>
      <c r="FQ10" s="140"/>
      <c r="FR10" s="140"/>
      <c r="FS10" s="140"/>
      <c r="FT10" s="140"/>
      <c r="FU10" s="140"/>
      <c r="FV10" s="140"/>
      <c r="FW10" s="140"/>
      <c r="FX10" s="140"/>
      <c r="FY10" s="140"/>
      <c r="FZ10" s="140"/>
      <c r="GA10" s="140"/>
      <c r="GB10" s="140"/>
      <c r="GC10" s="140"/>
      <c r="GD10" s="140"/>
      <c r="GE10" s="140"/>
      <c r="GF10" s="140"/>
      <c r="GG10" s="140"/>
      <c r="GH10" s="140"/>
      <c r="GI10" s="140"/>
      <c r="GJ10" s="140"/>
      <c r="GK10" s="140"/>
      <c r="GL10" s="140"/>
      <c r="GM10" s="140"/>
      <c r="GN10" s="140"/>
      <c r="GO10" s="140"/>
      <c r="GP10" s="140"/>
      <c r="GQ10" s="140"/>
      <c r="GR10" s="140"/>
      <c r="GS10" s="140"/>
      <c r="GT10" s="140"/>
      <c r="GU10" s="140"/>
      <c r="GV10" s="140"/>
      <c r="GW10" s="140"/>
      <c r="GX10" s="140"/>
      <c r="GY10" s="140"/>
      <c r="GZ10" s="140"/>
      <c r="HA10" s="140"/>
      <c r="HB10" s="140"/>
      <c r="HC10" s="140"/>
      <c r="HD10" s="140"/>
      <c r="HE10" s="140"/>
      <c r="HF10" s="140"/>
      <c r="HG10" s="140"/>
      <c r="HH10" s="140"/>
      <c r="HI10" s="140"/>
      <c r="HJ10" s="140"/>
      <c r="HK10" s="140"/>
      <c r="HL10" s="140"/>
      <c r="HM10" s="140"/>
      <c r="HN10" s="140"/>
      <c r="HO10" s="140"/>
      <c r="HP10" s="140"/>
      <c r="HQ10" s="140"/>
      <c r="HR10" s="140"/>
      <c r="HS10" s="140"/>
      <c r="HT10" s="140"/>
      <c r="HU10" s="140"/>
      <c r="HV10" s="140"/>
      <c r="HW10" s="140"/>
      <c r="HX10" s="140"/>
      <c r="HY10" s="140"/>
      <c r="HZ10" s="140"/>
    </row>
    <row r="11" spans="1:243" ht="9" customHeight="1">
      <c r="A11" s="290" t="s">
        <v>240</v>
      </c>
      <c r="B11" s="298">
        <v>49.1935</v>
      </c>
      <c r="C11" s="299">
        <v>26.326000000000001</v>
      </c>
      <c r="D11" s="299">
        <v>16.3675</v>
      </c>
      <c r="E11" s="299" t="s">
        <v>238</v>
      </c>
      <c r="F11" s="299">
        <v>3.4</v>
      </c>
      <c r="G11" s="299">
        <v>0</v>
      </c>
      <c r="H11" s="299" t="s">
        <v>238</v>
      </c>
      <c r="I11" s="299">
        <v>0</v>
      </c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  <c r="EK11" s="140"/>
      <c r="EL11" s="140"/>
      <c r="EM11" s="140"/>
      <c r="EN11" s="140"/>
      <c r="EO11" s="140"/>
      <c r="EP11" s="140"/>
      <c r="EQ11" s="140"/>
      <c r="ER11" s="140"/>
      <c r="ES11" s="140"/>
      <c r="ET11" s="140"/>
      <c r="EU11" s="140"/>
      <c r="EV11" s="140"/>
      <c r="EW11" s="140"/>
      <c r="EX11" s="140"/>
      <c r="EY11" s="140"/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  <c r="FL11" s="140"/>
      <c r="FM11" s="140"/>
      <c r="FN11" s="140"/>
      <c r="FO11" s="140"/>
      <c r="FP11" s="140"/>
      <c r="FQ11" s="140"/>
      <c r="FR11" s="140"/>
      <c r="FS11" s="140"/>
      <c r="FT11" s="140"/>
      <c r="FU11" s="140"/>
      <c r="FV11" s="140"/>
      <c r="FW11" s="140"/>
      <c r="FX11" s="140"/>
      <c r="FY11" s="140"/>
      <c r="FZ11" s="140"/>
      <c r="GA11" s="140"/>
      <c r="GB11" s="140"/>
      <c r="GC11" s="140"/>
      <c r="GD11" s="140"/>
      <c r="GE11" s="140"/>
      <c r="GF11" s="140"/>
      <c r="GG11" s="140"/>
      <c r="GH11" s="140"/>
      <c r="GI11" s="140"/>
      <c r="GJ11" s="140"/>
      <c r="GK11" s="140"/>
      <c r="GL11" s="140"/>
      <c r="GM11" s="140"/>
      <c r="GN11" s="140"/>
      <c r="GO11" s="140"/>
      <c r="GP11" s="140"/>
      <c r="GQ11" s="140"/>
      <c r="GR11" s="140"/>
      <c r="GS11" s="140"/>
      <c r="GT11" s="140"/>
      <c r="GU11" s="140"/>
      <c r="GV11" s="140"/>
      <c r="GW11" s="140"/>
      <c r="GX11" s="140"/>
      <c r="GY11" s="140"/>
      <c r="GZ11" s="140"/>
      <c r="HA11" s="140"/>
      <c r="HB11" s="140"/>
      <c r="HC11" s="140"/>
      <c r="HD11" s="140"/>
      <c r="HE11" s="140"/>
      <c r="HF11" s="140"/>
      <c r="HG11" s="140"/>
      <c r="HH11" s="140"/>
      <c r="HI11" s="140"/>
      <c r="HJ11" s="140"/>
      <c r="HK11" s="140"/>
      <c r="HL11" s="140"/>
      <c r="HM11" s="140"/>
      <c r="HN11" s="140"/>
      <c r="HO11" s="140"/>
      <c r="HP11" s="140"/>
      <c r="HQ11" s="140"/>
      <c r="HR11" s="140"/>
      <c r="HS11" s="140"/>
      <c r="HT11" s="140"/>
      <c r="HU11" s="140"/>
      <c r="HV11" s="140"/>
      <c r="HW11" s="140"/>
      <c r="HX11" s="140"/>
      <c r="HY11" s="140"/>
      <c r="HZ11" s="140"/>
    </row>
    <row r="12" spans="1:243" ht="9" customHeight="1">
      <c r="A12" s="290" t="s">
        <v>241</v>
      </c>
      <c r="B12" s="298">
        <v>172.02840960999998</v>
      </c>
      <c r="C12" s="299">
        <v>59.131959510000002</v>
      </c>
      <c r="D12" s="299">
        <v>81.264328800000001</v>
      </c>
      <c r="E12" s="299">
        <v>28.952121300000002</v>
      </c>
      <c r="F12" s="299" t="s">
        <v>238</v>
      </c>
      <c r="G12" s="299" t="s">
        <v>238</v>
      </c>
      <c r="H12" s="299" t="s">
        <v>238</v>
      </c>
      <c r="I12" s="299">
        <v>0</v>
      </c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  <c r="EI12" s="140"/>
      <c r="EJ12" s="140"/>
      <c r="EK12" s="140"/>
      <c r="EL12" s="140"/>
      <c r="EM12" s="140"/>
      <c r="EN12" s="140"/>
      <c r="EO12" s="140"/>
      <c r="EP12" s="140"/>
      <c r="EQ12" s="140"/>
      <c r="ER12" s="140"/>
      <c r="ES12" s="140"/>
      <c r="ET12" s="140"/>
      <c r="EU12" s="140"/>
      <c r="EV12" s="140"/>
      <c r="EW12" s="140"/>
      <c r="EX12" s="140"/>
      <c r="EY12" s="140"/>
      <c r="EZ12" s="140"/>
      <c r="FA12" s="140"/>
      <c r="FB12" s="140"/>
      <c r="FC12" s="140"/>
      <c r="FD12" s="140"/>
      <c r="FE12" s="140"/>
      <c r="FF12" s="140"/>
      <c r="FG12" s="140"/>
      <c r="FH12" s="140"/>
      <c r="FI12" s="140"/>
      <c r="FJ12" s="140"/>
      <c r="FK12" s="140"/>
      <c r="FL12" s="140"/>
      <c r="FM12" s="140"/>
      <c r="FN12" s="140"/>
      <c r="FO12" s="140"/>
      <c r="FP12" s="140"/>
      <c r="FQ12" s="140"/>
      <c r="FR12" s="140"/>
      <c r="FS12" s="140"/>
      <c r="FT12" s="140"/>
      <c r="FU12" s="140"/>
      <c r="FV12" s="140"/>
      <c r="FW12" s="140"/>
      <c r="FX12" s="140"/>
      <c r="FY12" s="140"/>
      <c r="FZ12" s="140"/>
      <c r="GA12" s="140"/>
      <c r="GB12" s="140"/>
      <c r="GC12" s="140"/>
      <c r="GD12" s="140"/>
      <c r="GE12" s="140"/>
      <c r="GF12" s="140"/>
      <c r="GG12" s="140"/>
      <c r="GH12" s="140"/>
      <c r="GI12" s="140"/>
      <c r="GJ12" s="140"/>
      <c r="GK12" s="140"/>
      <c r="GL12" s="140"/>
      <c r="GM12" s="140"/>
      <c r="GN12" s="140"/>
      <c r="GO12" s="140"/>
      <c r="GP12" s="140"/>
      <c r="GQ12" s="140"/>
      <c r="GR12" s="140"/>
      <c r="GS12" s="140"/>
      <c r="GT12" s="140"/>
      <c r="GU12" s="140"/>
      <c r="GV12" s="140"/>
      <c r="GW12" s="140"/>
      <c r="GX12" s="140"/>
      <c r="GY12" s="140"/>
      <c r="GZ12" s="140"/>
      <c r="HA12" s="140"/>
      <c r="HB12" s="140"/>
      <c r="HC12" s="140"/>
      <c r="HD12" s="140"/>
      <c r="HE12" s="140"/>
      <c r="HF12" s="140"/>
      <c r="HG12" s="140"/>
      <c r="HH12" s="140"/>
      <c r="HI12" s="140"/>
      <c r="HJ12" s="140"/>
      <c r="HK12" s="140"/>
      <c r="HL12" s="140"/>
      <c r="HM12" s="140"/>
      <c r="HN12" s="140"/>
      <c r="HO12" s="140"/>
      <c r="HP12" s="140"/>
      <c r="HQ12" s="140"/>
      <c r="HR12" s="140"/>
      <c r="HS12" s="140"/>
      <c r="HT12" s="140"/>
      <c r="HU12" s="140"/>
      <c r="HV12" s="140"/>
      <c r="HW12" s="140"/>
      <c r="HX12" s="140"/>
      <c r="HY12" s="140"/>
      <c r="HZ12" s="140"/>
    </row>
    <row r="13" spans="1:243" ht="9" customHeight="1">
      <c r="A13" s="290" t="s">
        <v>242</v>
      </c>
      <c r="B13" s="298" t="s">
        <v>238</v>
      </c>
      <c r="C13" s="299">
        <v>0</v>
      </c>
      <c r="D13" s="299">
        <v>0</v>
      </c>
      <c r="E13" s="299" t="s">
        <v>238</v>
      </c>
      <c r="F13" s="299">
        <v>0</v>
      </c>
      <c r="G13" s="299">
        <v>0</v>
      </c>
      <c r="H13" s="299">
        <v>0</v>
      </c>
      <c r="I13" s="299">
        <v>0</v>
      </c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0"/>
      <c r="EL13" s="140"/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  <c r="FL13" s="140"/>
      <c r="FM13" s="140"/>
      <c r="FN13" s="140"/>
      <c r="FO13" s="140"/>
      <c r="FP13" s="140"/>
      <c r="FQ13" s="140"/>
      <c r="FR13" s="140"/>
      <c r="FS13" s="140"/>
      <c r="FT13" s="140"/>
      <c r="FU13" s="140"/>
      <c r="FV13" s="140"/>
      <c r="FW13" s="140"/>
      <c r="FX13" s="140"/>
      <c r="FY13" s="140"/>
      <c r="FZ13" s="140"/>
      <c r="GA13" s="140"/>
      <c r="GB13" s="140"/>
      <c r="GC13" s="140"/>
      <c r="GD13" s="140"/>
      <c r="GE13" s="140"/>
      <c r="GF13" s="140"/>
      <c r="GG13" s="140"/>
      <c r="GH13" s="140"/>
      <c r="GI13" s="140"/>
      <c r="GJ13" s="140"/>
      <c r="GK13" s="140"/>
      <c r="GL13" s="140"/>
      <c r="GM13" s="140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40"/>
      <c r="HH13" s="140"/>
      <c r="HI13" s="140"/>
      <c r="HJ13" s="140"/>
      <c r="HK13" s="140"/>
      <c r="HL13" s="140"/>
      <c r="HM13" s="140"/>
      <c r="HN13" s="140"/>
      <c r="HO13" s="140"/>
      <c r="HP13" s="140"/>
      <c r="HQ13" s="140"/>
      <c r="HR13" s="140"/>
      <c r="HS13" s="140"/>
      <c r="HT13" s="140"/>
      <c r="HU13" s="140"/>
      <c r="HV13" s="140"/>
      <c r="HW13" s="140"/>
      <c r="HX13" s="140"/>
      <c r="HY13" s="140"/>
      <c r="HZ13" s="140"/>
    </row>
    <row r="14" spans="1:243" ht="9" customHeight="1">
      <c r="A14" s="290" t="s">
        <v>243</v>
      </c>
      <c r="B14" s="298">
        <v>190.14288725</v>
      </c>
      <c r="C14" s="299">
        <v>30.260000250000001</v>
      </c>
      <c r="D14" s="299">
        <v>46.474761999999998</v>
      </c>
      <c r="E14" s="299">
        <v>88.828125</v>
      </c>
      <c r="F14" s="299">
        <v>23.83</v>
      </c>
      <c r="G14" s="299">
        <v>0.75</v>
      </c>
      <c r="H14" s="299">
        <v>0</v>
      </c>
      <c r="I14" s="299">
        <v>0</v>
      </c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0"/>
      <c r="FI14" s="140"/>
      <c r="FJ14" s="140"/>
      <c r="FK14" s="140"/>
      <c r="FL14" s="140"/>
      <c r="FM14" s="140"/>
      <c r="FN14" s="140"/>
      <c r="FO14" s="140"/>
      <c r="FP14" s="140"/>
      <c r="FQ14" s="140"/>
      <c r="FR14" s="140"/>
      <c r="FS14" s="140"/>
      <c r="FT14" s="140"/>
      <c r="FU14" s="140"/>
      <c r="FV14" s="140"/>
      <c r="FW14" s="140"/>
      <c r="FX14" s="140"/>
      <c r="FY14" s="140"/>
      <c r="FZ14" s="140"/>
      <c r="GA14" s="140"/>
      <c r="GB14" s="140"/>
      <c r="GC14" s="140"/>
      <c r="GD14" s="140"/>
      <c r="GE14" s="140"/>
      <c r="GF14" s="140"/>
      <c r="GG14" s="140"/>
      <c r="GH14" s="140"/>
      <c r="GI14" s="140"/>
      <c r="GJ14" s="140"/>
      <c r="GK14" s="140"/>
      <c r="GL14" s="140"/>
      <c r="GM14" s="140"/>
      <c r="GN14" s="140"/>
      <c r="GO14" s="140"/>
      <c r="GP14" s="140"/>
      <c r="GQ14" s="140"/>
      <c r="GR14" s="140"/>
      <c r="GS14" s="140"/>
      <c r="GT14" s="140"/>
      <c r="GU14" s="140"/>
      <c r="GV14" s="140"/>
      <c r="GW14" s="140"/>
      <c r="GX14" s="140"/>
      <c r="GY14" s="140"/>
      <c r="GZ14" s="140"/>
      <c r="HA14" s="140"/>
      <c r="HB14" s="140"/>
      <c r="HC14" s="140"/>
      <c r="HD14" s="140"/>
      <c r="HE14" s="140"/>
      <c r="HF14" s="140"/>
      <c r="HG14" s="140"/>
      <c r="HH14" s="140"/>
      <c r="HI14" s="140"/>
      <c r="HJ14" s="140"/>
      <c r="HK14" s="140"/>
      <c r="HL14" s="140"/>
      <c r="HM14" s="140"/>
      <c r="HN14" s="140"/>
      <c r="HO14" s="140"/>
      <c r="HP14" s="140"/>
      <c r="HQ14" s="140"/>
      <c r="HR14" s="140"/>
      <c r="HS14" s="140"/>
      <c r="HT14" s="140"/>
      <c r="HU14" s="140"/>
      <c r="HV14" s="140"/>
      <c r="HW14" s="140"/>
      <c r="HX14" s="140"/>
      <c r="HY14" s="140"/>
      <c r="HZ14" s="140"/>
    </row>
    <row r="15" spans="1:243" ht="9" customHeight="1">
      <c r="A15" s="290" t="s">
        <v>244</v>
      </c>
      <c r="B15" s="298">
        <v>136.8170408</v>
      </c>
      <c r="C15" s="299">
        <v>77.724000000000004</v>
      </c>
      <c r="D15" s="299">
        <v>30.9805408</v>
      </c>
      <c r="E15" s="299">
        <v>10.1</v>
      </c>
      <c r="F15" s="299">
        <v>18.012499999999999</v>
      </c>
      <c r="G15" s="299">
        <v>0</v>
      </c>
      <c r="H15" s="299">
        <v>0</v>
      </c>
      <c r="I15" s="299">
        <v>0</v>
      </c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0"/>
      <c r="EL15" s="140"/>
      <c r="EM15" s="140"/>
      <c r="EN15" s="140"/>
      <c r="EO15" s="140"/>
      <c r="EP15" s="140"/>
      <c r="EQ15" s="140"/>
      <c r="ER15" s="140"/>
      <c r="ES15" s="140"/>
      <c r="ET15" s="140"/>
      <c r="EU15" s="140"/>
      <c r="EV15" s="140"/>
      <c r="EW15" s="140"/>
      <c r="EX15" s="140"/>
      <c r="EY15" s="140"/>
      <c r="EZ15" s="140"/>
      <c r="FA15" s="140"/>
      <c r="FB15" s="140"/>
      <c r="FC15" s="140"/>
      <c r="FD15" s="140"/>
      <c r="FE15" s="140"/>
      <c r="FF15" s="140"/>
      <c r="FG15" s="140"/>
      <c r="FH15" s="140"/>
      <c r="FI15" s="140"/>
      <c r="FJ15" s="140"/>
      <c r="FK15" s="140"/>
      <c r="FL15" s="140"/>
      <c r="FM15" s="140"/>
      <c r="FN15" s="140"/>
      <c r="FO15" s="140"/>
      <c r="FP15" s="140"/>
      <c r="FQ15" s="140"/>
      <c r="FR15" s="140"/>
      <c r="FS15" s="140"/>
      <c r="FT15" s="140"/>
      <c r="FU15" s="140"/>
      <c r="FV15" s="140"/>
      <c r="FW15" s="140"/>
      <c r="FX15" s="140"/>
      <c r="FY15" s="140"/>
      <c r="FZ15" s="140"/>
      <c r="GA15" s="140"/>
      <c r="GB15" s="140"/>
      <c r="GC15" s="140"/>
      <c r="GD15" s="140"/>
      <c r="GE15" s="140"/>
      <c r="GF15" s="140"/>
      <c r="GG15" s="140"/>
      <c r="GH15" s="140"/>
      <c r="GI15" s="140"/>
      <c r="GJ15" s="140"/>
      <c r="GK15" s="140"/>
      <c r="GL15" s="140"/>
      <c r="GM15" s="140"/>
      <c r="GN15" s="140"/>
      <c r="GO15" s="140"/>
      <c r="GP15" s="140"/>
      <c r="GQ15" s="140"/>
      <c r="GR15" s="140"/>
      <c r="GS15" s="140"/>
      <c r="GT15" s="140"/>
      <c r="GU15" s="140"/>
      <c r="GV15" s="140"/>
      <c r="GW15" s="140"/>
      <c r="GX15" s="140"/>
      <c r="GY15" s="140"/>
      <c r="GZ15" s="140"/>
      <c r="HA15" s="140"/>
      <c r="HB15" s="140"/>
      <c r="HC15" s="140"/>
      <c r="HD15" s="140"/>
      <c r="HE15" s="140"/>
      <c r="HF15" s="140"/>
      <c r="HG15" s="140"/>
      <c r="HH15" s="140"/>
      <c r="HI15" s="140"/>
      <c r="HJ15" s="140"/>
      <c r="HK15" s="140"/>
      <c r="HL15" s="140"/>
      <c r="HM15" s="140"/>
      <c r="HN15" s="140"/>
      <c r="HO15" s="140"/>
      <c r="HP15" s="140"/>
      <c r="HQ15" s="140"/>
      <c r="HR15" s="140"/>
      <c r="HS15" s="140"/>
      <c r="HT15" s="140"/>
      <c r="HU15" s="140"/>
      <c r="HV15" s="140"/>
      <c r="HW15" s="140"/>
      <c r="HX15" s="140"/>
      <c r="HY15" s="140"/>
      <c r="HZ15" s="140"/>
    </row>
    <row r="16" spans="1:243" ht="9" customHeight="1">
      <c r="A16" s="290" t="s">
        <v>245</v>
      </c>
      <c r="B16" s="298">
        <v>244.37216506999999</v>
      </c>
      <c r="C16" s="299">
        <v>39.193332890000001</v>
      </c>
      <c r="D16" s="299">
        <v>126.41357170000001</v>
      </c>
      <c r="E16" s="299">
        <v>69.219999299999998</v>
      </c>
      <c r="F16" s="299">
        <v>8.5982611799999997</v>
      </c>
      <c r="G16" s="299">
        <v>0.247</v>
      </c>
      <c r="H16" s="299">
        <v>0.7</v>
      </c>
      <c r="I16" s="299">
        <v>0</v>
      </c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</row>
    <row r="17" spans="1:243" ht="9" customHeight="1">
      <c r="A17" s="290" t="s">
        <v>246</v>
      </c>
      <c r="B17" s="298">
        <v>105.62555379999999</v>
      </c>
      <c r="C17" s="299">
        <v>31.055553799999998</v>
      </c>
      <c r="D17" s="299">
        <v>64.67</v>
      </c>
      <c r="E17" s="299">
        <v>8.7899999999999991</v>
      </c>
      <c r="F17" s="299">
        <v>1.1100000000000001</v>
      </c>
      <c r="G17" s="299">
        <v>0</v>
      </c>
      <c r="H17" s="299">
        <v>0</v>
      </c>
      <c r="I17" s="299">
        <v>0</v>
      </c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0"/>
      <c r="EL17" s="140"/>
      <c r="EM17" s="140"/>
      <c r="EN17" s="140"/>
      <c r="EO17" s="140"/>
      <c r="EP17" s="140"/>
      <c r="EQ17" s="140"/>
      <c r="ER17" s="140"/>
      <c r="ES17" s="140"/>
      <c r="ET17" s="140"/>
      <c r="EU17" s="140"/>
      <c r="EV17" s="140"/>
      <c r="EW17" s="140"/>
      <c r="EX17" s="140"/>
      <c r="EY17" s="140"/>
      <c r="EZ17" s="140"/>
      <c r="FA17" s="140"/>
      <c r="FB17" s="140"/>
      <c r="FC17" s="140"/>
      <c r="FD17" s="140"/>
      <c r="FE17" s="140"/>
      <c r="FF17" s="140"/>
      <c r="FG17" s="140"/>
      <c r="FH17" s="140"/>
      <c r="FI17" s="140"/>
      <c r="FJ17" s="140"/>
      <c r="FK17" s="140"/>
      <c r="FL17" s="140"/>
      <c r="FM17" s="140"/>
      <c r="FN17" s="140"/>
      <c r="FO17" s="140"/>
      <c r="FP17" s="140"/>
      <c r="FQ17" s="140"/>
      <c r="FR17" s="140"/>
      <c r="FS17" s="140"/>
      <c r="FT17" s="140"/>
      <c r="FU17" s="140"/>
      <c r="FV17" s="140"/>
      <c r="FW17" s="140"/>
      <c r="FX17" s="140"/>
      <c r="FY17" s="140"/>
      <c r="FZ17" s="140"/>
      <c r="GA17" s="140"/>
      <c r="GB17" s="140"/>
      <c r="GC17" s="140"/>
      <c r="GD17" s="140"/>
      <c r="GE17" s="140"/>
      <c r="GF17" s="140"/>
      <c r="GG17" s="140"/>
      <c r="GH17" s="140"/>
      <c r="GI17" s="140"/>
      <c r="GJ17" s="140"/>
      <c r="GK17" s="140"/>
      <c r="GL17" s="140"/>
      <c r="GM17" s="140"/>
      <c r="GN17" s="140"/>
      <c r="GO17" s="140"/>
      <c r="GP17" s="140"/>
      <c r="GQ17" s="140"/>
      <c r="GR17" s="140"/>
      <c r="GS17" s="140"/>
      <c r="GT17" s="140"/>
      <c r="GU17" s="140"/>
      <c r="GV17" s="140"/>
      <c r="GW17" s="140"/>
      <c r="GX17" s="140"/>
      <c r="GY17" s="140"/>
      <c r="GZ17" s="140"/>
      <c r="HA17" s="140"/>
      <c r="HB17" s="140"/>
      <c r="HC17" s="140"/>
      <c r="HD17" s="140"/>
      <c r="HE17" s="140"/>
      <c r="HF17" s="140"/>
      <c r="HG17" s="140"/>
      <c r="HH17" s="140"/>
      <c r="HI17" s="140"/>
      <c r="HJ17" s="140"/>
      <c r="HK17" s="140"/>
      <c r="HL17" s="140"/>
      <c r="HM17" s="140"/>
      <c r="HN17" s="140"/>
      <c r="HO17" s="140"/>
      <c r="HP17" s="140"/>
      <c r="HQ17" s="140"/>
      <c r="HR17" s="140"/>
      <c r="HS17" s="140"/>
      <c r="HT17" s="140"/>
      <c r="HU17" s="140"/>
      <c r="HV17" s="140"/>
      <c r="HW17" s="140"/>
      <c r="HX17" s="140"/>
      <c r="HY17" s="140"/>
      <c r="HZ17" s="140"/>
    </row>
    <row r="18" spans="1:243" ht="9" customHeight="1">
      <c r="A18" s="290" t="s">
        <v>247</v>
      </c>
      <c r="B18" s="298">
        <v>217.73813688999999</v>
      </c>
      <c r="C18" s="299">
        <v>85.146706899999998</v>
      </c>
      <c r="D18" s="299">
        <v>63.55533441</v>
      </c>
      <c r="E18" s="299">
        <v>12.797674499999999</v>
      </c>
      <c r="F18" s="299">
        <v>1.3684210800000001</v>
      </c>
      <c r="G18" s="299">
        <v>0</v>
      </c>
      <c r="H18" s="299">
        <v>54.87</v>
      </c>
      <c r="I18" s="299">
        <v>0</v>
      </c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0"/>
      <c r="EL18" s="140"/>
      <c r="EM18" s="140"/>
      <c r="EN18" s="140"/>
      <c r="EO18" s="140"/>
      <c r="EP18" s="140"/>
      <c r="EQ18" s="140"/>
      <c r="ER18" s="140"/>
      <c r="ES18" s="140"/>
      <c r="ET18" s="140"/>
      <c r="EU18" s="140"/>
      <c r="EV18" s="140"/>
      <c r="EW18" s="140"/>
      <c r="EX18" s="140"/>
      <c r="EY18" s="140"/>
      <c r="EZ18" s="140"/>
      <c r="FA18" s="140"/>
      <c r="FB18" s="140"/>
      <c r="FC18" s="140"/>
      <c r="FD18" s="140"/>
      <c r="FE18" s="140"/>
      <c r="FF18" s="140"/>
      <c r="FG18" s="140"/>
      <c r="FH18" s="140"/>
      <c r="FI18" s="140"/>
      <c r="FJ18" s="140"/>
      <c r="FK18" s="140"/>
      <c r="FL18" s="140"/>
      <c r="FM18" s="140"/>
      <c r="FN18" s="140"/>
      <c r="FO18" s="140"/>
      <c r="FP18" s="140"/>
      <c r="FQ18" s="140"/>
      <c r="FR18" s="140"/>
      <c r="FS18" s="140"/>
      <c r="FT18" s="140"/>
      <c r="FU18" s="140"/>
      <c r="FV18" s="140"/>
      <c r="FW18" s="140"/>
      <c r="FX18" s="140"/>
      <c r="FY18" s="140"/>
      <c r="FZ18" s="140"/>
      <c r="GA18" s="140"/>
      <c r="GB18" s="140"/>
      <c r="GC18" s="140"/>
      <c r="GD18" s="140"/>
      <c r="GE18" s="140"/>
      <c r="GF18" s="140"/>
      <c r="GG18" s="140"/>
      <c r="GH18" s="140"/>
      <c r="GI18" s="140"/>
      <c r="GJ18" s="140"/>
      <c r="GK18" s="140"/>
      <c r="GL18" s="140"/>
      <c r="GM18" s="140"/>
      <c r="GN18" s="140"/>
      <c r="GO18" s="140"/>
      <c r="GP18" s="140"/>
      <c r="GQ18" s="140"/>
      <c r="GR18" s="140"/>
      <c r="GS18" s="140"/>
      <c r="GT18" s="140"/>
      <c r="GU18" s="140"/>
      <c r="GV18" s="140"/>
      <c r="GW18" s="140"/>
      <c r="GX18" s="140"/>
      <c r="GY18" s="140"/>
      <c r="GZ18" s="140"/>
      <c r="HA18" s="140"/>
      <c r="HB18" s="140"/>
      <c r="HC18" s="140"/>
      <c r="HD18" s="140"/>
      <c r="HE18" s="140"/>
      <c r="HF18" s="140"/>
      <c r="HG18" s="140"/>
      <c r="HH18" s="140"/>
      <c r="HI18" s="140"/>
      <c r="HJ18" s="140"/>
      <c r="HK18" s="140"/>
      <c r="HL18" s="140"/>
      <c r="HM18" s="140"/>
      <c r="HN18" s="140"/>
      <c r="HO18" s="140"/>
      <c r="HP18" s="140"/>
      <c r="HQ18" s="140"/>
      <c r="HR18" s="140"/>
      <c r="HS18" s="140"/>
      <c r="HT18" s="140"/>
      <c r="HU18" s="140"/>
      <c r="HV18" s="140"/>
      <c r="HW18" s="140"/>
      <c r="HX18" s="140"/>
      <c r="HY18" s="140"/>
      <c r="HZ18" s="140"/>
    </row>
    <row r="19" spans="1:243" ht="9" customHeight="1">
      <c r="A19" s="290" t="s">
        <v>248</v>
      </c>
      <c r="B19" s="298">
        <v>79.458182399999998</v>
      </c>
      <c r="C19" s="299">
        <v>39.0581824</v>
      </c>
      <c r="D19" s="299">
        <v>15.88</v>
      </c>
      <c r="E19" s="299">
        <v>16.170000000000002</v>
      </c>
      <c r="F19" s="299">
        <v>8.35</v>
      </c>
      <c r="G19" s="299">
        <v>0</v>
      </c>
      <c r="H19" s="299">
        <v>0</v>
      </c>
      <c r="I19" s="299">
        <v>0</v>
      </c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  <c r="EF19" s="140"/>
      <c r="EG19" s="140"/>
      <c r="EH19" s="140"/>
      <c r="EI19" s="140"/>
      <c r="EJ19" s="140"/>
      <c r="EK19" s="140"/>
      <c r="EL19" s="140"/>
      <c r="EM19" s="140"/>
      <c r="EN19" s="140"/>
      <c r="EO19" s="140"/>
      <c r="EP19" s="140"/>
      <c r="EQ19" s="140"/>
      <c r="ER19" s="140"/>
      <c r="ES19" s="140"/>
      <c r="ET19" s="140"/>
      <c r="EU19" s="140"/>
      <c r="EV19" s="140"/>
      <c r="EW19" s="140"/>
      <c r="EX19" s="140"/>
      <c r="EY19" s="140"/>
      <c r="EZ19" s="140"/>
      <c r="FA19" s="140"/>
      <c r="FB19" s="140"/>
      <c r="FC19" s="140"/>
      <c r="FD19" s="140"/>
      <c r="FE19" s="140"/>
      <c r="FF19" s="140"/>
      <c r="FG19" s="140"/>
      <c r="FH19" s="140"/>
      <c r="FI19" s="140"/>
      <c r="FJ19" s="140"/>
      <c r="FK19" s="140"/>
      <c r="FL19" s="140"/>
      <c r="FM19" s="140"/>
      <c r="FN19" s="140"/>
      <c r="FO19" s="140"/>
      <c r="FP19" s="140"/>
      <c r="FQ19" s="140"/>
      <c r="FR19" s="140"/>
      <c r="FS19" s="140"/>
      <c r="FT19" s="140"/>
      <c r="FU19" s="140"/>
      <c r="FV19" s="140"/>
      <c r="FW19" s="140"/>
      <c r="FX19" s="140"/>
      <c r="FY19" s="140"/>
      <c r="FZ19" s="140"/>
      <c r="GA19" s="140"/>
      <c r="GB19" s="140"/>
      <c r="GC19" s="140"/>
      <c r="GD19" s="140"/>
      <c r="GE19" s="140"/>
      <c r="GF19" s="140"/>
      <c r="GG19" s="140"/>
      <c r="GH19" s="140"/>
      <c r="GI19" s="140"/>
      <c r="GJ19" s="140"/>
      <c r="GK19" s="140"/>
      <c r="GL19" s="140"/>
      <c r="GM19" s="140"/>
      <c r="GN19" s="140"/>
      <c r="GO19" s="140"/>
      <c r="GP19" s="140"/>
      <c r="GQ19" s="140"/>
      <c r="GR19" s="140"/>
      <c r="GS19" s="140"/>
      <c r="GT19" s="140"/>
      <c r="GU19" s="140"/>
      <c r="GV19" s="140"/>
      <c r="GW19" s="140"/>
      <c r="GX19" s="140"/>
      <c r="GY19" s="140"/>
      <c r="GZ19" s="140"/>
      <c r="HA19" s="140"/>
      <c r="HB19" s="140"/>
      <c r="HC19" s="140"/>
      <c r="HD19" s="140"/>
      <c r="HE19" s="140"/>
      <c r="HF19" s="140"/>
      <c r="HG19" s="140"/>
      <c r="HH19" s="140"/>
      <c r="HI19" s="140"/>
      <c r="HJ19" s="140"/>
      <c r="HK19" s="140"/>
      <c r="HL19" s="140"/>
      <c r="HM19" s="140"/>
      <c r="HN19" s="140"/>
      <c r="HO19" s="140"/>
      <c r="HP19" s="140"/>
      <c r="HQ19" s="140"/>
      <c r="HR19" s="140"/>
      <c r="HS19" s="140"/>
      <c r="HT19" s="140"/>
      <c r="HU19" s="140"/>
      <c r="HV19" s="140"/>
      <c r="HW19" s="140"/>
      <c r="HX19" s="140"/>
      <c r="HY19" s="140"/>
      <c r="HZ19" s="140"/>
    </row>
    <row r="20" spans="1:243" ht="9" customHeight="1">
      <c r="A20" s="290" t="s">
        <v>249</v>
      </c>
      <c r="B20" s="298">
        <v>207.31166744000001</v>
      </c>
      <c r="C20" s="299">
        <v>120.09000084</v>
      </c>
      <c r="D20" s="299">
        <v>33.281666600000001</v>
      </c>
      <c r="E20" s="299">
        <v>43.19</v>
      </c>
      <c r="F20" s="299">
        <v>10.75</v>
      </c>
      <c r="G20" s="299">
        <v>0</v>
      </c>
      <c r="H20" s="299">
        <v>0</v>
      </c>
      <c r="I20" s="299">
        <v>0</v>
      </c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0"/>
      <c r="EI20" s="140"/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0"/>
      <c r="FG20" s="140"/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0"/>
      <c r="GF20" s="140"/>
      <c r="GG20" s="140"/>
      <c r="GH20" s="140"/>
      <c r="GI20" s="140"/>
      <c r="GJ20" s="140"/>
      <c r="GK20" s="140"/>
      <c r="GL20" s="140"/>
      <c r="GM20" s="140"/>
      <c r="GN20" s="140"/>
      <c r="GO20" s="140"/>
      <c r="GP20" s="140"/>
      <c r="GQ20" s="140"/>
      <c r="GR20" s="140"/>
      <c r="GS20" s="140"/>
      <c r="GT20" s="140"/>
      <c r="GU20" s="140"/>
      <c r="GV20" s="140"/>
      <c r="GW20" s="140"/>
      <c r="GX20" s="140"/>
      <c r="GY20" s="140"/>
      <c r="GZ20" s="140"/>
      <c r="HA20" s="140"/>
      <c r="HB20" s="140"/>
      <c r="HC20" s="140"/>
      <c r="HD20" s="140"/>
      <c r="HE20" s="140"/>
      <c r="HF20" s="140"/>
      <c r="HG20" s="140"/>
      <c r="HH20" s="140"/>
      <c r="HI20" s="140"/>
      <c r="HJ20" s="140"/>
      <c r="HK20" s="140"/>
      <c r="HL20" s="140"/>
      <c r="HM20" s="140"/>
      <c r="HN20" s="140"/>
      <c r="HO20" s="140"/>
      <c r="HP20" s="140"/>
      <c r="HQ20" s="140"/>
      <c r="HR20" s="140"/>
      <c r="HS20" s="140"/>
      <c r="HT20" s="140"/>
      <c r="HU20" s="140"/>
      <c r="HV20" s="140"/>
      <c r="HW20" s="140"/>
      <c r="HX20" s="140"/>
      <c r="HY20" s="140"/>
      <c r="HZ20" s="140"/>
    </row>
    <row r="21" spans="1:243" ht="9" customHeight="1">
      <c r="A21" s="290" t="s">
        <v>250</v>
      </c>
      <c r="B21" s="298">
        <v>250.14126184000003</v>
      </c>
      <c r="C21" s="299">
        <v>115.40661565000001</v>
      </c>
      <c r="D21" s="299">
        <v>98.280030879999998</v>
      </c>
      <c r="E21" s="299">
        <v>30.91175818</v>
      </c>
      <c r="F21" s="299">
        <v>4.74285713</v>
      </c>
      <c r="G21" s="299" t="s">
        <v>238</v>
      </c>
      <c r="H21" s="299">
        <v>0</v>
      </c>
      <c r="I21" s="299" t="s">
        <v>238</v>
      </c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/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/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  <c r="EK21" s="140"/>
      <c r="EL21" s="140"/>
      <c r="EM21" s="140"/>
      <c r="EN21" s="140"/>
      <c r="EO21" s="140"/>
      <c r="EP21" s="140"/>
      <c r="EQ21" s="140"/>
      <c r="ER21" s="140"/>
      <c r="ES21" s="140"/>
      <c r="ET21" s="140"/>
      <c r="EU21" s="140"/>
      <c r="EV21" s="140"/>
      <c r="EW21" s="140"/>
      <c r="EX21" s="140"/>
      <c r="EY21" s="140"/>
      <c r="EZ21" s="140"/>
      <c r="FA21" s="140"/>
      <c r="FB21" s="140"/>
      <c r="FC21" s="140"/>
      <c r="FD21" s="140"/>
      <c r="FE21" s="140"/>
      <c r="FF21" s="140"/>
      <c r="FG21" s="140"/>
      <c r="FH21" s="140"/>
      <c r="FI21" s="140"/>
      <c r="FJ21" s="140"/>
      <c r="FK21" s="140"/>
      <c r="FL21" s="140"/>
      <c r="FM21" s="140"/>
      <c r="FN21" s="140"/>
      <c r="FO21" s="140"/>
      <c r="FP21" s="140"/>
      <c r="FQ21" s="140"/>
      <c r="FR21" s="140"/>
      <c r="FS21" s="140"/>
      <c r="FT21" s="140"/>
      <c r="FU21" s="140"/>
      <c r="FV21" s="140"/>
      <c r="FW21" s="140"/>
      <c r="FX21" s="140"/>
      <c r="FY21" s="140"/>
      <c r="FZ21" s="140"/>
      <c r="GA21" s="140"/>
      <c r="GB21" s="140"/>
      <c r="GC21" s="140"/>
      <c r="GD21" s="140"/>
      <c r="GE21" s="140"/>
      <c r="GF21" s="140"/>
      <c r="GG21" s="140"/>
      <c r="GH21" s="140"/>
      <c r="GI21" s="140"/>
      <c r="GJ21" s="140"/>
      <c r="GK21" s="140"/>
      <c r="GL21" s="140"/>
      <c r="GM21" s="140"/>
      <c r="GN21" s="140"/>
      <c r="GO21" s="140"/>
      <c r="GP21" s="140"/>
      <c r="GQ21" s="140"/>
      <c r="GR21" s="140"/>
      <c r="GS21" s="140"/>
      <c r="GT21" s="140"/>
      <c r="GU21" s="140"/>
      <c r="GV21" s="140"/>
      <c r="GW21" s="140"/>
      <c r="GX21" s="140"/>
      <c r="GY21" s="140"/>
      <c r="GZ21" s="140"/>
      <c r="HA21" s="140"/>
      <c r="HB21" s="140"/>
      <c r="HC21" s="140"/>
      <c r="HD21" s="140"/>
      <c r="HE21" s="140"/>
      <c r="HF21" s="140"/>
      <c r="HG21" s="140"/>
      <c r="HH21" s="140"/>
      <c r="HI21" s="140"/>
      <c r="HJ21" s="140"/>
      <c r="HK21" s="140"/>
      <c r="HL21" s="140"/>
      <c r="HM21" s="140"/>
      <c r="HN21" s="140"/>
      <c r="HO21" s="140"/>
      <c r="HP21" s="140"/>
      <c r="HQ21" s="140"/>
      <c r="HR21" s="140"/>
      <c r="HS21" s="140"/>
      <c r="HT21" s="140"/>
      <c r="HU21" s="140"/>
      <c r="HV21" s="140"/>
      <c r="HW21" s="140"/>
      <c r="HX21" s="140"/>
      <c r="HY21" s="140"/>
      <c r="HZ21" s="140"/>
    </row>
    <row r="22" spans="1:243" ht="9" customHeight="1">
      <c r="A22" s="290" t="s">
        <v>251</v>
      </c>
      <c r="B22" s="298">
        <v>186.75157910000001</v>
      </c>
      <c r="C22" s="299">
        <v>15.8815791</v>
      </c>
      <c r="D22" s="299">
        <v>4.2</v>
      </c>
      <c r="E22" s="299">
        <v>143.52000000000001</v>
      </c>
      <c r="F22" s="299">
        <v>0.55000000000000004</v>
      </c>
      <c r="G22" s="299">
        <v>8.1</v>
      </c>
      <c r="H22" s="299" t="s">
        <v>238</v>
      </c>
      <c r="I22" s="299" t="s">
        <v>238</v>
      </c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  <c r="CT22" s="140"/>
      <c r="CU22" s="140"/>
      <c r="CV22" s="140"/>
      <c r="CW22" s="140"/>
      <c r="CX22" s="140"/>
      <c r="CY22" s="140"/>
      <c r="CZ22" s="140"/>
      <c r="DA22" s="140"/>
      <c r="DB22" s="140"/>
      <c r="DC22" s="140"/>
      <c r="DD22" s="140"/>
      <c r="DE22" s="140"/>
      <c r="DF22" s="140"/>
      <c r="DG22" s="140"/>
      <c r="DH22" s="140"/>
      <c r="DI22" s="140"/>
      <c r="DJ22" s="140"/>
      <c r="DK22" s="140"/>
      <c r="DL22" s="140"/>
      <c r="DM22" s="140"/>
      <c r="DN22" s="140"/>
      <c r="DO22" s="140"/>
      <c r="DP22" s="140"/>
      <c r="DQ22" s="140"/>
      <c r="DR22" s="140"/>
      <c r="DS22" s="140"/>
      <c r="DT22" s="140"/>
      <c r="DU22" s="140"/>
      <c r="DV22" s="140"/>
      <c r="DW22" s="140"/>
      <c r="DX22" s="140"/>
      <c r="DY22" s="140"/>
      <c r="DZ22" s="140"/>
      <c r="EA22" s="140"/>
      <c r="EB22" s="140"/>
      <c r="EC22" s="140"/>
      <c r="ED22" s="140"/>
      <c r="EE22" s="140"/>
      <c r="EF22" s="140"/>
      <c r="EG22" s="140"/>
      <c r="EH22" s="140"/>
      <c r="EI22" s="140"/>
      <c r="EJ22" s="140"/>
      <c r="EK22" s="140"/>
      <c r="EL22" s="140"/>
      <c r="EM22" s="140"/>
      <c r="EN22" s="140"/>
      <c r="EO22" s="140"/>
      <c r="EP22" s="140"/>
      <c r="EQ22" s="140"/>
      <c r="ER22" s="140"/>
      <c r="ES22" s="140"/>
      <c r="ET22" s="140"/>
      <c r="EU22" s="140"/>
      <c r="EV22" s="140"/>
      <c r="EW22" s="140"/>
      <c r="EX22" s="140"/>
      <c r="EY22" s="140"/>
      <c r="EZ22" s="140"/>
      <c r="FA22" s="140"/>
      <c r="FB22" s="140"/>
      <c r="FC22" s="140"/>
      <c r="FD22" s="140"/>
      <c r="FE22" s="140"/>
      <c r="FF22" s="140"/>
      <c r="FG22" s="140"/>
      <c r="FH22" s="140"/>
      <c r="FI22" s="140"/>
      <c r="FJ22" s="140"/>
      <c r="FK22" s="140"/>
      <c r="FL22" s="140"/>
      <c r="FM22" s="140"/>
      <c r="FN22" s="140"/>
      <c r="FO22" s="140"/>
      <c r="FP22" s="140"/>
      <c r="FQ22" s="140"/>
      <c r="FR22" s="140"/>
      <c r="FS22" s="140"/>
      <c r="FT22" s="140"/>
      <c r="FU22" s="140"/>
      <c r="FV22" s="140"/>
      <c r="FW22" s="140"/>
      <c r="FX22" s="140"/>
      <c r="FY22" s="140"/>
      <c r="FZ22" s="140"/>
      <c r="GA22" s="140"/>
      <c r="GB22" s="140"/>
      <c r="GC22" s="140"/>
      <c r="GD22" s="140"/>
      <c r="GE22" s="140"/>
      <c r="GF22" s="140"/>
      <c r="GG22" s="140"/>
      <c r="GH22" s="140"/>
      <c r="GI22" s="140"/>
      <c r="GJ22" s="140"/>
      <c r="GK22" s="140"/>
      <c r="GL22" s="140"/>
      <c r="GM22" s="140"/>
      <c r="GN22" s="140"/>
      <c r="GO22" s="140"/>
      <c r="GP22" s="140"/>
      <c r="GQ22" s="140"/>
      <c r="GR22" s="140"/>
      <c r="GS22" s="140"/>
      <c r="GT22" s="140"/>
      <c r="GU22" s="140"/>
      <c r="GV22" s="140"/>
      <c r="GW22" s="140"/>
      <c r="GX22" s="140"/>
      <c r="GY22" s="140"/>
      <c r="GZ22" s="140"/>
      <c r="HA22" s="140"/>
      <c r="HB22" s="140"/>
      <c r="HC22" s="140"/>
      <c r="HD22" s="140"/>
      <c r="HE22" s="140"/>
      <c r="HF22" s="140"/>
      <c r="HG22" s="140"/>
      <c r="HH22" s="140"/>
      <c r="HI22" s="140"/>
      <c r="HJ22" s="140"/>
      <c r="HK22" s="140"/>
      <c r="HL22" s="140"/>
      <c r="HM22" s="140"/>
      <c r="HN22" s="140"/>
      <c r="HO22" s="140"/>
      <c r="HP22" s="140"/>
      <c r="HQ22" s="140"/>
      <c r="HR22" s="140"/>
      <c r="HS22" s="140"/>
      <c r="HT22" s="140"/>
      <c r="HU22" s="140"/>
      <c r="HV22" s="140"/>
      <c r="HW22" s="140"/>
      <c r="HX22" s="140"/>
      <c r="HY22" s="140"/>
      <c r="HZ22" s="140"/>
    </row>
    <row r="23" spans="1:243" ht="4.9000000000000004" customHeight="1" thickBot="1">
      <c r="A23" s="309"/>
      <c r="B23" s="309"/>
      <c r="C23" s="309"/>
      <c r="D23" s="309"/>
      <c r="E23" s="309"/>
      <c r="F23" s="309"/>
      <c r="G23" s="309"/>
      <c r="H23" s="309"/>
      <c r="I23" s="309"/>
    </row>
    <row r="24" spans="1:243" ht="9" customHeight="1" thickTop="1">
      <c r="A24" s="310" t="s">
        <v>146</v>
      </c>
    </row>
    <row r="25" spans="1:243"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  <c r="CT25" s="140"/>
      <c r="CU25" s="140"/>
      <c r="CV25" s="140"/>
      <c r="CW25" s="140"/>
      <c r="CX25" s="140"/>
      <c r="CY25" s="140"/>
      <c r="CZ25" s="140"/>
      <c r="DA25" s="140"/>
      <c r="DB25" s="140"/>
      <c r="DC25" s="140"/>
      <c r="DD25" s="140"/>
      <c r="DE25" s="140"/>
      <c r="DF25" s="140"/>
      <c r="DG25" s="140"/>
      <c r="DH25" s="140"/>
      <c r="DI25" s="140"/>
      <c r="DJ25" s="140"/>
      <c r="DK25" s="140"/>
      <c r="DL25" s="140"/>
      <c r="DM25" s="140"/>
      <c r="DN25" s="140"/>
      <c r="DO25" s="140"/>
      <c r="DP25" s="140"/>
      <c r="DQ25" s="140"/>
      <c r="DR25" s="140"/>
      <c r="DS25" s="140"/>
      <c r="DT25" s="140"/>
      <c r="DU25" s="140"/>
      <c r="DV25" s="140"/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  <c r="EK25" s="140"/>
      <c r="EL25" s="140"/>
      <c r="EM25" s="140"/>
      <c r="EN25" s="140"/>
      <c r="EO25" s="140"/>
      <c r="EP25" s="140"/>
      <c r="EQ25" s="140"/>
      <c r="ER25" s="140"/>
      <c r="ES25" s="140"/>
      <c r="ET25" s="140"/>
      <c r="EU25" s="140"/>
      <c r="EV25" s="140"/>
      <c r="EW25" s="140"/>
      <c r="EX25" s="140"/>
      <c r="EY25" s="140"/>
      <c r="EZ25" s="140"/>
      <c r="FA25" s="140"/>
      <c r="FB25" s="140"/>
      <c r="FC25" s="140"/>
      <c r="FD25" s="140"/>
      <c r="FE25" s="140"/>
      <c r="FF25" s="140"/>
      <c r="FG25" s="140"/>
      <c r="FH25" s="140"/>
      <c r="FI25" s="140"/>
      <c r="FJ25" s="140"/>
      <c r="FK25" s="140"/>
      <c r="FL25" s="140"/>
      <c r="FM25" s="140"/>
      <c r="FN25" s="140"/>
      <c r="FO25" s="140"/>
      <c r="FP25" s="140"/>
      <c r="FQ25" s="140"/>
      <c r="FR25" s="140"/>
      <c r="FS25" s="140"/>
      <c r="FT25" s="140"/>
      <c r="FU25" s="140"/>
      <c r="FV25" s="140"/>
      <c r="FW25" s="140"/>
      <c r="FX25" s="140"/>
      <c r="FY25" s="140"/>
      <c r="FZ25" s="140"/>
      <c r="GA25" s="140"/>
      <c r="GB25" s="140"/>
      <c r="GC25" s="140"/>
      <c r="GD25" s="140"/>
      <c r="GE25" s="140"/>
      <c r="GF25" s="140"/>
      <c r="GG25" s="140"/>
      <c r="GH25" s="140"/>
      <c r="GI25" s="140"/>
      <c r="GJ25" s="140"/>
      <c r="GK25" s="140"/>
      <c r="GL25" s="140"/>
      <c r="GM25" s="140"/>
      <c r="GN25" s="140"/>
      <c r="GO25" s="140"/>
      <c r="GP25" s="140"/>
      <c r="GQ25" s="140"/>
      <c r="GR25" s="140"/>
      <c r="GS25" s="140"/>
      <c r="GT25" s="140"/>
      <c r="GU25" s="140"/>
      <c r="GV25" s="140"/>
      <c r="GW25" s="140"/>
      <c r="GX25" s="140"/>
      <c r="GY25" s="140"/>
      <c r="GZ25" s="140"/>
      <c r="HA25" s="140"/>
      <c r="HB25" s="140"/>
      <c r="HC25" s="140"/>
      <c r="HD25" s="140"/>
      <c r="HE25" s="140"/>
      <c r="HF25" s="140"/>
      <c r="HG25" s="140"/>
      <c r="HH25" s="140"/>
      <c r="HI25" s="140"/>
      <c r="HJ25" s="140"/>
      <c r="HK25" s="140"/>
      <c r="HL25" s="140"/>
      <c r="HM25" s="140"/>
      <c r="HN25" s="140"/>
      <c r="HO25" s="140"/>
      <c r="HP25" s="140"/>
      <c r="HQ25" s="140"/>
      <c r="HR25" s="140"/>
      <c r="HS25" s="140"/>
      <c r="HT25" s="140"/>
      <c r="HU25" s="140"/>
      <c r="HV25" s="140"/>
      <c r="HW25" s="140"/>
      <c r="HX25" s="140"/>
      <c r="HY25" s="140"/>
      <c r="HZ25" s="140"/>
      <c r="IA25" s="140"/>
      <c r="IB25" s="140"/>
      <c r="IC25" s="140"/>
      <c r="ID25" s="140"/>
      <c r="IE25" s="140"/>
      <c r="IF25" s="140"/>
      <c r="IG25" s="140"/>
      <c r="IH25" s="140"/>
      <c r="II25" s="140"/>
    </row>
  </sheetData>
  <mergeCells count="9">
    <mergeCell ref="A1:I1"/>
    <mergeCell ref="B3:B4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scale="94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7BA15-AF3E-47C8-94C7-30E85A9F504E}">
  <sheetPr>
    <tabColor rgb="FF92D050"/>
  </sheetPr>
  <dimension ref="A1:M48"/>
  <sheetViews>
    <sheetView showGridLines="0" zoomScaleNormal="100" workbookViewId="0">
      <selection sqref="A1:M1"/>
    </sheetView>
  </sheetViews>
  <sheetFormatPr defaultRowHeight="12.5"/>
  <cols>
    <col min="1" max="1" width="31.7265625" bestFit="1" customWidth="1"/>
    <col min="2" max="4" width="5.81640625" customWidth="1"/>
    <col min="5" max="13" width="5.7265625" customWidth="1"/>
    <col min="14" max="14" width="6.1796875" customWidth="1"/>
    <col min="15" max="15" width="5.453125" customWidth="1"/>
  </cols>
  <sheetData>
    <row r="1" spans="1:13" ht="15" customHeight="1">
      <c r="A1" s="568" t="s">
        <v>599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</row>
    <row r="2" spans="1:13" ht="9" customHeight="1">
      <c r="A2" s="482">
        <v>2020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483" t="s">
        <v>20</v>
      </c>
    </row>
    <row r="3" spans="1:13" ht="10.15" customHeight="1">
      <c r="A3" s="640" t="s">
        <v>475</v>
      </c>
      <c r="B3" s="631" t="s">
        <v>37</v>
      </c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</row>
    <row r="4" spans="1:13" ht="10.15" customHeight="1">
      <c r="A4" s="640"/>
      <c r="B4" s="641" t="s">
        <v>43</v>
      </c>
      <c r="C4" s="642"/>
      <c r="D4" s="642"/>
      <c r="E4" s="641" t="s">
        <v>44</v>
      </c>
      <c r="F4" s="642"/>
      <c r="G4" s="642"/>
      <c r="H4" s="641" t="s">
        <v>476</v>
      </c>
      <c r="I4" s="642"/>
      <c r="J4" s="642"/>
      <c r="K4" s="641" t="s">
        <v>477</v>
      </c>
      <c r="L4" s="642"/>
      <c r="M4" s="642"/>
    </row>
    <row r="5" spans="1:13" ht="10.15" customHeight="1">
      <c r="A5" s="640"/>
      <c r="B5" s="471" t="s">
        <v>478</v>
      </c>
      <c r="C5" s="471" t="s">
        <v>479</v>
      </c>
      <c r="D5" s="471" t="s">
        <v>480</v>
      </c>
      <c r="E5" s="471" t="s">
        <v>478</v>
      </c>
      <c r="F5" s="471" t="s">
        <v>479</v>
      </c>
      <c r="G5" s="471" t="s">
        <v>480</v>
      </c>
      <c r="H5" s="471" t="s">
        <v>478</v>
      </c>
      <c r="I5" s="471" t="s">
        <v>479</v>
      </c>
      <c r="J5" s="471" t="s">
        <v>480</v>
      </c>
      <c r="K5" s="471" t="s">
        <v>478</v>
      </c>
      <c r="L5" s="471" t="s">
        <v>479</v>
      </c>
      <c r="M5" s="471" t="s">
        <v>480</v>
      </c>
    </row>
    <row r="6" spans="1:13" ht="4.9000000000000004" customHeight="1">
      <c r="A6" s="484"/>
      <c r="B6" s="484"/>
      <c r="C6" s="484"/>
      <c r="D6" s="484"/>
      <c r="E6" s="484"/>
      <c r="F6" s="484"/>
      <c r="G6" s="484"/>
      <c r="H6" s="484"/>
      <c r="I6" s="484"/>
      <c r="J6" s="484"/>
      <c r="K6" s="484"/>
      <c r="L6" s="484"/>
      <c r="M6" s="484"/>
    </row>
    <row r="7" spans="1:13" ht="9" customHeight="1">
      <c r="A7" s="485" t="s">
        <v>0</v>
      </c>
      <c r="B7" s="486">
        <f>+E7+H7+K7</f>
        <v>261</v>
      </c>
      <c r="C7" s="486">
        <f>+F7+I7+L7</f>
        <v>36</v>
      </c>
      <c r="D7" s="486">
        <f>+G7+J7+M7</f>
        <v>253</v>
      </c>
      <c r="E7" s="486">
        <f>E8+E12+E16</f>
        <v>235</v>
      </c>
      <c r="F7" s="486">
        <f>F8+F12+F16</f>
        <v>10</v>
      </c>
      <c r="G7" s="486">
        <f>G8+G12+G16</f>
        <v>227</v>
      </c>
      <c r="H7" s="486">
        <v>19</v>
      </c>
      <c r="I7" s="486">
        <v>19</v>
      </c>
      <c r="J7" s="486">
        <v>19</v>
      </c>
      <c r="K7" s="486">
        <v>7</v>
      </c>
      <c r="L7" s="486">
        <v>7</v>
      </c>
      <c r="M7" s="486">
        <v>7</v>
      </c>
    </row>
    <row r="8" spans="1:13" ht="9" customHeight="1">
      <c r="A8" s="487" t="s">
        <v>481</v>
      </c>
      <c r="B8" s="486">
        <f t="shared" ref="B8:D18" si="0">+E8+H8+K8</f>
        <v>35</v>
      </c>
      <c r="C8" s="486">
        <f t="shared" si="0"/>
        <v>8</v>
      </c>
      <c r="D8" s="486">
        <f t="shared" si="0"/>
        <v>29</v>
      </c>
      <c r="E8" s="486">
        <f>E9+E10+E11</f>
        <v>34</v>
      </c>
      <c r="F8" s="486">
        <f>F9+F10+F11</f>
        <v>7</v>
      </c>
      <c r="G8" s="486">
        <f>G9+G10+G11</f>
        <v>28</v>
      </c>
      <c r="H8" s="486">
        <v>0</v>
      </c>
      <c r="I8" s="486">
        <v>0</v>
      </c>
      <c r="J8" s="486">
        <v>0</v>
      </c>
      <c r="K8" s="486">
        <v>1</v>
      </c>
      <c r="L8" s="486">
        <v>1</v>
      </c>
      <c r="M8" s="486">
        <v>1</v>
      </c>
    </row>
    <row r="9" spans="1:13" ht="8.5" customHeight="1">
      <c r="A9" s="156" t="s">
        <v>482</v>
      </c>
      <c r="B9" s="408">
        <f t="shared" si="0"/>
        <v>6</v>
      </c>
      <c r="C9" s="408">
        <f t="shared" si="0"/>
        <v>6</v>
      </c>
      <c r="D9" s="408">
        <f t="shared" si="0"/>
        <v>1</v>
      </c>
      <c r="E9" s="488">
        <v>6</v>
      </c>
      <c r="F9" s="488">
        <v>6</v>
      </c>
      <c r="G9" s="488">
        <v>1</v>
      </c>
      <c r="H9" s="488">
        <v>0</v>
      </c>
      <c r="I9" s="488">
        <v>0</v>
      </c>
      <c r="J9" s="488">
        <v>0</v>
      </c>
      <c r="K9" s="488">
        <v>0</v>
      </c>
      <c r="L9" s="488">
        <v>0</v>
      </c>
      <c r="M9" s="488">
        <v>0</v>
      </c>
    </row>
    <row r="10" spans="1:13" ht="9" customHeight="1">
      <c r="A10" s="156" t="s">
        <v>483</v>
      </c>
      <c r="B10" s="408">
        <f t="shared" si="0"/>
        <v>1</v>
      </c>
      <c r="C10" s="408">
        <f t="shared" si="0"/>
        <v>1</v>
      </c>
      <c r="D10" s="408">
        <f t="shared" si="0"/>
        <v>1</v>
      </c>
      <c r="E10" s="488">
        <v>0</v>
      </c>
      <c r="F10" s="488">
        <v>0</v>
      </c>
      <c r="G10" s="488">
        <v>0</v>
      </c>
      <c r="H10" s="488">
        <v>0</v>
      </c>
      <c r="I10" s="488">
        <v>0</v>
      </c>
      <c r="J10" s="488">
        <v>0</v>
      </c>
      <c r="K10" s="488">
        <v>1</v>
      </c>
      <c r="L10" s="488">
        <v>1</v>
      </c>
      <c r="M10" s="488">
        <v>1</v>
      </c>
    </row>
    <row r="11" spans="1:13" ht="9" customHeight="1">
      <c r="A11" s="156" t="s">
        <v>484</v>
      </c>
      <c r="B11" s="408">
        <f t="shared" si="0"/>
        <v>28</v>
      </c>
      <c r="C11" s="408">
        <f t="shared" si="0"/>
        <v>1</v>
      </c>
      <c r="D11" s="408">
        <f t="shared" si="0"/>
        <v>27</v>
      </c>
      <c r="E11" s="488">
        <v>28</v>
      </c>
      <c r="F11" s="488">
        <v>1</v>
      </c>
      <c r="G11" s="488">
        <v>27</v>
      </c>
      <c r="H11" s="488">
        <v>0</v>
      </c>
      <c r="I11" s="488">
        <v>0</v>
      </c>
      <c r="J11" s="488">
        <v>0</v>
      </c>
      <c r="K11" s="488">
        <v>0</v>
      </c>
      <c r="L11" s="488">
        <v>0</v>
      </c>
      <c r="M11" s="488">
        <v>0</v>
      </c>
    </row>
    <row r="12" spans="1:13" ht="9" customHeight="1">
      <c r="A12" s="352" t="s">
        <v>485</v>
      </c>
      <c r="B12" s="486">
        <f t="shared" si="0"/>
        <v>34</v>
      </c>
      <c r="C12" s="486">
        <f t="shared" si="0"/>
        <v>5</v>
      </c>
      <c r="D12" s="486">
        <f t="shared" si="0"/>
        <v>32</v>
      </c>
      <c r="E12" s="489">
        <f>E13+E14+E15</f>
        <v>32</v>
      </c>
      <c r="F12" s="489">
        <f>F13+F14+F15</f>
        <v>3</v>
      </c>
      <c r="G12" s="489">
        <f>G13+G14+G15</f>
        <v>30</v>
      </c>
      <c r="H12" s="489">
        <v>2</v>
      </c>
      <c r="I12" s="489">
        <v>2</v>
      </c>
      <c r="J12" s="489">
        <v>2</v>
      </c>
      <c r="K12" s="489">
        <v>0</v>
      </c>
      <c r="L12" s="489">
        <v>0</v>
      </c>
      <c r="M12" s="489">
        <v>0</v>
      </c>
    </row>
    <row r="13" spans="1:13" ht="9" customHeight="1">
      <c r="A13" s="156" t="s">
        <v>486</v>
      </c>
      <c r="B13" s="408">
        <f t="shared" si="0"/>
        <v>1</v>
      </c>
      <c r="C13" s="408">
        <f t="shared" si="0"/>
        <v>1</v>
      </c>
      <c r="D13" s="408">
        <f t="shared" si="0"/>
        <v>1</v>
      </c>
      <c r="E13" s="488">
        <v>1</v>
      </c>
      <c r="F13" s="488">
        <v>1</v>
      </c>
      <c r="G13" s="488">
        <v>1</v>
      </c>
      <c r="H13" s="488">
        <v>0</v>
      </c>
      <c r="I13" s="488">
        <v>0</v>
      </c>
      <c r="J13" s="488">
        <v>0</v>
      </c>
      <c r="K13" s="488">
        <v>0</v>
      </c>
      <c r="L13" s="488">
        <v>0</v>
      </c>
      <c r="M13" s="488">
        <v>0</v>
      </c>
    </row>
    <row r="14" spans="1:13" ht="9" customHeight="1">
      <c r="A14" s="156" t="s">
        <v>487</v>
      </c>
      <c r="B14" s="408">
        <f t="shared" si="0"/>
        <v>4</v>
      </c>
      <c r="C14" s="408">
        <f t="shared" si="0"/>
        <v>1</v>
      </c>
      <c r="D14" s="408">
        <f t="shared" si="0"/>
        <v>3</v>
      </c>
      <c r="E14" s="488">
        <v>4</v>
      </c>
      <c r="F14" s="488">
        <v>1</v>
      </c>
      <c r="G14" s="488">
        <v>3</v>
      </c>
      <c r="H14" s="488">
        <v>0</v>
      </c>
      <c r="I14" s="488">
        <v>0</v>
      </c>
      <c r="J14" s="488">
        <v>0</v>
      </c>
      <c r="K14" s="488">
        <v>0</v>
      </c>
      <c r="L14" s="488">
        <v>0</v>
      </c>
      <c r="M14" s="488">
        <v>0</v>
      </c>
    </row>
    <row r="15" spans="1:13" ht="9" customHeight="1">
      <c r="A15" s="156" t="s">
        <v>488</v>
      </c>
      <c r="B15" s="408">
        <f t="shared" si="0"/>
        <v>29</v>
      </c>
      <c r="C15" s="408">
        <f t="shared" si="0"/>
        <v>3</v>
      </c>
      <c r="D15" s="408">
        <f t="shared" si="0"/>
        <v>28</v>
      </c>
      <c r="E15" s="488">
        <v>27</v>
      </c>
      <c r="F15" s="488">
        <v>1</v>
      </c>
      <c r="G15" s="488">
        <v>26</v>
      </c>
      <c r="H15" s="488">
        <v>2</v>
      </c>
      <c r="I15" s="488">
        <v>2</v>
      </c>
      <c r="J15" s="488">
        <v>2</v>
      </c>
      <c r="K15" s="488">
        <v>0</v>
      </c>
      <c r="L15" s="488">
        <v>0</v>
      </c>
      <c r="M15" s="488">
        <v>0</v>
      </c>
    </row>
    <row r="16" spans="1:13" ht="9" customHeight="1">
      <c r="A16" s="352" t="s">
        <v>489</v>
      </c>
      <c r="B16" s="486">
        <f t="shared" si="0"/>
        <v>192</v>
      </c>
      <c r="C16" s="486">
        <f t="shared" si="0"/>
        <v>23</v>
      </c>
      <c r="D16" s="486">
        <f t="shared" si="0"/>
        <v>192</v>
      </c>
      <c r="E16" s="490">
        <f>E17+E18</f>
        <v>169</v>
      </c>
      <c r="F16" s="489">
        <v>0</v>
      </c>
      <c r="G16" s="490">
        <f>G17+G18</f>
        <v>169</v>
      </c>
      <c r="H16" s="489">
        <v>17</v>
      </c>
      <c r="I16" s="489">
        <v>17</v>
      </c>
      <c r="J16" s="489">
        <v>17</v>
      </c>
      <c r="K16" s="489">
        <v>6</v>
      </c>
      <c r="L16" s="489">
        <v>6</v>
      </c>
      <c r="M16" s="489">
        <v>6</v>
      </c>
    </row>
    <row r="17" spans="1:13" ht="9" customHeight="1">
      <c r="A17" s="57" t="s">
        <v>490</v>
      </c>
      <c r="B17" s="408">
        <f t="shared" si="0"/>
        <v>173</v>
      </c>
      <c r="C17" s="408">
        <f t="shared" si="0"/>
        <v>22</v>
      </c>
      <c r="D17" s="408">
        <f t="shared" si="0"/>
        <v>173</v>
      </c>
      <c r="E17" s="488">
        <v>151</v>
      </c>
      <c r="F17" s="488">
        <v>0</v>
      </c>
      <c r="G17" s="488">
        <v>151</v>
      </c>
      <c r="H17" s="488">
        <v>16</v>
      </c>
      <c r="I17" s="488">
        <v>16</v>
      </c>
      <c r="J17" s="488">
        <v>16</v>
      </c>
      <c r="K17" s="488">
        <v>6</v>
      </c>
      <c r="L17" s="488">
        <v>6</v>
      </c>
      <c r="M17" s="488">
        <v>6</v>
      </c>
    </row>
    <row r="18" spans="1:13" ht="9" customHeight="1">
      <c r="A18" s="57" t="s">
        <v>491</v>
      </c>
      <c r="B18" s="408">
        <f t="shared" si="0"/>
        <v>19</v>
      </c>
      <c r="C18" s="408">
        <f t="shared" si="0"/>
        <v>1</v>
      </c>
      <c r="D18" s="408">
        <f t="shared" si="0"/>
        <v>19</v>
      </c>
      <c r="E18" s="488">
        <v>18</v>
      </c>
      <c r="F18" s="488">
        <v>0</v>
      </c>
      <c r="G18" s="488">
        <v>18</v>
      </c>
      <c r="H18" s="488">
        <v>1</v>
      </c>
      <c r="I18" s="488">
        <v>1</v>
      </c>
      <c r="J18" s="488">
        <v>1</v>
      </c>
      <c r="K18" s="488">
        <v>0</v>
      </c>
      <c r="L18" s="488">
        <v>0</v>
      </c>
      <c r="M18" s="488">
        <v>0</v>
      </c>
    </row>
    <row r="19" spans="1:13" ht="9" customHeight="1" thickBot="1">
      <c r="A19" s="300"/>
      <c r="B19" s="300"/>
      <c r="C19" s="300"/>
      <c r="D19" s="300"/>
      <c r="E19" s="300"/>
      <c r="F19" s="300"/>
      <c r="G19" s="300"/>
      <c r="H19" s="300"/>
      <c r="I19" s="300"/>
      <c r="J19" s="300"/>
      <c r="K19" s="300"/>
      <c r="L19" s="300"/>
      <c r="M19" s="300"/>
    </row>
    <row r="20" spans="1:13" ht="9" customHeight="1" thickTop="1">
      <c r="A20" s="639" t="s">
        <v>492</v>
      </c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</row>
    <row r="21" spans="1:13" ht="9" customHeight="1">
      <c r="A21" s="491" t="s">
        <v>493</v>
      </c>
      <c r="B21" s="491"/>
      <c r="C21" s="491"/>
      <c r="D21" s="491"/>
      <c r="E21" s="491"/>
      <c r="F21" s="491"/>
      <c r="G21" s="491"/>
      <c r="H21" s="491"/>
      <c r="I21" s="491"/>
      <c r="J21" s="491"/>
      <c r="K21" s="491"/>
      <c r="L21" s="491"/>
      <c r="M21" s="491"/>
    </row>
    <row r="22" spans="1:13" ht="9" customHeight="1"/>
    <row r="23" spans="1:13" ht="9" customHeight="1"/>
    <row r="24" spans="1:13" ht="9" customHeight="1"/>
    <row r="25" spans="1:13" ht="9" customHeight="1"/>
    <row r="26" spans="1:13" ht="9" customHeight="1"/>
    <row r="27" spans="1:13" ht="9" customHeight="1"/>
    <row r="28" spans="1:13" ht="9" customHeight="1"/>
    <row r="29" spans="1:13" ht="9" customHeight="1"/>
    <row r="30" spans="1:13" ht="9" customHeight="1"/>
    <row r="31" spans="1:13" ht="9" customHeight="1"/>
    <row r="32" spans="1:13" ht="9" customHeight="1"/>
    <row r="33" spans="1:4" ht="9" customHeight="1"/>
    <row r="34" spans="1:4" ht="9" customHeight="1"/>
    <row r="35" spans="1:4" ht="9" customHeight="1"/>
    <row r="36" spans="1:4" ht="9" customHeight="1"/>
    <row r="37" spans="1:4" ht="9" customHeight="1"/>
    <row r="38" spans="1:4" ht="9" customHeight="1"/>
    <row r="39" spans="1:4" ht="9" customHeight="1"/>
    <row r="40" spans="1:4" ht="9" customHeight="1">
      <c r="A40" s="326"/>
    </row>
    <row r="41" spans="1:4" ht="9" customHeight="1">
      <c r="A41" s="327"/>
      <c r="B41" s="327"/>
      <c r="C41" s="327"/>
      <c r="D41" s="326"/>
    </row>
    <row r="42" spans="1:4" ht="9" customHeight="1">
      <c r="A42" s="327"/>
      <c r="B42" s="327"/>
      <c r="C42" s="327"/>
    </row>
    <row r="43" spans="1:4" ht="9" customHeight="1">
      <c r="A43" s="327"/>
      <c r="B43" s="327"/>
      <c r="C43" s="327"/>
    </row>
    <row r="44" spans="1:4" ht="9" customHeight="1">
      <c r="A44" s="327"/>
      <c r="B44" s="327"/>
      <c r="C44" s="327"/>
    </row>
    <row r="45" spans="1:4" ht="9" customHeight="1">
      <c r="A45" s="327"/>
      <c r="B45" s="327"/>
      <c r="C45" s="327"/>
    </row>
    <row r="46" spans="1:4" ht="9" customHeight="1">
      <c r="A46" s="327"/>
      <c r="B46" s="327"/>
      <c r="C46" s="327"/>
    </row>
    <row r="47" spans="1:4" ht="4.9000000000000004" customHeight="1"/>
    <row r="48" spans="1:4" s="329" customFormat="1" ht="9" customHeight="1"/>
  </sheetData>
  <mergeCells count="8">
    <mergeCell ref="A20:M20"/>
    <mergeCell ref="A1:M1"/>
    <mergeCell ref="A3:A5"/>
    <mergeCell ref="E4:G4"/>
    <mergeCell ref="H4:J4"/>
    <mergeCell ref="K4:M4"/>
    <mergeCell ref="B3:M3"/>
    <mergeCell ref="B4:D4"/>
  </mergeCells>
  <pageMargins left="0.78740157480314965" right="0.78740157480314965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3236E-251D-4D82-9663-81D352FF5A7A}">
  <sheetPr>
    <tabColor rgb="FF92D050"/>
  </sheetPr>
  <dimension ref="A1:O52"/>
  <sheetViews>
    <sheetView showGridLines="0" zoomScaleNormal="100" workbookViewId="0">
      <selection sqref="A1:M1"/>
    </sheetView>
  </sheetViews>
  <sheetFormatPr defaultRowHeight="12.5"/>
  <cols>
    <col min="1" max="1" width="31.7265625" bestFit="1" customWidth="1"/>
    <col min="2" max="3" width="6.7265625" customWidth="1"/>
    <col min="4" max="4" width="5.26953125" customWidth="1"/>
    <col min="5" max="5" width="5.81640625" customWidth="1"/>
    <col min="6" max="7" width="5.26953125" customWidth="1"/>
    <col min="8" max="8" width="6" customWidth="1"/>
    <col min="9" max="9" width="5.26953125" customWidth="1"/>
    <col min="10" max="10" width="6.7265625" customWidth="1"/>
    <col min="11" max="14" width="5.26953125" customWidth="1"/>
    <col min="15" max="15" width="8.81640625" style="333" customWidth="1"/>
  </cols>
  <sheetData>
    <row r="1" spans="1:15" ht="30" customHeight="1">
      <c r="A1" s="568" t="s">
        <v>494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O1"/>
    </row>
    <row r="2" spans="1:15" ht="9" customHeight="1">
      <c r="A2" s="482">
        <v>2020</v>
      </c>
      <c r="B2" s="140"/>
      <c r="C2" s="140"/>
      <c r="D2" s="140"/>
      <c r="E2" s="140"/>
      <c r="F2" s="140"/>
      <c r="G2" s="140"/>
      <c r="H2" s="140"/>
      <c r="I2" s="140"/>
      <c r="J2" s="140"/>
      <c r="K2" s="159"/>
      <c r="L2" s="159"/>
      <c r="M2" s="492" t="s">
        <v>20</v>
      </c>
      <c r="O2"/>
    </row>
    <row r="3" spans="1:15" ht="9" customHeight="1">
      <c r="A3" s="640" t="s">
        <v>475</v>
      </c>
      <c r="B3" s="631" t="s">
        <v>37</v>
      </c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O3"/>
    </row>
    <row r="4" spans="1:15" ht="10.15" customHeight="1">
      <c r="A4" s="640"/>
      <c r="B4" s="641" t="s">
        <v>43</v>
      </c>
      <c r="C4" s="642"/>
      <c r="D4" s="642"/>
      <c r="E4" s="641" t="s">
        <v>44</v>
      </c>
      <c r="F4" s="642"/>
      <c r="G4" s="642"/>
      <c r="H4" s="641" t="s">
        <v>476</v>
      </c>
      <c r="I4" s="642"/>
      <c r="J4" s="642"/>
      <c r="K4" s="643" t="s">
        <v>477</v>
      </c>
      <c r="L4" s="644"/>
      <c r="M4" s="644"/>
      <c r="O4"/>
    </row>
    <row r="5" spans="1:15" ht="30" customHeight="1">
      <c r="A5" s="640"/>
      <c r="B5" s="471" t="s">
        <v>478</v>
      </c>
      <c r="C5" s="471" t="s">
        <v>479</v>
      </c>
      <c r="D5" s="471" t="s">
        <v>480</v>
      </c>
      <c r="E5" s="471" t="s">
        <v>478</v>
      </c>
      <c r="F5" s="471" t="s">
        <v>479</v>
      </c>
      <c r="G5" s="471" t="s">
        <v>480</v>
      </c>
      <c r="H5" s="471" t="s">
        <v>478</v>
      </c>
      <c r="I5" s="471" t="s">
        <v>479</v>
      </c>
      <c r="J5" s="471" t="s">
        <v>480</v>
      </c>
      <c r="K5" s="493" t="s">
        <v>495</v>
      </c>
      <c r="L5" s="493" t="s">
        <v>479</v>
      </c>
      <c r="M5" s="493" t="s">
        <v>480</v>
      </c>
      <c r="O5"/>
    </row>
    <row r="6" spans="1:15" ht="10.15" customHeight="1">
      <c r="A6" s="484"/>
      <c r="B6" s="484"/>
      <c r="C6" s="484"/>
      <c r="D6" s="484"/>
      <c r="E6" s="484"/>
      <c r="F6" s="484"/>
      <c r="G6" s="484"/>
      <c r="H6" s="484"/>
      <c r="I6" s="484"/>
      <c r="J6" s="484"/>
      <c r="K6" s="494"/>
      <c r="L6" s="494"/>
      <c r="M6" s="494"/>
      <c r="O6"/>
    </row>
    <row r="7" spans="1:15" ht="4.9000000000000004" customHeight="1">
      <c r="A7" s="485" t="s">
        <v>0</v>
      </c>
      <c r="B7" s="486">
        <f>E7+H7+K7</f>
        <v>265</v>
      </c>
      <c r="C7" s="486">
        <f>F7+I7+L7</f>
        <v>38</v>
      </c>
      <c r="D7" s="486">
        <f>G7+J7+M7</f>
        <v>253</v>
      </c>
      <c r="E7" s="486">
        <v>239</v>
      </c>
      <c r="F7" s="486">
        <v>12</v>
      </c>
      <c r="G7" s="486">
        <v>227</v>
      </c>
      <c r="H7" s="486">
        <v>19</v>
      </c>
      <c r="I7" s="486">
        <v>19</v>
      </c>
      <c r="J7" s="486">
        <v>19</v>
      </c>
      <c r="K7" s="495">
        <v>7</v>
      </c>
      <c r="L7" s="495">
        <v>7</v>
      </c>
      <c r="M7" s="495">
        <v>7</v>
      </c>
      <c r="O7"/>
    </row>
    <row r="8" spans="1:15" ht="9" customHeight="1">
      <c r="A8" s="487" t="s">
        <v>481</v>
      </c>
      <c r="B8" s="486">
        <f t="shared" ref="B8:D19" si="0">E8+H8+K8</f>
        <v>34</v>
      </c>
      <c r="C8" s="486">
        <f t="shared" si="0"/>
        <v>11</v>
      </c>
      <c r="D8" s="486">
        <f t="shared" si="0"/>
        <v>24</v>
      </c>
      <c r="E8" s="496">
        <v>33</v>
      </c>
      <c r="F8" s="496">
        <v>10</v>
      </c>
      <c r="G8" s="496">
        <v>23</v>
      </c>
      <c r="H8" s="496">
        <v>0</v>
      </c>
      <c r="I8" s="496">
        <v>0</v>
      </c>
      <c r="J8" s="496">
        <v>0</v>
      </c>
      <c r="K8" s="497">
        <v>1</v>
      </c>
      <c r="L8" s="497">
        <v>1</v>
      </c>
      <c r="M8" s="497">
        <v>1</v>
      </c>
      <c r="O8"/>
    </row>
    <row r="9" spans="1:15" ht="9" customHeight="1">
      <c r="A9" s="156" t="s">
        <v>482</v>
      </c>
      <c r="B9" s="408">
        <f t="shared" si="0"/>
        <v>8</v>
      </c>
      <c r="C9" s="408">
        <f t="shared" si="0"/>
        <v>8</v>
      </c>
      <c r="D9" s="408">
        <f t="shared" si="0"/>
        <v>0</v>
      </c>
      <c r="E9" s="156">
        <v>8</v>
      </c>
      <c r="F9" s="156">
        <v>8</v>
      </c>
      <c r="G9" s="156">
        <v>0</v>
      </c>
      <c r="H9" s="156">
        <v>0</v>
      </c>
      <c r="I9" s="156">
        <v>0</v>
      </c>
      <c r="J9" s="488">
        <v>0</v>
      </c>
      <c r="K9" s="498">
        <v>0</v>
      </c>
      <c r="L9" s="498">
        <v>0</v>
      </c>
      <c r="M9" s="499">
        <v>0</v>
      </c>
      <c r="O9"/>
    </row>
    <row r="10" spans="1:15" ht="9" customHeight="1">
      <c r="A10" s="156" t="s">
        <v>483</v>
      </c>
      <c r="B10" s="408">
        <f t="shared" si="0"/>
        <v>1</v>
      </c>
      <c r="C10" s="408">
        <f t="shared" si="0"/>
        <v>1</v>
      </c>
      <c r="D10" s="408">
        <f t="shared" si="0"/>
        <v>1</v>
      </c>
      <c r="E10" s="156">
        <v>0</v>
      </c>
      <c r="F10" s="156">
        <v>0</v>
      </c>
      <c r="G10" s="156">
        <v>0</v>
      </c>
      <c r="H10" s="156">
        <v>0</v>
      </c>
      <c r="I10" s="156">
        <v>0</v>
      </c>
      <c r="J10" s="488">
        <v>0</v>
      </c>
      <c r="K10" s="498">
        <v>1</v>
      </c>
      <c r="L10" s="498">
        <v>1</v>
      </c>
      <c r="M10" s="498">
        <v>1</v>
      </c>
      <c r="O10"/>
    </row>
    <row r="11" spans="1:15" ht="9" customHeight="1">
      <c r="A11" s="156" t="s">
        <v>484</v>
      </c>
      <c r="B11" s="408">
        <f t="shared" si="0"/>
        <v>25</v>
      </c>
      <c r="C11" s="408">
        <f t="shared" si="0"/>
        <v>2</v>
      </c>
      <c r="D11" s="408">
        <f t="shared" si="0"/>
        <v>23</v>
      </c>
      <c r="E11" s="156">
        <v>25</v>
      </c>
      <c r="F11" s="156">
        <v>2</v>
      </c>
      <c r="G11" s="156">
        <v>23</v>
      </c>
      <c r="H11" s="156">
        <v>0</v>
      </c>
      <c r="I11" s="156">
        <v>0</v>
      </c>
      <c r="J11" s="156">
        <v>0</v>
      </c>
      <c r="K11" s="498">
        <v>0</v>
      </c>
      <c r="L11" s="498">
        <v>0</v>
      </c>
      <c r="M11" s="498">
        <v>0</v>
      </c>
      <c r="O11"/>
    </row>
    <row r="12" spans="1:15" ht="9" customHeight="1">
      <c r="A12" s="352" t="s">
        <v>485</v>
      </c>
      <c r="B12" s="486">
        <f t="shared" si="0"/>
        <v>32</v>
      </c>
      <c r="C12" s="486">
        <f t="shared" si="0"/>
        <v>3</v>
      </c>
      <c r="D12" s="486">
        <f t="shared" si="0"/>
        <v>31</v>
      </c>
      <c r="E12" s="352">
        <v>30</v>
      </c>
      <c r="F12" s="352">
        <v>1</v>
      </c>
      <c r="G12" s="352">
        <v>29</v>
      </c>
      <c r="H12" s="352">
        <v>2</v>
      </c>
      <c r="I12" s="352">
        <v>2</v>
      </c>
      <c r="J12" s="352">
        <v>2</v>
      </c>
      <c r="K12" s="500">
        <v>0</v>
      </c>
      <c r="L12" s="500">
        <v>0</v>
      </c>
      <c r="M12" s="500">
        <v>0</v>
      </c>
      <c r="O12"/>
    </row>
    <row r="13" spans="1:15" ht="9" customHeight="1">
      <c r="A13" s="156" t="s">
        <v>486</v>
      </c>
      <c r="B13" s="408">
        <f t="shared" si="0"/>
        <v>0</v>
      </c>
      <c r="C13" s="408">
        <f t="shared" si="0"/>
        <v>0</v>
      </c>
      <c r="D13" s="408">
        <f t="shared" si="0"/>
        <v>0</v>
      </c>
      <c r="E13" s="156">
        <v>0</v>
      </c>
      <c r="F13" s="156">
        <v>0</v>
      </c>
      <c r="G13" s="156">
        <v>0</v>
      </c>
      <c r="H13" s="156">
        <v>0</v>
      </c>
      <c r="I13" s="156">
        <v>0</v>
      </c>
      <c r="J13" s="156">
        <v>0</v>
      </c>
      <c r="K13" s="498">
        <v>0</v>
      </c>
      <c r="L13" s="498">
        <v>0</v>
      </c>
      <c r="M13" s="498">
        <v>0</v>
      </c>
      <c r="O13"/>
    </row>
    <row r="14" spans="1:15" ht="9" customHeight="1">
      <c r="A14" s="156" t="s">
        <v>487</v>
      </c>
      <c r="B14" s="408">
        <f t="shared" si="0"/>
        <v>4</v>
      </c>
      <c r="C14" s="408">
        <f t="shared" si="0"/>
        <v>1</v>
      </c>
      <c r="D14" s="408">
        <f t="shared" si="0"/>
        <v>3</v>
      </c>
      <c r="E14" s="156">
        <v>4</v>
      </c>
      <c r="F14" s="156">
        <v>1</v>
      </c>
      <c r="G14" s="156">
        <v>3</v>
      </c>
      <c r="H14" s="156">
        <v>0</v>
      </c>
      <c r="I14" s="156">
        <v>0</v>
      </c>
      <c r="J14" s="156">
        <v>0</v>
      </c>
      <c r="K14" s="498">
        <v>0</v>
      </c>
      <c r="L14" s="498">
        <v>0</v>
      </c>
      <c r="M14" s="498">
        <v>0</v>
      </c>
      <c r="O14"/>
    </row>
    <row r="15" spans="1:15" ht="9" customHeight="1">
      <c r="A15" s="156" t="s">
        <v>488</v>
      </c>
      <c r="B15" s="408">
        <f t="shared" si="0"/>
        <v>28</v>
      </c>
      <c r="C15" s="408">
        <f t="shared" si="0"/>
        <v>2</v>
      </c>
      <c r="D15" s="408">
        <f t="shared" si="0"/>
        <v>28</v>
      </c>
      <c r="E15" s="156">
        <v>26</v>
      </c>
      <c r="F15" s="156">
        <v>0</v>
      </c>
      <c r="G15" s="156">
        <v>26</v>
      </c>
      <c r="H15" s="156">
        <v>2</v>
      </c>
      <c r="I15" s="156">
        <v>2</v>
      </c>
      <c r="J15" s="156">
        <v>2</v>
      </c>
      <c r="K15" s="498">
        <v>0</v>
      </c>
      <c r="L15" s="498">
        <v>0</v>
      </c>
      <c r="M15" s="498">
        <v>0</v>
      </c>
      <c r="O15"/>
    </row>
    <row r="16" spans="1:15" ht="9" customHeight="1">
      <c r="A16" s="352" t="s">
        <v>489</v>
      </c>
      <c r="B16" s="486">
        <f t="shared" si="0"/>
        <v>199</v>
      </c>
      <c r="C16" s="486">
        <f t="shared" si="0"/>
        <v>24</v>
      </c>
      <c r="D16" s="486">
        <f t="shared" si="0"/>
        <v>198</v>
      </c>
      <c r="E16" s="352">
        <v>176</v>
      </c>
      <c r="F16" s="352">
        <v>1</v>
      </c>
      <c r="G16" s="352">
        <v>175</v>
      </c>
      <c r="H16" s="352">
        <v>17</v>
      </c>
      <c r="I16" s="352">
        <v>17</v>
      </c>
      <c r="J16" s="352">
        <v>17</v>
      </c>
      <c r="K16" s="500">
        <v>6</v>
      </c>
      <c r="L16" s="500">
        <v>6</v>
      </c>
      <c r="M16" s="500">
        <v>6</v>
      </c>
      <c r="O16"/>
    </row>
    <row r="17" spans="1:15" ht="9" customHeight="1">
      <c r="A17" s="57" t="s">
        <v>496</v>
      </c>
      <c r="B17" s="408">
        <f t="shared" si="0"/>
        <v>1</v>
      </c>
      <c r="C17" s="408">
        <f>F17+I17+L17</f>
        <v>1</v>
      </c>
      <c r="D17" s="408">
        <f t="shared" si="0"/>
        <v>0</v>
      </c>
      <c r="E17" s="156">
        <v>1</v>
      </c>
      <c r="F17" s="156">
        <v>1</v>
      </c>
      <c r="G17" s="156">
        <v>0</v>
      </c>
      <c r="H17" s="156">
        <v>0</v>
      </c>
      <c r="I17" s="156">
        <v>0</v>
      </c>
      <c r="J17" s="156">
        <v>0</v>
      </c>
      <c r="K17" s="498">
        <v>0</v>
      </c>
      <c r="L17" s="498">
        <v>0</v>
      </c>
      <c r="M17" s="498">
        <v>0</v>
      </c>
      <c r="O17"/>
    </row>
    <row r="18" spans="1:15" ht="9" customHeight="1">
      <c r="A18" s="57" t="s">
        <v>490</v>
      </c>
      <c r="B18" s="408">
        <f t="shared" si="0"/>
        <v>180</v>
      </c>
      <c r="C18" s="408">
        <f t="shared" si="0"/>
        <v>22</v>
      </c>
      <c r="D18" s="408">
        <f t="shared" si="0"/>
        <v>180</v>
      </c>
      <c r="E18" s="156">
        <v>158</v>
      </c>
      <c r="F18" s="156">
        <v>0</v>
      </c>
      <c r="G18" s="156">
        <v>158</v>
      </c>
      <c r="H18" s="156">
        <v>16</v>
      </c>
      <c r="I18" s="156">
        <v>16</v>
      </c>
      <c r="J18" s="156">
        <v>16</v>
      </c>
      <c r="K18" s="498">
        <v>6</v>
      </c>
      <c r="L18" s="498">
        <v>6</v>
      </c>
      <c r="M18" s="498">
        <v>6</v>
      </c>
      <c r="O18"/>
    </row>
    <row r="19" spans="1:15" ht="9" customHeight="1">
      <c r="A19" s="57" t="s">
        <v>491</v>
      </c>
      <c r="B19" s="408">
        <f t="shared" si="0"/>
        <v>18</v>
      </c>
      <c r="C19" s="408">
        <f t="shared" si="0"/>
        <v>1</v>
      </c>
      <c r="D19" s="408">
        <f t="shared" si="0"/>
        <v>18</v>
      </c>
      <c r="E19" s="156">
        <v>17</v>
      </c>
      <c r="F19" s="156">
        <v>0</v>
      </c>
      <c r="G19" s="156">
        <v>17</v>
      </c>
      <c r="H19" s="156">
        <v>1</v>
      </c>
      <c r="I19" s="156">
        <v>1</v>
      </c>
      <c r="J19" s="156">
        <v>1</v>
      </c>
      <c r="K19" s="498">
        <v>0</v>
      </c>
      <c r="L19" s="498">
        <v>0</v>
      </c>
      <c r="M19" s="498">
        <v>0</v>
      </c>
      <c r="O19"/>
    </row>
    <row r="20" spans="1:15" ht="9" customHeight="1" thickBot="1">
      <c r="A20" s="300"/>
      <c r="B20" s="300"/>
      <c r="C20" s="300"/>
      <c r="D20" s="300"/>
      <c r="E20" s="300"/>
      <c r="F20" s="300"/>
      <c r="G20" s="300"/>
      <c r="H20" s="300"/>
      <c r="I20" s="300"/>
      <c r="J20" s="300"/>
      <c r="K20" s="501"/>
      <c r="L20" s="501"/>
      <c r="M20" s="501"/>
      <c r="O20"/>
    </row>
    <row r="21" spans="1:15" ht="9" customHeight="1" thickTop="1">
      <c r="A21" s="639" t="s">
        <v>492</v>
      </c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O21"/>
    </row>
    <row r="22" spans="1:15" ht="9" customHeight="1">
      <c r="A22" s="491" t="s">
        <v>493</v>
      </c>
      <c r="D22" s="159"/>
      <c r="K22" s="159"/>
      <c r="L22" s="159"/>
      <c r="M22" s="159"/>
      <c r="O22"/>
    </row>
    <row r="23" spans="1:15" ht="9" customHeight="1">
      <c r="O23"/>
    </row>
    <row r="24" spans="1:15" ht="9" customHeight="1">
      <c r="O24"/>
    </row>
    <row r="25" spans="1:15" ht="9" customHeight="1">
      <c r="O25"/>
    </row>
    <row r="26" spans="1:15" ht="9" customHeight="1">
      <c r="O26"/>
    </row>
    <row r="27" spans="1:15" ht="9" customHeight="1">
      <c r="O27"/>
    </row>
    <row r="28" spans="1:15" ht="9" customHeight="1">
      <c r="O28"/>
    </row>
    <row r="29" spans="1:15" ht="9" customHeight="1">
      <c r="O29"/>
    </row>
    <row r="30" spans="1:15" ht="9" customHeight="1">
      <c r="O30"/>
    </row>
    <row r="31" spans="1:15" ht="9" customHeight="1">
      <c r="O31"/>
    </row>
    <row r="32" spans="1:15" ht="9" customHeight="1">
      <c r="O32"/>
    </row>
    <row r="33" spans="1:15" ht="9" customHeight="1">
      <c r="O33"/>
    </row>
    <row r="34" spans="1:15" ht="9" customHeight="1">
      <c r="O34"/>
    </row>
    <row r="35" spans="1:15" ht="9" customHeight="1">
      <c r="O35"/>
    </row>
    <row r="36" spans="1:15" ht="9" customHeight="1">
      <c r="O36"/>
    </row>
    <row r="37" spans="1:15" ht="9" customHeight="1">
      <c r="O37"/>
    </row>
    <row r="38" spans="1:15" ht="9" customHeight="1">
      <c r="O38"/>
    </row>
    <row r="39" spans="1:15" ht="9" customHeight="1">
      <c r="O39"/>
    </row>
    <row r="40" spans="1:15" ht="9" customHeight="1">
      <c r="O40"/>
    </row>
    <row r="41" spans="1:15" ht="9" customHeight="1">
      <c r="A41" s="140"/>
      <c r="O41"/>
    </row>
    <row r="42" spans="1:15" ht="9" customHeight="1">
      <c r="A42" s="327"/>
      <c r="O42"/>
    </row>
    <row r="43" spans="1:15" ht="9" customHeight="1">
      <c r="A43" s="327"/>
      <c r="O43"/>
    </row>
    <row r="44" spans="1:15" ht="9" customHeight="1">
      <c r="A44" s="140"/>
      <c r="O44"/>
    </row>
    <row r="45" spans="1:15" ht="9" customHeight="1">
      <c r="A45" s="140"/>
      <c r="O45"/>
    </row>
    <row r="46" spans="1:15" ht="9" customHeight="1">
      <c r="A46" s="140"/>
      <c r="O46"/>
    </row>
    <row r="47" spans="1:15" ht="9" customHeight="1">
      <c r="A47" s="140"/>
      <c r="O47"/>
    </row>
    <row r="48" spans="1:15" ht="4.9000000000000004" customHeight="1">
      <c r="O48"/>
    </row>
    <row r="49" spans="1:15" s="329" customFormat="1" ht="9" customHeight="1"/>
    <row r="50" spans="1:15">
      <c r="A50" s="333"/>
      <c r="O50"/>
    </row>
    <row r="51" spans="1:15">
      <c r="A51" s="333"/>
      <c r="O51"/>
    </row>
    <row r="52" spans="1:15">
      <c r="A52" s="333"/>
      <c r="O52"/>
    </row>
  </sheetData>
  <mergeCells count="8">
    <mergeCell ref="H4:J4"/>
    <mergeCell ref="K4:M4"/>
    <mergeCell ref="A21:M21"/>
    <mergeCell ref="A1:M1"/>
    <mergeCell ref="A3:A5"/>
    <mergeCell ref="B3:M3"/>
    <mergeCell ref="B4:D4"/>
    <mergeCell ref="E4:G4"/>
  </mergeCells>
  <pageMargins left="0.78740157480314965" right="0.78740157480314965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FD63C-C165-4B56-B35E-1E244CA6A4B8}">
  <sheetPr>
    <tabColor rgb="FF92D050"/>
  </sheetPr>
  <dimension ref="A1:M34"/>
  <sheetViews>
    <sheetView showGridLines="0" zoomScaleNormal="100" workbookViewId="0">
      <selection sqref="A1:M1"/>
    </sheetView>
  </sheetViews>
  <sheetFormatPr defaultRowHeight="12.5"/>
  <cols>
    <col min="1" max="1" width="31.7265625" bestFit="1" customWidth="1"/>
    <col min="2" max="2" width="5.81640625" bestFit="1" customWidth="1"/>
    <col min="3" max="3" width="4.26953125" bestFit="1" customWidth="1"/>
    <col min="4" max="4" width="5.26953125" bestFit="1" customWidth="1"/>
    <col min="5" max="5" width="10.7265625" customWidth="1"/>
    <col min="6" max="6" width="4.26953125" bestFit="1" customWidth="1"/>
    <col min="7" max="7" width="5.26953125" bestFit="1" customWidth="1"/>
    <col min="8" max="8" width="5.81640625" bestFit="1" customWidth="1"/>
    <col min="9" max="9" width="4.26953125" style="140" bestFit="1" customWidth="1"/>
    <col min="10" max="10" width="5.26953125" bestFit="1" customWidth="1"/>
    <col min="11" max="11" width="5.81640625" bestFit="1" customWidth="1"/>
    <col min="12" max="12" width="4.26953125" bestFit="1" customWidth="1"/>
    <col min="13" max="13" width="7.453125" bestFit="1" customWidth="1"/>
    <col min="14" max="15" width="10.26953125" bestFit="1" customWidth="1"/>
  </cols>
  <sheetData>
    <row r="1" spans="1:13" ht="30" customHeight="1">
      <c r="A1" s="568" t="s">
        <v>497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</row>
    <row r="2" spans="1:13" ht="9" customHeight="1">
      <c r="A2" s="482">
        <v>2020</v>
      </c>
      <c r="B2" s="482"/>
      <c r="C2" s="482"/>
      <c r="D2" s="482"/>
      <c r="E2" s="140"/>
      <c r="F2" s="140"/>
      <c r="G2" s="140"/>
      <c r="H2" s="140"/>
      <c r="J2" s="140"/>
      <c r="K2" s="140"/>
      <c r="L2" s="140"/>
      <c r="M2" s="483" t="s">
        <v>20</v>
      </c>
    </row>
    <row r="3" spans="1:13" ht="11.25" customHeight="1">
      <c r="A3" s="640" t="s">
        <v>475</v>
      </c>
      <c r="B3" s="631" t="s">
        <v>37</v>
      </c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</row>
    <row r="4" spans="1:13" ht="11.25" customHeight="1">
      <c r="A4" s="640"/>
      <c r="B4" s="641" t="s">
        <v>43</v>
      </c>
      <c r="C4" s="642"/>
      <c r="D4" s="642"/>
      <c r="E4" s="641" t="s">
        <v>44</v>
      </c>
      <c r="F4" s="642"/>
      <c r="G4" s="646"/>
      <c r="H4" s="647" t="s">
        <v>476</v>
      </c>
      <c r="I4" s="648"/>
      <c r="J4" s="649"/>
      <c r="K4" s="641" t="s">
        <v>477</v>
      </c>
      <c r="L4" s="642"/>
      <c r="M4" s="642"/>
    </row>
    <row r="5" spans="1:13" ht="13.5" customHeight="1">
      <c r="A5" s="640"/>
      <c r="B5" s="471" t="s">
        <v>478</v>
      </c>
      <c r="C5" s="471" t="s">
        <v>479</v>
      </c>
      <c r="D5" s="471" t="s">
        <v>480</v>
      </c>
      <c r="E5" s="471" t="s">
        <v>478</v>
      </c>
      <c r="F5" s="471" t="s">
        <v>479</v>
      </c>
      <c r="G5" s="471" t="s">
        <v>480</v>
      </c>
      <c r="H5" s="471" t="s">
        <v>478</v>
      </c>
      <c r="I5" s="471" t="s">
        <v>479</v>
      </c>
      <c r="J5" s="471" t="s">
        <v>480</v>
      </c>
      <c r="K5" s="471" t="s">
        <v>478</v>
      </c>
      <c r="L5" s="471" t="s">
        <v>479</v>
      </c>
      <c r="M5" s="471" t="s">
        <v>480</v>
      </c>
    </row>
    <row r="6" spans="1:13" ht="10.5" customHeight="1">
      <c r="A6" s="484"/>
      <c r="B6" s="484"/>
      <c r="C6" s="484"/>
      <c r="D6" s="484"/>
      <c r="E6" s="484"/>
      <c r="F6" s="484"/>
      <c r="G6" s="484"/>
      <c r="H6" s="484"/>
      <c r="I6" s="484"/>
      <c r="J6" s="484"/>
      <c r="K6" s="484"/>
      <c r="L6" s="484"/>
      <c r="M6" s="484"/>
    </row>
    <row r="7" spans="1:13" ht="9" customHeight="1">
      <c r="A7" s="485" t="s">
        <v>0</v>
      </c>
      <c r="B7" s="486">
        <f>+E7+H7+K7</f>
        <v>290</v>
      </c>
      <c r="C7" s="486">
        <f>+F7+I7+L7</f>
        <v>30</v>
      </c>
      <c r="D7" s="486">
        <f>+G7+J7+M7</f>
        <v>263</v>
      </c>
      <c r="E7" s="486">
        <v>259</v>
      </c>
      <c r="F7" s="486">
        <v>23</v>
      </c>
      <c r="G7" s="486">
        <v>237</v>
      </c>
      <c r="H7" s="486">
        <v>24</v>
      </c>
      <c r="I7" s="486">
        <v>6</v>
      </c>
      <c r="J7" s="486">
        <v>19</v>
      </c>
      <c r="K7" s="486">
        <v>7</v>
      </c>
      <c r="L7" s="486">
        <v>1</v>
      </c>
      <c r="M7" s="486">
        <v>7</v>
      </c>
    </row>
    <row r="8" spans="1:13" ht="9" customHeight="1">
      <c r="A8" s="487" t="s">
        <v>481</v>
      </c>
      <c r="B8" s="486">
        <f t="shared" ref="B8:D19" si="0">+E8+H8+K8</f>
        <v>15</v>
      </c>
      <c r="C8" s="486">
        <f t="shared" si="0"/>
        <v>15</v>
      </c>
      <c r="D8" s="486">
        <f t="shared" si="0"/>
        <v>1</v>
      </c>
      <c r="E8" s="352">
        <v>12</v>
      </c>
      <c r="F8" s="352">
        <v>12</v>
      </c>
      <c r="G8" s="352">
        <v>0</v>
      </c>
      <c r="H8" s="496">
        <v>2</v>
      </c>
      <c r="I8" s="496">
        <v>2</v>
      </c>
      <c r="J8" s="496">
        <v>0</v>
      </c>
      <c r="K8" s="496">
        <v>1</v>
      </c>
      <c r="L8" s="496">
        <v>1</v>
      </c>
      <c r="M8" s="496">
        <v>1</v>
      </c>
    </row>
    <row r="9" spans="1:13" ht="9" customHeight="1">
      <c r="A9" s="156" t="s">
        <v>482</v>
      </c>
      <c r="B9" s="408">
        <f t="shared" si="0"/>
        <v>12</v>
      </c>
      <c r="C9" s="408">
        <f t="shared" si="0"/>
        <v>12</v>
      </c>
      <c r="D9" s="408">
        <f t="shared" si="0"/>
        <v>0</v>
      </c>
      <c r="E9" s="156">
        <v>12</v>
      </c>
      <c r="F9" s="156">
        <v>12</v>
      </c>
      <c r="G9" s="156">
        <v>0</v>
      </c>
      <c r="H9" s="156">
        <v>0</v>
      </c>
      <c r="I9" s="156">
        <v>0</v>
      </c>
      <c r="J9" s="488">
        <v>0</v>
      </c>
      <c r="K9" s="156">
        <v>0</v>
      </c>
      <c r="L9" s="156">
        <v>0</v>
      </c>
      <c r="M9" s="488">
        <v>0</v>
      </c>
    </row>
    <row r="10" spans="1:13" ht="9" customHeight="1">
      <c r="A10" s="156" t="s">
        <v>483</v>
      </c>
      <c r="B10" s="408">
        <f t="shared" si="0"/>
        <v>3</v>
      </c>
      <c r="C10" s="408">
        <f t="shared" si="0"/>
        <v>3</v>
      </c>
      <c r="D10" s="408">
        <f t="shared" si="0"/>
        <v>1</v>
      </c>
      <c r="E10" s="156">
        <v>0</v>
      </c>
      <c r="F10" s="156">
        <v>0</v>
      </c>
      <c r="G10" s="156">
        <v>0</v>
      </c>
      <c r="H10" s="156">
        <v>2</v>
      </c>
      <c r="I10" s="156">
        <v>2</v>
      </c>
      <c r="J10" s="488">
        <v>0</v>
      </c>
      <c r="K10" s="156">
        <v>1</v>
      </c>
      <c r="L10" s="156">
        <v>1</v>
      </c>
      <c r="M10" s="156">
        <v>1</v>
      </c>
    </row>
    <row r="11" spans="1:13" ht="9" customHeight="1">
      <c r="A11" s="156" t="s">
        <v>484</v>
      </c>
      <c r="B11" s="408">
        <f t="shared" si="0"/>
        <v>0</v>
      </c>
      <c r="C11" s="408">
        <f t="shared" si="0"/>
        <v>0</v>
      </c>
      <c r="D11" s="408">
        <f t="shared" si="0"/>
        <v>0</v>
      </c>
      <c r="E11" s="156">
        <v>0</v>
      </c>
      <c r="F11" s="156">
        <v>0</v>
      </c>
      <c r="G11" s="156">
        <v>0</v>
      </c>
      <c r="H11" s="156">
        <v>0</v>
      </c>
      <c r="I11" s="156">
        <v>0</v>
      </c>
      <c r="J11" s="156">
        <v>0</v>
      </c>
      <c r="K11" s="156">
        <v>0</v>
      </c>
      <c r="L11" s="156">
        <v>0</v>
      </c>
      <c r="M11" s="156">
        <v>0</v>
      </c>
    </row>
    <row r="12" spans="1:13" ht="9" customHeight="1">
      <c r="A12" s="352" t="s">
        <v>485</v>
      </c>
      <c r="B12" s="486">
        <f t="shared" si="0"/>
        <v>31</v>
      </c>
      <c r="C12" s="486">
        <f t="shared" si="0"/>
        <v>11</v>
      </c>
      <c r="D12" s="486">
        <f t="shared" si="0"/>
        <v>22</v>
      </c>
      <c r="E12" s="352">
        <v>27</v>
      </c>
      <c r="F12" s="352">
        <v>8</v>
      </c>
      <c r="G12" s="352">
        <v>20</v>
      </c>
      <c r="H12" s="352">
        <v>4</v>
      </c>
      <c r="I12" s="352">
        <v>3</v>
      </c>
      <c r="J12" s="352">
        <v>2</v>
      </c>
      <c r="K12" s="352">
        <v>0</v>
      </c>
      <c r="L12" s="352">
        <v>0</v>
      </c>
      <c r="M12" s="352">
        <v>0</v>
      </c>
    </row>
    <row r="13" spans="1:13" ht="9" customHeight="1">
      <c r="A13" s="156" t="s">
        <v>486</v>
      </c>
      <c r="B13" s="408">
        <f t="shared" si="0"/>
        <v>0</v>
      </c>
      <c r="C13" s="408">
        <f t="shared" si="0"/>
        <v>0</v>
      </c>
      <c r="D13" s="408">
        <f t="shared" si="0"/>
        <v>0</v>
      </c>
      <c r="E13" s="156">
        <v>0</v>
      </c>
      <c r="F13" s="156">
        <v>0</v>
      </c>
      <c r="G13" s="156">
        <v>0</v>
      </c>
      <c r="H13" s="156">
        <v>0</v>
      </c>
      <c r="I13" s="156">
        <v>0</v>
      </c>
      <c r="J13" s="156">
        <v>0</v>
      </c>
      <c r="K13" s="156">
        <v>0</v>
      </c>
      <c r="L13" s="156">
        <v>0</v>
      </c>
      <c r="M13" s="156">
        <v>0</v>
      </c>
    </row>
    <row r="14" spans="1:13" ht="9" customHeight="1">
      <c r="A14" s="156" t="s">
        <v>487</v>
      </c>
      <c r="B14" s="408">
        <f t="shared" si="0"/>
        <v>0</v>
      </c>
      <c r="C14" s="408">
        <f t="shared" si="0"/>
        <v>0</v>
      </c>
      <c r="D14" s="408">
        <f t="shared" si="0"/>
        <v>0</v>
      </c>
      <c r="E14" s="156">
        <v>0</v>
      </c>
      <c r="F14" s="156">
        <v>0</v>
      </c>
      <c r="G14" s="156">
        <v>0</v>
      </c>
      <c r="H14" s="156">
        <v>0</v>
      </c>
      <c r="I14" s="156">
        <v>0</v>
      </c>
      <c r="J14" s="156">
        <v>0</v>
      </c>
      <c r="K14" s="156">
        <v>0</v>
      </c>
      <c r="L14" s="156">
        <v>0</v>
      </c>
      <c r="M14" s="156">
        <v>0</v>
      </c>
    </row>
    <row r="15" spans="1:13" ht="9" customHeight="1">
      <c r="A15" s="156" t="s">
        <v>488</v>
      </c>
      <c r="B15" s="408">
        <f t="shared" si="0"/>
        <v>31</v>
      </c>
      <c r="C15" s="408">
        <f t="shared" si="0"/>
        <v>11</v>
      </c>
      <c r="D15" s="408">
        <f t="shared" si="0"/>
        <v>22</v>
      </c>
      <c r="E15" s="156">
        <v>27</v>
      </c>
      <c r="F15" s="156">
        <v>8</v>
      </c>
      <c r="G15" s="156">
        <v>20</v>
      </c>
      <c r="H15" s="156">
        <v>4</v>
      </c>
      <c r="I15" s="156">
        <v>3</v>
      </c>
      <c r="J15" s="156">
        <v>2</v>
      </c>
      <c r="K15" s="156">
        <v>0</v>
      </c>
      <c r="L15" s="156">
        <v>0</v>
      </c>
      <c r="M15" s="156">
        <v>0</v>
      </c>
    </row>
    <row r="16" spans="1:13" ht="9" customHeight="1">
      <c r="A16" s="352" t="s">
        <v>489</v>
      </c>
      <c r="B16" s="486">
        <f t="shared" si="0"/>
        <v>244</v>
      </c>
      <c r="C16" s="486">
        <f t="shared" si="0"/>
        <v>4</v>
      </c>
      <c r="D16" s="486">
        <f t="shared" si="0"/>
        <v>240</v>
      </c>
      <c r="E16" s="352">
        <v>220</v>
      </c>
      <c r="F16" s="352">
        <v>3</v>
      </c>
      <c r="G16" s="352">
        <v>217</v>
      </c>
      <c r="H16" s="352">
        <v>18</v>
      </c>
      <c r="I16" s="352">
        <v>1</v>
      </c>
      <c r="J16" s="352">
        <v>17</v>
      </c>
      <c r="K16" s="352">
        <v>6</v>
      </c>
      <c r="L16" s="352">
        <v>0</v>
      </c>
      <c r="M16" s="352">
        <v>6</v>
      </c>
    </row>
    <row r="17" spans="1:13" ht="9" customHeight="1">
      <c r="A17" s="57" t="s">
        <v>496</v>
      </c>
      <c r="B17" s="408">
        <f t="shared" si="0"/>
        <v>6</v>
      </c>
      <c r="C17" s="408">
        <f t="shared" si="0"/>
        <v>4</v>
      </c>
      <c r="D17" s="408">
        <f t="shared" si="0"/>
        <v>2</v>
      </c>
      <c r="E17" s="156">
        <v>5</v>
      </c>
      <c r="F17" s="156">
        <v>3</v>
      </c>
      <c r="G17" s="156">
        <v>2</v>
      </c>
      <c r="H17" s="156">
        <v>1</v>
      </c>
      <c r="I17" s="156">
        <v>1</v>
      </c>
      <c r="J17" s="156">
        <v>0</v>
      </c>
      <c r="K17" s="156">
        <v>0</v>
      </c>
      <c r="L17" s="156">
        <v>0</v>
      </c>
      <c r="M17" s="156">
        <v>0</v>
      </c>
    </row>
    <row r="18" spans="1:13" ht="9" customHeight="1">
      <c r="A18" s="57" t="s">
        <v>490</v>
      </c>
      <c r="B18" s="408">
        <f t="shared" si="0"/>
        <v>230</v>
      </c>
      <c r="C18" s="408">
        <f t="shared" si="0"/>
        <v>0</v>
      </c>
      <c r="D18" s="408">
        <f t="shared" si="0"/>
        <v>230</v>
      </c>
      <c r="E18" s="156">
        <v>207</v>
      </c>
      <c r="F18" s="156">
        <v>0</v>
      </c>
      <c r="G18" s="156">
        <v>207</v>
      </c>
      <c r="H18" s="156">
        <v>17</v>
      </c>
      <c r="I18" s="156">
        <v>0</v>
      </c>
      <c r="J18" s="156">
        <v>17</v>
      </c>
      <c r="K18" s="156">
        <v>6</v>
      </c>
      <c r="L18" s="156">
        <v>0</v>
      </c>
      <c r="M18" s="156">
        <v>6</v>
      </c>
    </row>
    <row r="19" spans="1:13" ht="9" customHeight="1">
      <c r="A19" s="57" t="s">
        <v>491</v>
      </c>
      <c r="B19" s="408">
        <f t="shared" si="0"/>
        <v>8</v>
      </c>
      <c r="C19" s="408">
        <f t="shared" si="0"/>
        <v>0</v>
      </c>
      <c r="D19" s="408">
        <f t="shared" si="0"/>
        <v>8</v>
      </c>
      <c r="E19" s="156">
        <v>8</v>
      </c>
      <c r="F19" s="156">
        <v>0</v>
      </c>
      <c r="G19" s="156">
        <v>8</v>
      </c>
      <c r="H19" s="156">
        <v>0</v>
      </c>
      <c r="I19" s="156">
        <v>0</v>
      </c>
      <c r="J19" s="156">
        <v>0</v>
      </c>
      <c r="K19" s="156">
        <v>0</v>
      </c>
      <c r="L19" s="156">
        <v>0</v>
      </c>
      <c r="M19" s="156">
        <v>0</v>
      </c>
    </row>
    <row r="20" spans="1:13" ht="4.5" customHeight="1" thickBot="1">
      <c r="A20" s="300"/>
      <c r="B20" s="300"/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</row>
    <row r="21" spans="1:13" ht="20.25" customHeight="1" thickTop="1">
      <c r="A21" s="645" t="s">
        <v>492</v>
      </c>
      <c r="B21" s="645"/>
      <c r="C21" s="645"/>
      <c r="D21" s="645"/>
      <c r="E21" s="645"/>
      <c r="F21" s="645"/>
      <c r="G21" s="645"/>
      <c r="H21" s="645"/>
      <c r="I21" s="645"/>
      <c r="J21" s="645"/>
      <c r="K21" s="645"/>
      <c r="L21" s="645"/>
      <c r="M21" s="645"/>
    </row>
    <row r="22" spans="1:13" ht="10.5" customHeight="1">
      <c r="A22" s="491" t="s">
        <v>493</v>
      </c>
      <c r="B22" s="491"/>
      <c r="C22" s="491"/>
      <c r="D22" s="491"/>
      <c r="I22"/>
    </row>
    <row r="23" spans="1:13" ht="10.5" customHeight="1">
      <c r="I23"/>
    </row>
    <row r="24" spans="1:13" ht="6" customHeight="1">
      <c r="I24"/>
    </row>
    <row r="25" spans="1:13" ht="11.25" customHeight="1">
      <c r="I25"/>
    </row>
    <row r="26" spans="1:13" ht="11.25" customHeight="1">
      <c r="I26"/>
    </row>
    <row r="27" spans="1:13" ht="4.5" customHeight="1">
      <c r="I27"/>
    </row>
    <row r="28" spans="1:13" ht="10.5" customHeight="1">
      <c r="I28"/>
    </row>
    <row r="29" spans="1:13" ht="10.5" customHeight="1">
      <c r="I29"/>
    </row>
    <row r="30" spans="1:13" ht="10.5" customHeight="1">
      <c r="I30"/>
    </row>
    <row r="31" spans="1:13" ht="10.5" customHeight="1">
      <c r="I31"/>
    </row>
    <row r="32" spans="1:13" ht="10.5" customHeight="1">
      <c r="I32"/>
    </row>
    <row r="33" spans="9:9" ht="4.5" customHeight="1">
      <c r="I33"/>
    </row>
    <row r="34" spans="9:9" ht="9" customHeight="1">
      <c r="I34"/>
    </row>
  </sheetData>
  <mergeCells count="8">
    <mergeCell ref="K4:M4"/>
    <mergeCell ref="A21:M21"/>
    <mergeCell ref="A1:M1"/>
    <mergeCell ref="A3:A5"/>
    <mergeCell ref="B3:M3"/>
    <mergeCell ref="B4:D4"/>
    <mergeCell ref="E4:G4"/>
    <mergeCell ref="H4:J4"/>
  </mergeCells>
  <printOptions horizontalCentered="1"/>
  <pageMargins left="0.78740157480314965" right="0.78740157480314965" top="0.78740157480314965" bottom="0.78740157480314965" header="0.31496062992125984" footer="0.31496062992125984"/>
  <pageSetup scale="8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81513-F81D-4F7B-A118-FC522089F30E}">
  <sheetPr>
    <tabColor rgb="FF92D050"/>
  </sheetPr>
  <dimension ref="A1:P48"/>
  <sheetViews>
    <sheetView showGridLines="0" zoomScaleNormal="100" workbookViewId="0">
      <selection sqref="A1:M1"/>
    </sheetView>
  </sheetViews>
  <sheetFormatPr defaultRowHeight="12.5"/>
  <cols>
    <col min="1" max="1" width="20.54296875" customWidth="1"/>
    <col min="2" max="2" width="7.1796875" bestFit="1" customWidth="1"/>
    <col min="3" max="3" width="9.81640625" bestFit="1" customWidth="1"/>
    <col min="4" max="9" width="7.54296875" customWidth="1"/>
    <col min="10" max="10" width="7.54296875" style="140" customWidth="1"/>
    <col min="11" max="15" width="10" style="159" bestFit="1" customWidth="1"/>
    <col min="16" max="16" width="10.81640625" style="159" bestFit="1" customWidth="1"/>
  </cols>
  <sheetData>
    <row r="1" spans="1:16" ht="15" customHeight="1">
      <c r="A1" s="568" t="s">
        <v>498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</row>
    <row r="2" spans="1:16" ht="9" customHeight="1">
      <c r="A2" s="220"/>
      <c r="B2" s="220"/>
      <c r="C2" s="221"/>
      <c r="D2" s="221"/>
      <c r="E2" s="221"/>
      <c r="F2" s="221"/>
      <c r="G2" s="221"/>
      <c r="H2" s="221"/>
      <c r="I2" s="221"/>
      <c r="J2" s="221"/>
      <c r="K2" s="221"/>
      <c r="L2"/>
      <c r="M2" s="222" t="s">
        <v>20</v>
      </c>
    </row>
    <row r="3" spans="1:16" ht="11.25" customHeight="1">
      <c r="A3" s="655" t="s">
        <v>268</v>
      </c>
      <c r="B3" s="656" t="s">
        <v>269</v>
      </c>
      <c r="C3" s="657"/>
      <c r="D3" s="658"/>
      <c r="E3" s="656" t="s">
        <v>270</v>
      </c>
      <c r="F3" s="657"/>
      <c r="G3" s="657"/>
      <c r="H3" s="657"/>
      <c r="I3" s="657"/>
      <c r="J3" s="657"/>
      <c r="K3" s="657"/>
      <c r="L3" s="657"/>
      <c r="M3" s="657"/>
    </row>
    <row r="4" spans="1:16" ht="11.25" customHeight="1">
      <c r="A4" s="655"/>
      <c r="B4" s="650" t="s">
        <v>271</v>
      </c>
      <c r="C4" s="650" t="s">
        <v>272</v>
      </c>
      <c r="D4" s="650" t="s">
        <v>273</v>
      </c>
      <c r="E4" s="652" t="s">
        <v>274</v>
      </c>
      <c r="F4" s="653"/>
      <c r="G4" s="654"/>
      <c r="H4" s="652" t="s">
        <v>275</v>
      </c>
      <c r="I4" s="653"/>
      <c r="J4" s="654"/>
      <c r="K4" s="652" t="s">
        <v>276</v>
      </c>
      <c r="L4" s="653"/>
      <c r="M4" s="653"/>
    </row>
    <row r="5" spans="1:16" ht="9" customHeight="1">
      <c r="A5" s="655"/>
      <c r="B5" s="651"/>
      <c r="C5" s="651"/>
      <c r="D5" s="651"/>
      <c r="E5" s="319" t="s">
        <v>271</v>
      </c>
      <c r="F5" s="319" t="s">
        <v>272</v>
      </c>
      <c r="G5" s="320" t="s">
        <v>273</v>
      </c>
      <c r="H5" s="319" t="s">
        <v>271</v>
      </c>
      <c r="I5" s="319" t="s">
        <v>272</v>
      </c>
      <c r="J5" s="320" t="s">
        <v>273</v>
      </c>
      <c r="K5" s="319" t="s">
        <v>271</v>
      </c>
      <c r="L5" s="319" t="s">
        <v>272</v>
      </c>
      <c r="M5" s="321" t="s">
        <v>273</v>
      </c>
    </row>
    <row r="6" spans="1:16" ht="10.5" customHeight="1">
      <c r="A6" s="224"/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364"/>
      <c r="O6" s="364"/>
      <c r="P6" s="364"/>
    </row>
    <row r="7" spans="1:16" ht="10.5" customHeight="1">
      <c r="A7" s="225">
        <v>2017</v>
      </c>
      <c r="B7" s="322"/>
      <c r="C7" s="323"/>
      <c r="D7" s="288"/>
      <c r="E7" s="288"/>
      <c r="F7" s="288"/>
      <c r="G7" s="323"/>
      <c r="H7" s="323"/>
      <c r="I7" s="288"/>
      <c r="J7" s="288"/>
      <c r="K7" s="288"/>
      <c r="L7" s="288"/>
      <c r="M7" s="323"/>
      <c r="N7" s="364"/>
      <c r="O7" s="364"/>
      <c r="P7" s="364"/>
    </row>
    <row r="8" spans="1:16" ht="9" customHeight="1">
      <c r="A8" s="226" t="s">
        <v>43</v>
      </c>
      <c r="B8" s="322">
        <v>1835</v>
      </c>
      <c r="C8" s="322">
        <v>1040</v>
      </c>
      <c r="D8" s="322">
        <v>795</v>
      </c>
      <c r="E8" s="322">
        <v>394</v>
      </c>
      <c r="F8" s="322">
        <v>226</v>
      </c>
      <c r="G8" s="322">
        <v>168</v>
      </c>
      <c r="H8" s="322">
        <v>999</v>
      </c>
      <c r="I8" s="322">
        <v>531</v>
      </c>
      <c r="J8" s="322">
        <v>468</v>
      </c>
      <c r="K8" s="322">
        <v>442</v>
      </c>
      <c r="L8" s="322">
        <v>283</v>
      </c>
      <c r="M8" s="322">
        <v>159</v>
      </c>
      <c r="N8" s="364"/>
      <c r="O8" s="364"/>
      <c r="P8" s="364"/>
    </row>
    <row r="9" spans="1:16" ht="9" customHeight="1">
      <c r="A9" s="324" t="s">
        <v>254</v>
      </c>
      <c r="B9" s="322">
        <v>360</v>
      </c>
      <c r="C9" s="323">
        <v>246</v>
      </c>
      <c r="D9" s="288">
        <v>114</v>
      </c>
      <c r="E9" s="322">
        <v>22</v>
      </c>
      <c r="F9" s="288">
        <v>9</v>
      </c>
      <c r="G9" s="323">
        <v>13</v>
      </c>
      <c r="H9" s="322">
        <v>238</v>
      </c>
      <c r="I9" s="288">
        <v>162</v>
      </c>
      <c r="J9" s="288">
        <v>76</v>
      </c>
      <c r="K9" s="322">
        <v>100</v>
      </c>
      <c r="L9" s="288">
        <v>75</v>
      </c>
      <c r="M9" s="323">
        <v>25</v>
      </c>
      <c r="N9" s="364"/>
      <c r="O9" s="364"/>
      <c r="P9" s="364"/>
    </row>
    <row r="10" spans="1:16" ht="9" customHeight="1">
      <c r="A10" s="324" t="s">
        <v>255</v>
      </c>
      <c r="B10" s="322">
        <v>259</v>
      </c>
      <c r="C10" s="323">
        <v>166</v>
      </c>
      <c r="D10" s="288">
        <v>93</v>
      </c>
      <c r="E10" s="322">
        <v>16</v>
      </c>
      <c r="F10" s="288">
        <v>7</v>
      </c>
      <c r="G10" s="323">
        <v>9</v>
      </c>
      <c r="H10" s="322">
        <v>155</v>
      </c>
      <c r="I10" s="288">
        <v>100</v>
      </c>
      <c r="J10" s="288">
        <v>55</v>
      </c>
      <c r="K10" s="322">
        <v>88</v>
      </c>
      <c r="L10" s="288">
        <v>59</v>
      </c>
      <c r="M10" s="323">
        <v>29</v>
      </c>
      <c r="N10" s="366"/>
      <c r="O10" s="366"/>
      <c r="P10" s="366"/>
    </row>
    <row r="11" spans="1:16" ht="9" customHeight="1">
      <c r="A11" s="324" t="s">
        <v>261</v>
      </c>
      <c r="B11" s="322">
        <v>1046</v>
      </c>
      <c r="C11" s="323">
        <v>543</v>
      </c>
      <c r="D11" s="288">
        <v>503</v>
      </c>
      <c r="E11" s="322">
        <v>352</v>
      </c>
      <c r="F11" s="288">
        <v>208</v>
      </c>
      <c r="G11" s="323">
        <v>144</v>
      </c>
      <c r="H11" s="322">
        <v>514</v>
      </c>
      <c r="I11" s="288">
        <v>227</v>
      </c>
      <c r="J11" s="288">
        <v>287</v>
      </c>
      <c r="K11" s="322">
        <v>180</v>
      </c>
      <c r="L11" s="288">
        <v>108</v>
      </c>
      <c r="M11" s="323">
        <v>72</v>
      </c>
    </row>
    <row r="12" spans="1:16" ht="9" customHeight="1">
      <c r="A12" s="325" t="s">
        <v>257</v>
      </c>
      <c r="B12" s="322">
        <v>57</v>
      </c>
      <c r="C12" s="323">
        <v>25</v>
      </c>
      <c r="D12" s="288">
        <v>32</v>
      </c>
      <c r="E12" s="322">
        <v>2</v>
      </c>
      <c r="F12" s="288">
        <v>1</v>
      </c>
      <c r="G12" s="323">
        <v>1</v>
      </c>
      <c r="H12" s="322">
        <v>33</v>
      </c>
      <c r="I12" s="288">
        <v>11</v>
      </c>
      <c r="J12" s="288">
        <v>22</v>
      </c>
      <c r="K12" s="322">
        <v>22</v>
      </c>
      <c r="L12" s="288">
        <v>13</v>
      </c>
      <c r="M12" s="323">
        <v>9</v>
      </c>
    </row>
    <row r="13" spans="1:16" ht="9" customHeight="1">
      <c r="A13" s="325" t="s">
        <v>258</v>
      </c>
      <c r="B13" s="322">
        <v>83</v>
      </c>
      <c r="C13" s="323">
        <v>45</v>
      </c>
      <c r="D13" s="288">
        <v>38</v>
      </c>
      <c r="E13" s="322">
        <v>0</v>
      </c>
      <c r="F13" s="288">
        <v>0</v>
      </c>
      <c r="G13" s="323">
        <v>0</v>
      </c>
      <c r="H13" s="322">
        <v>43</v>
      </c>
      <c r="I13" s="288">
        <v>24</v>
      </c>
      <c r="J13" s="288">
        <v>19</v>
      </c>
      <c r="K13" s="322">
        <v>40</v>
      </c>
      <c r="L13" s="288">
        <v>21</v>
      </c>
      <c r="M13" s="323">
        <v>19</v>
      </c>
    </row>
    <row r="14" spans="1:16" ht="9" customHeight="1">
      <c r="A14" s="325" t="s">
        <v>277</v>
      </c>
      <c r="B14" s="322">
        <v>30</v>
      </c>
      <c r="C14" s="323">
        <v>15</v>
      </c>
      <c r="D14" s="288">
        <v>15</v>
      </c>
      <c r="E14" s="322">
        <v>2</v>
      </c>
      <c r="F14" s="288">
        <v>1</v>
      </c>
      <c r="G14" s="323">
        <v>1</v>
      </c>
      <c r="H14" s="322">
        <v>16</v>
      </c>
      <c r="I14" s="288">
        <v>7</v>
      </c>
      <c r="J14" s="288">
        <v>9</v>
      </c>
      <c r="K14" s="322">
        <v>12</v>
      </c>
      <c r="L14" s="288">
        <v>7</v>
      </c>
      <c r="M14" s="323">
        <v>5</v>
      </c>
    </row>
    <row r="15" spans="1:16" ht="9" customHeight="1">
      <c r="A15" s="225">
        <v>2018</v>
      </c>
      <c r="B15" s="322"/>
      <c r="C15" s="323"/>
      <c r="D15" s="288"/>
      <c r="E15" s="288"/>
      <c r="F15" s="288"/>
      <c r="G15" s="323"/>
      <c r="H15" s="323"/>
      <c r="I15" s="288"/>
      <c r="J15" s="288"/>
      <c r="K15" s="288"/>
      <c r="L15" s="288"/>
      <c r="M15" s="323"/>
      <c r="N15" s="350"/>
      <c r="O15" s="350"/>
      <c r="P15" s="350"/>
    </row>
    <row r="16" spans="1:16" ht="9" customHeight="1">
      <c r="A16" s="226" t="s">
        <v>43</v>
      </c>
      <c r="B16" s="322">
        <v>1877</v>
      </c>
      <c r="C16" s="322">
        <v>1065</v>
      </c>
      <c r="D16" s="322">
        <v>812</v>
      </c>
      <c r="E16" s="322">
        <v>417</v>
      </c>
      <c r="F16" s="322">
        <v>233</v>
      </c>
      <c r="G16" s="322">
        <v>184</v>
      </c>
      <c r="H16" s="322">
        <v>1014</v>
      </c>
      <c r="I16" s="322">
        <v>529</v>
      </c>
      <c r="J16" s="322">
        <v>485</v>
      </c>
      <c r="K16" s="322">
        <v>446</v>
      </c>
      <c r="L16" s="322">
        <v>303</v>
      </c>
      <c r="M16" s="322">
        <v>143</v>
      </c>
      <c r="N16" s="350"/>
      <c r="O16" s="350"/>
      <c r="P16" s="350"/>
    </row>
    <row r="17" spans="1:16" ht="9" customHeight="1">
      <c r="A17" s="324" t="s">
        <v>254</v>
      </c>
      <c r="B17" s="322">
        <v>461</v>
      </c>
      <c r="C17" s="323">
        <v>310</v>
      </c>
      <c r="D17" s="288">
        <v>151</v>
      </c>
      <c r="E17" s="322">
        <v>38</v>
      </c>
      <c r="F17" s="288">
        <v>19</v>
      </c>
      <c r="G17" s="323">
        <v>19</v>
      </c>
      <c r="H17" s="322">
        <v>291</v>
      </c>
      <c r="I17" s="288">
        <v>191</v>
      </c>
      <c r="J17" s="288">
        <v>100</v>
      </c>
      <c r="K17" s="322">
        <v>132</v>
      </c>
      <c r="L17" s="288">
        <v>100</v>
      </c>
      <c r="M17" s="323">
        <v>32</v>
      </c>
      <c r="N17" s="350"/>
      <c r="O17" s="350"/>
      <c r="P17" s="350"/>
    </row>
    <row r="18" spans="1:16" ht="9" customHeight="1">
      <c r="A18" s="324" t="s">
        <v>255</v>
      </c>
      <c r="B18" s="322">
        <v>302</v>
      </c>
      <c r="C18" s="323">
        <v>172</v>
      </c>
      <c r="D18" s="288">
        <v>130</v>
      </c>
      <c r="E18" s="322">
        <v>20</v>
      </c>
      <c r="F18" s="288">
        <v>3</v>
      </c>
      <c r="G18" s="323">
        <v>17</v>
      </c>
      <c r="H18" s="322">
        <v>190</v>
      </c>
      <c r="I18" s="288">
        <v>104</v>
      </c>
      <c r="J18" s="288">
        <v>86</v>
      </c>
      <c r="K18" s="322">
        <v>92</v>
      </c>
      <c r="L18" s="288">
        <v>65</v>
      </c>
      <c r="M18" s="323">
        <v>27</v>
      </c>
      <c r="N18" s="350"/>
      <c r="O18" s="350"/>
      <c r="P18" s="350"/>
    </row>
    <row r="19" spans="1:16" ht="9" customHeight="1">
      <c r="A19" s="324" t="s">
        <v>261</v>
      </c>
      <c r="B19" s="322">
        <v>1016</v>
      </c>
      <c r="C19" s="323">
        <v>538</v>
      </c>
      <c r="D19" s="288">
        <v>478</v>
      </c>
      <c r="E19" s="322">
        <v>356</v>
      </c>
      <c r="F19" s="288">
        <v>210</v>
      </c>
      <c r="G19" s="323">
        <v>146</v>
      </c>
      <c r="H19" s="322">
        <v>475</v>
      </c>
      <c r="I19" s="288">
        <v>212</v>
      </c>
      <c r="J19" s="288">
        <v>263</v>
      </c>
      <c r="K19" s="322">
        <v>185</v>
      </c>
      <c r="L19" s="288">
        <v>116</v>
      </c>
      <c r="M19" s="323">
        <v>69</v>
      </c>
      <c r="N19" s="346"/>
      <c r="O19" s="346"/>
      <c r="P19" s="346"/>
    </row>
    <row r="20" spans="1:16" ht="9" customHeight="1">
      <c r="A20" s="325" t="s">
        <v>257</v>
      </c>
      <c r="B20" s="322">
        <v>52</v>
      </c>
      <c r="C20" s="323">
        <v>21</v>
      </c>
      <c r="D20" s="288">
        <v>31</v>
      </c>
      <c r="E20" s="322">
        <v>2</v>
      </c>
      <c r="F20" s="288">
        <v>1</v>
      </c>
      <c r="G20" s="323">
        <v>1</v>
      </c>
      <c r="H20" s="322">
        <v>31</v>
      </c>
      <c r="I20" s="288">
        <v>9</v>
      </c>
      <c r="J20" s="288">
        <v>22</v>
      </c>
      <c r="K20" s="322">
        <v>19</v>
      </c>
      <c r="L20" s="288">
        <v>11</v>
      </c>
      <c r="M20" s="323">
        <v>8</v>
      </c>
      <c r="N20" s="346"/>
      <c r="O20" s="346"/>
      <c r="P20" s="346"/>
    </row>
    <row r="21" spans="1:16" ht="9" customHeight="1">
      <c r="A21" s="325" t="s">
        <v>258</v>
      </c>
      <c r="B21" s="322">
        <v>19</v>
      </c>
      <c r="C21" s="323">
        <v>10</v>
      </c>
      <c r="D21" s="288">
        <v>9</v>
      </c>
      <c r="E21" s="322">
        <v>0</v>
      </c>
      <c r="F21" s="288">
        <v>0</v>
      </c>
      <c r="G21" s="323">
        <v>0</v>
      </c>
      <c r="H21" s="322">
        <v>13</v>
      </c>
      <c r="I21" s="288">
        <v>7</v>
      </c>
      <c r="J21" s="288">
        <v>6</v>
      </c>
      <c r="K21" s="322">
        <v>6</v>
      </c>
      <c r="L21" s="288">
        <v>3</v>
      </c>
      <c r="M21" s="323">
        <v>3</v>
      </c>
    </row>
    <row r="22" spans="1:16" ht="9" customHeight="1">
      <c r="A22" s="325" t="s">
        <v>277</v>
      </c>
      <c r="B22" s="322">
        <v>27</v>
      </c>
      <c r="C22" s="323">
        <v>14</v>
      </c>
      <c r="D22" s="288">
        <v>13</v>
      </c>
      <c r="E22" s="322">
        <v>1</v>
      </c>
      <c r="F22" s="288">
        <v>0</v>
      </c>
      <c r="G22" s="323">
        <v>1</v>
      </c>
      <c r="H22" s="322">
        <v>14</v>
      </c>
      <c r="I22" s="288">
        <v>6</v>
      </c>
      <c r="J22" s="288">
        <v>8</v>
      </c>
      <c r="K22" s="322">
        <v>12</v>
      </c>
      <c r="L22" s="288">
        <v>8</v>
      </c>
      <c r="M22" s="323">
        <v>4</v>
      </c>
    </row>
    <row r="23" spans="1:16" ht="9" customHeight="1">
      <c r="A23" s="225">
        <v>2019</v>
      </c>
      <c r="B23" s="322"/>
      <c r="C23" s="323"/>
      <c r="D23" s="288"/>
      <c r="E23" s="288"/>
      <c r="F23" s="288"/>
      <c r="G23" s="323"/>
      <c r="H23" s="323"/>
      <c r="I23" s="288"/>
      <c r="J23" s="288"/>
      <c r="K23" s="288"/>
      <c r="L23" s="288"/>
      <c r="M23" s="323"/>
    </row>
    <row r="24" spans="1:16" ht="9" customHeight="1">
      <c r="A24" s="226" t="s">
        <v>43</v>
      </c>
      <c r="B24" s="322">
        <v>1998</v>
      </c>
      <c r="C24" s="322">
        <v>994</v>
      </c>
      <c r="D24" s="322">
        <v>1004</v>
      </c>
      <c r="E24" s="322">
        <v>264</v>
      </c>
      <c r="F24" s="322">
        <v>122</v>
      </c>
      <c r="G24" s="322">
        <v>142</v>
      </c>
      <c r="H24" s="322">
        <v>1235</v>
      </c>
      <c r="I24" s="322">
        <v>575</v>
      </c>
      <c r="J24" s="322">
        <v>660</v>
      </c>
      <c r="K24" s="322">
        <v>499</v>
      </c>
      <c r="L24" s="322">
        <v>297</v>
      </c>
      <c r="M24" s="322">
        <v>202</v>
      </c>
    </row>
    <row r="25" spans="1:16" ht="9" customHeight="1">
      <c r="A25" s="324" t="s">
        <v>254</v>
      </c>
      <c r="B25" s="322">
        <v>536</v>
      </c>
      <c r="C25" s="323">
        <v>292</v>
      </c>
      <c r="D25" s="288">
        <v>244</v>
      </c>
      <c r="E25" s="322">
        <v>63</v>
      </c>
      <c r="F25" s="288">
        <v>23</v>
      </c>
      <c r="G25" s="323">
        <v>40</v>
      </c>
      <c r="H25" s="322">
        <v>346</v>
      </c>
      <c r="I25" s="288">
        <v>194</v>
      </c>
      <c r="J25" s="288">
        <v>152</v>
      </c>
      <c r="K25" s="322">
        <v>127</v>
      </c>
      <c r="L25" s="288">
        <v>75</v>
      </c>
      <c r="M25" s="323">
        <v>52</v>
      </c>
    </row>
    <row r="26" spans="1:16" ht="9" customHeight="1">
      <c r="A26" s="324" t="s">
        <v>255</v>
      </c>
      <c r="B26" s="322">
        <v>311</v>
      </c>
      <c r="C26" s="323">
        <v>171</v>
      </c>
      <c r="D26" s="288">
        <v>140</v>
      </c>
      <c r="E26" s="322">
        <v>13</v>
      </c>
      <c r="F26" s="288">
        <v>4</v>
      </c>
      <c r="G26" s="323">
        <v>9</v>
      </c>
      <c r="H26" s="322">
        <v>184</v>
      </c>
      <c r="I26" s="288">
        <v>90</v>
      </c>
      <c r="J26" s="288">
        <v>94</v>
      </c>
      <c r="K26" s="322">
        <v>114</v>
      </c>
      <c r="L26" s="288">
        <v>77</v>
      </c>
      <c r="M26" s="323">
        <v>37</v>
      </c>
    </row>
    <row r="27" spans="1:16" ht="9" customHeight="1">
      <c r="A27" s="324" t="s">
        <v>261</v>
      </c>
      <c r="B27" s="322">
        <v>1051</v>
      </c>
      <c r="C27" s="323">
        <v>490</v>
      </c>
      <c r="D27" s="288">
        <v>561</v>
      </c>
      <c r="E27" s="322">
        <v>186</v>
      </c>
      <c r="F27" s="288">
        <v>95</v>
      </c>
      <c r="G27" s="323">
        <v>91</v>
      </c>
      <c r="H27" s="322">
        <v>648</v>
      </c>
      <c r="I27" s="288">
        <v>272</v>
      </c>
      <c r="J27" s="288">
        <v>376</v>
      </c>
      <c r="K27" s="322">
        <v>217</v>
      </c>
      <c r="L27" s="288">
        <v>123</v>
      </c>
      <c r="M27" s="323">
        <v>94</v>
      </c>
    </row>
    <row r="28" spans="1:16" ht="9" customHeight="1">
      <c r="A28" s="325" t="s">
        <v>257</v>
      </c>
      <c r="B28" s="322">
        <v>51</v>
      </c>
      <c r="C28" s="323">
        <v>16</v>
      </c>
      <c r="D28" s="288">
        <v>35</v>
      </c>
      <c r="E28" s="322">
        <v>0</v>
      </c>
      <c r="F28" s="288">
        <v>0</v>
      </c>
      <c r="G28" s="323">
        <v>0</v>
      </c>
      <c r="H28" s="322">
        <v>29</v>
      </c>
      <c r="I28" s="288">
        <v>5</v>
      </c>
      <c r="J28" s="288">
        <v>24</v>
      </c>
      <c r="K28" s="322">
        <v>22</v>
      </c>
      <c r="L28" s="288">
        <v>11</v>
      </c>
      <c r="M28" s="323">
        <v>11</v>
      </c>
    </row>
    <row r="29" spans="1:16" ht="9" customHeight="1">
      <c r="A29" s="325" t="s">
        <v>258</v>
      </c>
      <c r="B29" s="322">
        <v>23</v>
      </c>
      <c r="C29" s="323">
        <v>11</v>
      </c>
      <c r="D29" s="288">
        <v>12</v>
      </c>
      <c r="E29" s="322">
        <v>0</v>
      </c>
      <c r="F29" s="288">
        <v>0</v>
      </c>
      <c r="G29" s="323">
        <v>0</v>
      </c>
      <c r="H29" s="322">
        <v>16</v>
      </c>
      <c r="I29" s="288">
        <v>8</v>
      </c>
      <c r="J29" s="288">
        <v>8</v>
      </c>
      <c r="K29" s="322">
        <v>7</v>
      </c>
      <c r="L29" s="288">
        <v>3</v>
      </c>
      <c r="M29" s="323">
        <v>4</v>
      </c>
    </row>
    <row r="30" spans="1:16" ht="9" customHeight="1">
      <c r="A30" s="325" t="s">
        <v>277</v>
      </c>
      <c r="B30" s="322">
        <v>26</v>
      </c>
      <c r="C30" s="323">
        <v>14</v>
      </c>
      <c r="D30" s="288">
        <v>12</v>
      </c>
      <c r="E30" s="322">
        <v>2</v>
      </c>
      <c r="F30" s="288">
        <v>0</v>
      </c>
      <c r="G30" s="323">
        <v>2</v>
      </c>
      <c r="H30" s="322">
        <v>12</v>
      </c>
      <c r="I30" s="288">
        <v>6</v>
      </c>
      <c r="J30" s="288">
        <v>6</v>
      </c>
      <c r="K30" s="322">
        <v>12</v>
      </c>
      <c r="L30" s="288">
        <v>8</v>
      </c>
      <c r="M30" s="323">
        <v>4</v>
      </c>
    </row>
    <row r="31" spans="1:16" ht="9" customHeight="1">
      <c r="A31" s="225">
        <v>2020</v>
      </c>
      <c r="B31" s="322"/>
      <c r="C31" s="323"/>
      <c r="D31" s="288"/>
      <c r="E31" s="288"/>
      <c r="F31" s="288"/>
      <c r="G31" s="323"/>
      <c r="H31" s="323"/>
      <c r="I31" s="288"/>
      <c r="J31" s="288"/>
      <c r="K31" s="288"/>
      <c r="L31" s="288"/>
      <c r="M31" s="323"/>
    </row>
    <row r="32" spans="1:16" ht="9" customHeight="1">
      <c r="A32" s="226" t="s">
        <v>43</v>
      </c>
      <c r="B32" s="322">
        <v>1998</v>
      </c>
      <c r="C32" s="322">
        <v>1000</v>
      </c>
      <c r="D32" s="322">
        <v>998</v>
      </c>
      <c r="E32" s="322">
        <v>306</v>
      </c>
      <c r="F32" s="322">
        <v>138</v>
      </c>
      <c r="G32" s="322">
        <v>168</v>
      </c>
      <c r="H32" s="322">
        <v>1144</v>
      </c>
      <c r="I32" s="322">
        <v>536</v>
      </c>
      <c r="J32" s="322">
        <v>608</v>
      </c>
      <c r="K32" s="322">
        <v>548</v>
      </c>
      <c r="L32" s="322">
        <v>326</v>
      </c>
      <c r="M32" s="322">
        <v>222</v>
      </c>
    </row>
    <row r="33" spans="1:13" ht="9" customHeight="1">
      <c r="A33" s="324" t="s">
        <v>254</v>
      </c>
      <c r="B33" s="322">
        <v>580</v>
      </c>
      <c r="C33" s="323">
        <v>303</v>
      </c>
      <c r="D33" s="288">
        <v>277</v>
      </c>
      <c r="E33" s="322">
        <v>80</v>
      </c>
      <c r="F33" s="288">
        <v>22</v>
      </c>
      <c r="G33" s="323">
        <v>58</v>
      </c>
      <c r="H33" s="322">
        <v>351</v>
      </c>
      <c r="I33" s="288">
        <v>182</v>
      </c>
      <c r="J33" s="288">
        <v>169</v>
      </c>
      <c r="K33" s="322">
        <v>149</v>
      </c>
      <c r="L33" s="288">
        <v>99</v>
      </c>
      <c r="M33" s="323">
        <v>50</v>
      </c>
    </row>
    <row r="34" spans="1:13" ht="9" customHeight="1">
      <c r="A34" s="324" t="s">
        <v>255</v>
      </c>
      <c r="B34" s="322">
        <v>267</v>
      </c>
      <c r="C34" s="323">
        <v>156</v>
      </c>
      <c r="D34" s="288">
        <v>111</v>
      </c>
      <c r="E34" s="322">
        <v>11</v>
      </c>
      <c r="F34" s="288">
        <v>9</v>
      </c>
      <c r="G34" s="323">
        <v>2</v>
      </c>
      <c r="H34" s="322">
        <v>145</v>
      </c>
      <c r="I34" s="288">
        <v>69</v>
      </c>
      <c r="J34" s="288">
        <v>76</v>
      </c>
      <c r="K34" s="322">
        <v>111</v>
      </c>
      <c r="L34" s="288">
        <v>78</v>
      </c>
      <c r="M34" s="323">
        <v>33</v>
      </c>
    </row>
    <row r="35" spans="1:13" ht="9" customHeight="1">
      <c r="A35" s="324" t="s">
        <v>261</v>
      </c>
      <c r="B35" s="322">
        <v>961</v>
      </c>
      <c r="C35" s="323">
        <v>458</v>
      </c>
      <c r="D35" s="288">
        <v>503</v>
      </c>
      <c r="E35" s="322">
        <v>203</v>
      </c>
      <c r="F35" s="288">
        <v>101</v>
      </c>
      <c r="G35" s="323">
        <v>102</v>
      </c>
      <c r="H35" s="322">
        <v>538</v>
      </c>
      <c r="I35" s="288">
        <v>242</v>
      </c>
      <c r="J35" s="288">
        <v>296</v>
      </c>
      <c r="K35" s="322">
        <v>220</v>
      </c>
      <c r="L35" s="288">
        <v>115</v>
      </c>
      <c r="M35" s="323">
        <v>105</v>
      </c>
    </row>
    <row r="36" spans="1:13" ht="9" customHeight="1">
      <c r="A36" s="325" t="s">
        <v>257</v>
      </c>
      <c r="B36" s="322">
        <v>138</v>
      </c>
      <c r="C36" s="323">
        <v>58</v>
      </c>
      <c r="D36" s="288">
        <v>80</v>
      </c>
      <c r="E36" s="322">
        <v>11</v>
      </c>
      <c r="F36" s="288">
        <v>6</v>
      </c>
      <c r="G36" s="323">
        <v>5</v>
      </c>
      <c r="H36" s="322">
        <v>79</v>
      </c>
      <c r="I36" s="288">
        <v>30</v>
      </c>
      <c r="J36" s="288">
        <v>49</v>
      </c>
      <c r="K36" s="322">
        <v>48</v>
      </c>
      <c r="L36" s="288">
        <v>22</v>
      </c>
      <c r="M36" s="323">
        <v>26</v>
      </c>
    </row>
    <row r="37" spans="1:13" ht="9" customHeight="1">
      <c r="A37" s="325" t="s">
        <v>258</v>
      </c>
      <c r="B37" s="322">
        <v>25</v>
      </c>
      <c r="C37" s="323">
        <v>10</v>
      </c>
      <c r="D37" s="288">
        <v>15</v>
      </c>
      <c r="E37" s="322">
        <v>0</v>
      </c>
      <c r="F37" s="288">
        <v>0</v>
      </c>
      <c r="G37" s="323">
        <v>0</v>
      </c>
      <c r="H37" s="322">
        <v>18</v>
      </c>
      <c r="I37" s="288">
        <v>7</v>
      </c>
      <c r="J37" s="288">
        <v>11</v>
      </c>
      <c r="K37" s="322">
        <v>7</v>
      </c>
      <c r="L37" s="288">
        <v>3</v>
      </c>
      <c r="M37" s="323">
        <v>4</v>
      </c>
    </row>
    <row r="38" spans="1:13" ht="9" customHeight="1">
      <c r="A38" s="325" t="s">
        <v>277</v>
      </c>
      <c r="B38" s="322">
        <v>27</v>
      </c>
      <c r="C38" s="323">
        <v>15</v>
      </c>
      <c r="D38" s="288">
        <v>12</v>
      </c>
      <c r="E38" s="322">
        <v>1</v>
      </c>
      <c r="F38" s="288">
        <v>0</v>
      </c>
      <c r="G38" s="323">
        <v>1</v>
      </c>
      <c r="H38" s="322">
        <v>13</v>
      </c>
      <c r="I38" s="288">
        <v>6</v>
      </c>
      <c r="J38" s="288">
        <v>7</v>
      </c>
      <c r="K38" s="322">
        <v>13</v>
      </c>
      <c r="L38" s="288">
        <v>9</v>
      </c>
      <c r="M38" s="323">
        <v>4</v>
      </c>
    </row>
    <row r="39" spans="1:13" ht="9" customHeight="1">
      <c r="A39" s="225">
        <v>2021</v>
      </c>
      <c r="B39" s="322"/>
      <c r="C39" s="323"/>
      <c r="D39" s="288"/>
      <c r="E39" s="288"/>
      <c r="F39" s="288"/>
      <c r="G39" s="323"/>
      <c r="H39" s="323"/>
      <c r="I39" s="288"/>
      <c r="J39" s="288"/>
      <c r="K39" s="288"/>
      <c r="L39" s="288"/>
      <c r="M39" s="323"/>
    </row>
    <row r="40" spans="1:13" ht="9" customHeight="1">
      <c r="A40" s="226" t="s">
        <v>43</v>
      </c>
      <c r="B40" s="322">
        <f>SUM(B41:B46)</f>
        <v>1910</v>
      </c>
      <c r="C40" s="322">
        <f>SUM(C41:C46)</f>
        <v>941</v>
      </c>
      <c r="D40" s="322">
        <f>SUM(D41:D46)</f>
        <v>969</v>
      </c>
      <c r="E40" s="322">
        <f>SUM(E41:E46)</f>
        <v>331</v>
      </c>
      <c r="F40" s="322">
        <f t="shared" ref="F40:G40" si="0">SUM(F41:F46)</f>
        <v>164</v>
      </c>
      <c r="G40" s="322">
        <f t="shared" si="0"/>
        <v>167</v>
      </c>
      <c r="H40" s="322">
        <f>SUM(H41:H46)</f>
        <v>1052</v>
      </c>
      <c r="I40" s="322">
        <f t="shared" ref="I40:J40" si="1">SUM(I41:I46)</f>
        <v>501</v>
      </c>
      <c r="J40" s="322">
        <f t="shared" si="1"/>
        <v>551</v>
      </c>
      <c r="K40" s="322">
        <f>SUM(K41:K46)</f>
        <v>527</v>
      </c>
      <c r="L40" s="322">
        <f t="shared" ref="L40:M40" si="2">SUM(L41:L46)</f>
        <v>276</v>
      </c>
      <c r="M40" s="322">
        <f t="shared" si="2"/>
        <v>251</v>
      </c>
    </row>
    <row r="41" spans="1:13" ht="9" customHeight="1">
      <c r="A41" s="324" t="s">
        <v>254</v>
      </c>
      <c r="B41" s="322">
        <f>SUM(C41:D41)</f>
        <v>494</v>
      </c>
      <c r="C41" s="323">
        <f>+F41+I41+L41</f>
        <v>278</v>
      </c>
      <c r="D41" s="288">
        <f>+G41+J41+M41</f>
        <v>216</v>
      </c>
      <c r="E41" s="322">
        <f>SUM(F41:G41)</f>
        <v>101</v>
      </c>
      <c r="F41" s="288">
        <v>49</v>
      </c>
      <c r="G41" s="323">
        <v>52</v>
      </c>
      <c r="H41" s="322">
        <f>SUM(I41:J41)</f>
        <v>286</v>
      </c>
      <c r="I41" s="288">
        <v>161</v>
      </c>
      <c r="J41" s="288">
        <v>125</v>
      </c>
      <c r="K41" s="322">
        <f>SUM(L41:M41)</f>
        <v>107</v>
      </c>
      <c r="L41" s="288">
        <v>68</v>
      </c>
      <c r="M41" s="323">
        <v>39</v>
      </c>
    </row>
    <row r="42" spans="1:13" ht="9" customHeight="1">
      <c r="A42" s="324" t="s">
        <v>255</v>
      </c>
      <c r="B42" s="322">
        <f t="shared" ref="B42:B46" si="3">SUM(C42:D42)</f>
        <v>277</v>
      </c>
      <c r="C42" s="323">
        <f>+F42+I42+L42</f>
        <v>180</v>
      </c>
      <c r="D42" s="288">
        <f t="shared" ref="D42:D46" si="4">+G42+J42+M42</f>
        <v>97</v>
      </c>
      <c r="E42" s="322">
        <f t="shared" ref="E42:E46" si="5">SUM(F42:G42)</f>
        <v>19</v>
      </c>
      <c r="F42" s="288">
        <v>13</v>
      </c>
      <c r="G42" s="323">
        <v>6</v>
      </c>
      <c r="H42" s="322">
        <f t="shared" ref="H42:H46" si="6">SUM(I42:J42)</f>
        <v>158</v>
      </c>
      <c r="I42" s="288">
        <v>97</v>
      </c>
      <c r="J42" s="288">
        <v>61</v>
      </c>
      <c r="K42" s="322">
        <f t="shared" ref="K42:K46" si="7">SUM(L42:M42)</f>
        <v>100</v>
      </c>
      <c r="L42" s="288">
        <v>70</v>
      </c>
      <c r="M42" s="323">
        <v>30</v>
      </c>
    </row>
    <row r="43" spans="1:13" ht="9" customHeight="1">
      <c r="A43" s="324" t="s">
        <v>261</v>
      </c>
      <c r="B43" s="322">
        <f t="shared" si="3"/>
        <v>965</v>
      </c>
      <c r="C43" s="323">
        <f t="shared" ref="C43:C46" si="8">+F43+I43+L43</f>
        <v>407</v>
      </c>
      <c r="D43" s="288">
        <f t="shared" si="4"/>
        <v>558</v>
      </c>
      <c r="E43" s="322">
        <f t="shared" si="5"/>
        <v>204</v>
      </c>
      <c r="F43" s="288">
        <v>100</v>
      </c>
      <c r="G43" s="323">
        <v>104</v>
      </c>
      <c r="H43" s="322">
        <f t="shared" si="6"/>
        <v>507</v>
      </c>
      <c r="I43" s="288">
        <v>202</v>
      </c>
      <c r="J43" s="288">
        <v>305</v>
      </c>
      <c r="K43" s="322">
        <f t="shared" si="7"/>
        <v>254</v>
      </c>
      <c r="L43" s="288">
        <v>105</v>
      </c>
      <c r="M43" s="323">
        <v>149</v>
      </c>
    </row>
    <row r="44" spans="1:13" ht="9" customHeight="1">
      <c r="A44" s="325" t="s">
        <v>257</v>
      </c>
      <c r="B44" s="322">
        <f t="shared" si="3"/>
        <v>119</v>
      </c>
      <c r="C44" s="323">
        <f t="shared" si="8"/>
        <v>50</v>
      </c>
      <c r="D44" s="288">
        <f t="shared" si="4"/>
        <v>69</v>
      </c>
      <c r="E44" s="322">
        <f t="shared" si="5"/>
        <v>7</v>
      </c>
      <c r="F44" s="288">
        <v>2</v>
      </c>
      <c r="G44" s="323">
        <v>5</v>
      </c>
      <c r="H44" s="322">
        <f t="shared" si="6"/>
        <v>67</v>
      </c>
      <c r="I44" s="288">
        <v>28</v>
      </c>
      <c r="J44" s="288">
        <v>39</v>
      </c>
      <c r="K44" s="322">
        <f t="shared" si="7"/>
        <v>45</v>
      </c>
      <c r="L44" s="288">
        <v>20</v>
      </c>
      <c r="M44" s="323">
        <v>25</v>
      </c>
    </row>
    <row r="45" spans="1:13" ht="9" customHeight="1">
      <c r="A45" s="325" t="s">
        <v>258</v>
      </c>
      <c r="B45" s="322">
        <f t="shared" si="3"/>
        <v>27</v>
      </c>
      <c r="C45" s="323">
        <f t="shared" si="8"/>
        <v>11</v>
      </c>
      <c r="D45" s="288">
        <f t="shared" si="4"/>
        <v>16</v>
      </c>
      <c r="E45" s="322">
        <f t="shared" si="5"/>
        <v>0</v>
      </c>
      <c r="F45" s="288">
        <v>0</v>
      </c>
      <c r="G45" s="323">
        <v>0</v>
      </c>
      <c r="H45" s="322">
        <f t="shared" si="6"/>
        <v>20</v>
      </c>
      <c r="I45" s="288">
        <v>8</v>
      </c>
      <c r="J45" s="288">
        <v>12</v>
      </c>
      <c r="K45" s="322">
        <f t="shared" si="7"/>
        <v>7</v>
      </c>
      <c r="L45" s="288">
        <v>3</v>
      </c>
      <c r="M45" s="323">
        <v>4</v>
      </c>
    </row>
    <row r="46" spans="1:13" ht="9" customHeight="1">
      <c r="A46" s="325" t="s">
        <v>277</v>
      </c>
      <c r="B46" s="322">
        <f t="shared" si="3"/>
        <v>28</v>
      </c>
      <c r="C46" s="323">
        <f t="shared" si="8"/>
        <v>15</v>
      </c>
      <c r="D46" s="288">
        <f t="shared" si="4"/>
        <v>13</v>
      </c>
      <c r="E46" s="322">
        <f t="shared" si="5"/>
        <v>0</v>
      </c>
      <c r="F46" s="288">
        <v>0</v>
      </c>
      <c r="G46" s="323">
        <v>0</v>
      </c>
      <c r="H46" s="322">
        <f t="shared" si="6"/>
        <v>14</v>
      </c>
      <c r="I46" s="288">
        <v>5</v>
      </c>
      <c r="J46" s="288">
        <v>9</v>
      </c>
      <c r="K46" s="322">
        <f t="shared" si="7"/>
        <v>14</v>
      </c>
      <c r="L46" s="288">
        <v>10</v>
      </c>
      <c r="M46" s="323">
        <v>4</v>
      </c>
    </row>
    <row r="47" spans="1:13" ht="5.25" customHeight="1" thickBot="1">
      <c r="A47" s="235"/>
      <c r="B47" s="236"/>
      <c r="C47" s="236"/>
      <c r="D47" s="236"/>
      <c r="E47" s="236"/>
      <c r="F47" s="236"/>
      <c r="G47" s="236"/>
      <c r="H47" s="236"/>
      <c r="I47" s="236"/>
      <c r="J47" s="236"/>
      <c r="K47" s="236"/>
      <c r="L47" s="236"/>
      <c r="M47" s="236"/>
    </row>
    <row r="48" spans="1:13" ht="13" thickTop="1">
      <c r="A48" s="328" t="s">
        <v>146</v>
      </c>
      <c r="B48" s="329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</row>
  </sheetData>
  <mergeCells count="10">
    <mergeCell ref="D4:D5"/>
    <mergeCell ref="E4:G4"/>
    <mergeCell ref="H4:J4"/>
    <mergeCell ref="K4:M4"/>
    <mergeCell ref="A1:M1"/>
    <mergeCell ref="A3:A5"/>
    <mergeCell ref="B3:D3"/>
    <mergeCell ref="E3:M3"/>
    <mergeCell ref="B4:B5"/>
    <mergeCell ref="C4:C5"/>
  </mergeCells>
  <printOptions horizontalCentered="1"/>
  <pageMargins left="0.78740157480314965" right="0.78740157480314965" top="0.78740157480314965" bottom="0.78740157480314965" header="0.31496062992125984" footer="0.31496062992125984"/>
  <pageSetup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2FF0D-083E-4FE9-BBFF-D2D01508A92D}">
  <sheetPr>
    <tabColor rgb="FF92D050"/>
  </sheetPr>
  <dimension ref="A1:J19"/>
  <sheetViews>
    <sheetView showGridLines="0" zoomScaleNormal="100" workbookViewId="0">
      <selection sqref="A1:G1"/>
    </sheetView>
  </sheetViews>
  <sheetFormatPr defaultRowHeight="12.5"/>
  <cols>
    <col min="1" max="1" width="17" customWidth="1"/>
    <col min="2" max="4" width="10" customWidth="1"/>
  </cols>
  <sheetData>
    <row r="1" spans="1:10" ht="30" customHeight="1">
      <c r="A1" s="568" t="s">
        <v>604</v>
      </c>
      <c r="B1" s="568"/>
      <c r="C1" s="568"/>
      <c r="D1" s="568"/>
      <c r="E1" s="568"/>
      <c r="F1" s="568"/>
      <c r="G1" s="568"/>
    </row>
    <row r="2" spans="1:10" ht="9" customHeight="1">
      <c r="A2" s="178" t="s">
        <v>43</v>
      </c>
      <c r="B2" s="178"/>
    </row>
    <row r="3" spans="1:10" ht="10" customHeight="1">
      <c r="A3" s="163"/>
      <c r="B3" s="184" t="s">
        <v>135</v>
      </c>
      <c r="C3" s="164" t="s">
        <v>137</v>
      </c>
      <c r="D3" s="164" t="s">
        <v>138</v>
      </c>
      <c r="E3" s="164" t="s">
        <v>77</v>
      </c>
      <c r="F3" s="164" t="s">
        <v>452</v>
      </c>
      <c r="G3" s="164" t="s">
        <v>453</v>
      </c>
    </row>
    <row r="4" spans="1:10" ht="5.15" customHeight="1">
      <c r="A4" s="165"/>
      <c r="B4" s="185"/>
    </row>
    <row r="5" spans="1:10" ht="10.15" customHeight="1">
      <c r="A5" s="186" t="s">
        <v>0</v>
      </c>
      <c r="B5" s="187" t="s">
        <v>139</v>
      </c>
      <c r="C5" s="188">
        <v>176949.31599999999</v>
      </c>
      <c r="D5" s="188">
        <v>175106.715</v>
      </c>
      <c r="E5" s="188">
        <v>181229.96899999998</v>
      </c>
      <c r="F5" s="188">
        <v>180787.05600000001</v>
      </c>
      <c r="G5" s="188">
        <v>169688.25915039916</v>
      </c>
      <c r="H5" s="189"/>
      <c r="I5" s="189"/>
      <c r="J5" s="189"/>
    </row>
    <row r="6" spans="1:10" ht="10.15" customHeight="1">
      <c r="A6" s="190" t="s">
        <v>140</v>
      </c>
      <c r="B6" s="191" t="s">
        <v>141</v>
      </c>
      <c r="C6" s="189">
        <v>102584.038</v>
      </c>
      <c r="D6" s="189">
        <v>101364.503</v>
      </c>
      <c r="E6" s="189">
        <v>105499.011</v>
      </c>
      <c r="F6" s="189">
        <v>105329.98</v>
      </c>
      <c r="G6" s="189">
        <v>91320.160757892343</v>
      </c>
      <c r="H6" s="189"/>
      <c r="I6" s="189"/>
      <c r="J6" s="189"/>
    </row>
    <row r="7" spans="1:10" ht="10.15" customHeight="1">
      <c r="A7" s="190" t="s">
        <v>142</v>
      </c>
      <c r="B7" s="191" t="s">
        <v>143</v>
      </c>
      <c r="C7" s="189">
        <v>41073.512000000002</v>
      </c>
      <c r="D7" s="189">
        <v>38890.531999999999</v>
      </c>
      <c r="E7" s="189">
        <v>38119.659</v>
      </c>
      <c r="F7" s="189">
        <v>40163.951999999997</v>
      </c>
      <c r="G7" s="189">
        <v>39032.34879707604</v>
      </c>
      <c r="H7" s="189"/>
      <c r="I7" s="189"/>
      <c r="J7" s="189"/>
    </row>
    <row r="8" spans="1:10" ht="10.15" customHeight="1">
      <c r="A8" s="190" t="s">
        <v>144</v>
      </c>
      <c r="B8" s="191" t="s">
        <v>145</v>
      </c>
      <c r="C8" s="189">
        <v>33291.766000000003</v>
      </c>
      <c r="D8" s="189">
        <v>34851.68</v>
      </c>
      <c r="E8" s="189">
        <v>37611.298999999999</v>
      </c>
      <c r="F8" s="189">
        <v>35293.124000000003</v>
      </c>
      <c r="G8" s="189">
        <v>39335.749595430774</v>
      </c>
      <c r="H8" s="189"/>
      <c r="I8" s="189"/>
      <c r="J8" s="189"/>
    </row>
    <row r="9" spans="1:10" ht="5.15" customHeight="1" thickBot="1">
      <c r="A9" s="175"/>
      <c r="B9" s="192"/>
      <c r="C9" s="176"/>
      <c r="D9" s="176"/>
      <c r="E9" s="176"/>
      <c r="F9" s="176"/>
      <c r="G9" s="176"/>
    </row>
    <row r="10" spans="1:10" ht="10.15" customHeight="1" thickTop="1">
      <c r="A10" s="193" t="s">
        <v>146</v>
      </c>
      <c r="B10" s="194"/>
    </row>
    <row r="12" spans="1:10">
      <c r="C12" s="195"/>
      <c r="D12" s="195"/>
      <c r="E12" s="195"/>
      <c r="F12" s="195"/>
    </row>
    <row r="13" spans="1:10">
      <c r="C13" s="195"/>
      <c r="D13" s="195"/>
      <c r="E13" s="195"/>
      <c r="F13" s="195"/>
    </row>
    <row r="14" spans="1:10">
      <c r="C14" s="195"/>
      <c r="D14" s="195"/>
      <c r="E14" s="195"/>
      <c r="F14" s="195"/>
    </row>
    <row r="15" spans="1:10">
      <c r="C15" s="195"/>
      <c r="D15" s="195"/>
      <c r="E15" s="195"/>
      <c r="F15" s="195"/>
    </row>
    <row r="16" spans="1:10">
      <c r="C16" s="189"/>
      <c r="D16" s="189"/>
      <c r="E16" s="189"/>
    </row>
    <row r="17" spans="3:7">
      <c r="C17" s="189"/>
      <c r="D17" s="189"/>
      <c r="E17" s="189"/>
      <c r="F17" s="189"/>
      <c r="G17" s="189"/>
    </row>
    <row r="18" spans="3:7">
      <c r="C18" s="189"/>
      <c r="D18" s="189"/>
      <c r="E18" s="189"/>
      <c r="F18" s="189"/>
      <c r="G18" s="189"/>
    </row>
    <row r="19" spans="3:7">
      <c r="C19" s="189"/>
      <c r="D19" s="189"/>
      <c r="E19" s="189"/>
      <c r="F19" s="189"/>
      <c r="G19" s="189"/>
    </row>
  </sheetData>
  <mergeCells count="1">
    <mergeCell ref="A1:G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06184-EC5D-4D02-98F4-5B6D30917328}">
  <sheetPr>
    <tabColor rgb="FF92D050"/>
  </sheetPr>
  <dimension ref="A1:N49"/>
  <sheetViews>
    <sheetView showGridLines="0" zoomScaleNormal="100" workbookViewId="0">
      <selection sqref="A1:N1"/>
    </sheetView>
  </sheetViews>
  <sheetFormatPr defaultRowHeight="12.5"/>
  <cols>
    <col min="1" max="1" width="25" customWidth="1"/>
    <col min="2" max="2" width="7.1796875" bestFit="1" customWidth="1"/>
    <col min="3" max="8" width="8.26953125" customWidth="1"/>
    <col min="9" max="9" width="8.26953125" style="140" customWidth="1"/>
    <col min="10" max="11" width="9.453125" bestFit="1" customWidth="1"/>
    <col min="12" max="13" width="10.26953125" bestFit="1" customWidth="1"/>
    <col min="14" max="14" width="10.453125" bestFit="1" customWidth="1"/>
  </cols>
  <sheetData>
    <row r="1" spans="1:14" ht="14.5">
      <c r="A1" s="568" t="s">
        <v>499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</row>
    <row r="2" spans="1:14" ht="9" customHeight="1">
      <c r="A2" s="220"/>
      <c r="B2" s="220"/>
      <c r="C2" s="220"/>
      <c r="D2" s="221"/>
      <c r="E2" s="221"/>
      <c r="F2" s="221"/>
      <c r="G2" s="221"/>
      <c r="H2" s="221"/>
      <c r="I2" s="221"/>
      <c r="J2" s="221"/>
      <c r="K2" s="221"/>
      <c r="L2" s="221"/>
      <c r="N2" s="222" t="s">
        <v>20</v>
      </c>
    </row>
    <row r="3" spans="1:14" ht="9" customHeight="1">
      <c r="A3" s="655" t="s">
        <v>268</v>
      </c>
      <c r="B3" s="659" t="s">
        <v>278</v>
      </c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</row>
    <row r="4" spans="1:14" ht="9" customHeight="1">
      <c r="A4" s="655"/>
      <c r="B4" s="661" t="s">
        <v>0</v>
      </c>
      <c r="C4" s="663" t="s">
        <v>279</v>
      </c>
      <c r="D4" s="664"/>
      <c r="E4" s="664"/>
      <c r="F4" s="664"/>
      <c r="G4" s="664"/>
      <c r="H4" s="664"/>
      <c r="I4" s="665"/>
      <c r="J4" s="662" t="s">
        <v>280</v>
      </c>
      <c r="K4" s="662"/>
      <c r="L4" s="662"/>
      <c r="M4" s="662"/>
      <c r="N4" s="663"/>
    </row>
    <row r="5" spans="1:14" ht="9" customHeight="1">
      <c r="A5" s="655"/>
      <c r="B5" s="662"/>
      <c r="C5" s="330" t="s">
        <v>0</v>
      </c>
      <c r="D5" s="666" t="s">
        <v>281</v>
      </c>
      <c r="E5" s="667"/>
      <c r="F5" s="666" t="s">
        <v>282</v>
      </c>
      <c r="G5" s="667"/>
      <c r="H5" s="666" t="s">
        <v>283</v>
      </c>
      <c r="I5" s="668"/>
      <c r="J5" s="330" t="s">
        <v>0</v>
      </c>
      <c r="K5" s="669" t="s">
        <v>281</v>
      </c>
      <c r="L5" s="669"/>
      <c r="M5" s="669" t="s">
        <v>284</v>
      </c>
      <c r="N5" s="666"/>
    </row>
    <row r="6" spans="1:14" ht="9" customHeight="1">
      <c r="A6" s="655"/>
      <c r="B6" s="331" t="s">
        <v>271</v>
      </c>
      <c r="C6" s="331" t="s">
        <v>271</v>
      </c>
      <c r="D6" s="331" t="s">
        <v>272</v>
      </c>
      <c r="E6" s="331" t="s">
        <v>273</v>
      </c>
      <c r="F6" s="331" t="s">
        <v>272</v>
      </c>
      <c r="G6" s="331" t="s">
        <v>273</v>
      </c>
      <c r="H6" s="331" t="s">
        <v>272</v>
      </c>
      <c r="I6" s="331" t="s">
        <v>273</v>
      </c>
      <c r="J6" s="331" t="s">
        <v>271</v>
      </c>
      <c r="K6" s="331" t="s">
        <v>272</v>
      </c>
      <c r="L6" s="331" t="s">
        <v>273</v>
      </c>
      <c r="M6" s="331" t="s">
        <v>272</v>
      </c>
      <c r="N6" s="331" t="s">
        <v>273</v>
      </c>
    </row>
    <row r="7" spans="1:14" ht="9" customHeight="1">
      <c r="A7" s="224"/>
      <c r="B7" s="224"/>
      <c r="C7" s="224"/>
      <c r="D7" s="224"/>
      <c r="E7" s="224"/>
      <c r="F7" s="224"/>
      <c r="G7" s="224"/>
      <c r="H7" s="224"/>
      <c r="I7" s="224"/>
      <c r="J7" s="224"/>
      <c r="K7" s="224"/>
      <c r="L7" s="224"/>
    </row>
    <row r="8" spans="1:14" ht="9" customHeight="1">
      <c r="A8" s="225">
        <v>2017</v>
      </c>
      <c r="B8" s="323"/>
      <c r="C8" s="323"/>
      <c r="D8" s="287"/>
      <c r="E8" s="287"/>
      <c r="F8" s="287"/>
      <c r="G8" s="287"/>
      <c r="H8" s="287"/>
      <c r="I8" s="287"/>
      <c r="J8" s="287"/>
      <c r="K8" s="287"/>
      <c r="L8" s="287"/>
      <c r="M8" s="156"/>
      <c r="N8" s="156"/>
    </row>
    <row r="9" spans="1:14" ht="9" customHeight="1">
      <c r="A9" s="226" t="s">
        <v>43</v>
      </c>
      <c r="B9" s="332">
        <v>1835</v>
      </c>
      <c r="C9" s="332">
        <v>510</v>
      </c>
      <c r="D9" s="332">
        <v>12</v>
      </c>
      <c r="E9" s="332">
        <v>12</v>
      </c>
      <c r="F9" s="332">
        <v>83</v>
      </c>
      <c r="G9" s="332">
        <v>153</v>
      </c>
      <c r="H9" s="332">
        <v>171</v>
      </c>
      <c r="I9" s="332">
        <v>79</v>
      </c>
      <c r="J9" s="332">
        <v>1325</v>
      </c>
      <c r="K9" s="332">
        <v>404</v>
      </c>
      <c r="L9" s="332">
        <v>250</v>
      </c>
      <c r="M9" s="332">
        <v>370</v>
      </c>
      <c r="N9" s="332">
        <v>301</v>
      </c>
    </row>
    <row r="10" spans="1:14" ht="9" customHeight="1">
      <c r="A10" s="324" t="s">
        <v>254</v>
      </c>
      <c r="B10" s="332">
        <v>360</v>
      </c>
      <c r="C10" s="332">
        <v>144</v>
      </c>
      <c r="D10" s="502">
        <v>5</v>
      </c>
      <c r="E10" s="502">
        <v>1</v>
      </c>
      <c r="F10" s="502">
        <v>14</v>
      </c>
      <c r="G10" s="502">
        <v>21</v>
      </c>
      <c r="H10" s="502">
        <v>93</v>
      </c>
      <c r="I10" s="502">
        <v>10</v>
      </c>
      <c r="J10" s="332">
        <v>216</v>
      </c>
      <c r="K10" s="502">
        <v>87</v>
      </c>
      <c r="L10" s="502">
        <v>38</v>
      </c>
      <c r="M10" s="502">
        <v>47</v>
      </c>
      <c r="N10" s="502">
        <v>44</v>
      </c>
    </row>
    <row r="11" spans="1:14" ht="9" customHeight="1">
      <c r="A11" s="324" t="s">
        <v>255</v>
      </c>
      <c r="B11" s="332">
        <v>259</v>
      </c>
      <c r="C11" s="332">
        <v>69</v>
      </c>
      <c r="D11" s="502">
        <v>0</v>
      </c>
      <c r="E11" s="502">
        <v>0</v>
      </c>
      <c r="F11" s="502">
        <v>9</v>
      </c>
      <c r="G11" s="502">
        <v>19</v>
      </c>
      <c r="H11" s="502">
        <v>36</v>
      </c>
      <c r="I11" s="502">
        <v>5</v>
      </c>
      <c r="J11" s="332">
        <v>190</v>
      </c>
      <c r="K11" s="502">
        <v>92</v>
      </c>
      <c r="L11" s="502">
        <v>50</v>
      </c>
      <c r="M11" s="502">
        <v>29</v>
      </c>
      <c r="N11" s="502">
        <v>19</v>
      </c>
    </row>
    <row r="12" spans="1:14" ht="9" customHeight="1">
      <c r="A12" s="324" t="s">
        <v>261</v>
      </c>
      <c r="B12" s="332">
        <v>1046</v>
      </c>
      <c r="C12" s="332">
        <v>253</v>
      </c>
      <c r="D12" s="502">
        <v>7</v>
      </c>
      <c r="E12" s="502">
        <v>10</v>
      </c>
      <c r="F12" s="502">
        <v>49</v>
      </c>
      <c r="G12" s="502">
        <v>89</v>
      </c>
      <c r="H12" s="502">
        <v>40</v>
      </c>
      <c r="I12" s="502">
        <v>58</v>
      </c>
      <c r="J12" s="332">
        <v>793</v>
      </c>
      <c r="K12" s="502">
        <v>175</v>
      </c>
      <c r="L12" s="502">
        <v>136</v>
      </c>
      <c r="M12" s="502">
        <v>272</v>
      </c>
      <c r="N12" s="502">
        <v>210</v>
      </c>
    </row>
    <row r="13" spans="1:14" ht="9" customHeight="1">
      <c r="A13" s="325" t="s">
        <v>257</v>
      </c>
      <c r="B13" s="332">
        <v>57</v>
      </c>
      <c r="C13" s="332">
        <v>31</v>
      </c>
      <c r="D13" s="502">
        <v>0</v>
      </c>
      <c r="E13" s="502">
        <v>1</v>
      </c>
      <c r="F13" s="502">
        <v>7</v>
      </c>
      <c r="G13" s="502">
        <v>18</v>
      </c>
      <c r="H13" s="502">
        <v>2</v>
      </c>
      <c r="I13" s="502">
        <v>3</v>
      </c>
      <c r="J13" s="332">
        <v>26</v>
      </c>
      <c r="K13" s="502">
        <v>16</v>
      </c>
      <c r="L13" s="502">
        <v>10</v>
      </c>
      <c r="M13" s="502">
        <v>0</v>
      </c>
      <c r="N13" s="502">
        <v>0</v>
      </c>
    </row>
    <row r="14" spans="1:14" ht="9" customHeight="1">
      <c r="A14" s="325" t="s">
        <v>258</v>
      </c>
      <c r="B14" s="332">
        <v>83</v>
      </c>
      <c r="C14" s="332">
        <v>7</v>
      </c>
      <c r="D14" s="502">
        <v>0</v>
      </c>
      <c r="E14" s="502">
        <v>0</v>
      </c>
      <c r="F14" s="502">
        <v>2</v>
      </c>
      <c r="G14" s="502">
        <v>3</v>
      </c>
      <c r="H14" s="502">
        <v>0</v>
      </c>
      <c r="I14" s="502">
        <v>2</v>
      </c>
      <c r="J14" s="332">
        <v>76</v>
      </c>
      <c r="K14" s="502">
        <v>23</v>
      </c>
      <c r="L14" s="502">
        <v>11</v>
      </c>
      <c r="M14" s="502">
        <v>20</v>
      </c>
      <c r="N14" s="502">
        <v>22</v>
      </c>
    </row>
    <row r="15" spans="1:14" ht="9" customHeight="1">
      <c r="A15" s="325" t="s">
        <v>277</v>
      </c>
      <c r="B15" s="332">
        <v>30</v>
      </c>
      <c r="C15" s="332">
        <v>6</v>
      </c>
      <c r="D15" s="502">
        <v>0</v>
      </c>
      <c r="E15" s="502">
        <v>0</v>
      </c>
      <c r="F15" s="502">
        <v>2</v>
      </c>
      <c r="G15" s="502">
        <v>3</v>
      </c>
      <c r="H15" s="502">
        <v>0</v>
      </c>
      <c r="I15" s="502">
        <v>1</v>
      </c>
      <c r="J15" s="332">
        <v>24</v>
      </c>
      <c r="K15" s="502">
        <v>11</v>
      </c>
      <c r="L15" s="502">
        <v>5</v>
      </c>
      <c r="M15" s="502">
        <v>2</v>
      </c>
      <c r="N15" s="502">
        <v>6</v>
      </c>
    </row>
    <row r="16" spans="1:14" ht="9" customHeight="1">
      <c r="A16" s="225">
        <v>2018</v>
      </c>
      <c r="B16" s="323"/>
      <c r="C16" s="323"/>
      <c r="D16" s="287"/>
      <c r="E16" s="287"/>
      <c r="F16" s="287"/>
      <c r="G16" s="287"/>
      <c r="H16" s="287"/>
      <c r="I16" s="287"/>
      <c r="J16" s="287"/>
      <c r="K16" s="287"/>
      <c r="L16" s="287"/>
      <c r="M16" s="156"/>
      <c r="N16" s="156"/>
    </row>
    <row r="17" spans="1:14" ht="9" customHeight="1">
      <c r="A17" s="226" t="s">
        <v>43</v>
      </c>
      <c r="B17" s="332">
        <v>1877</v>
      </c>
      <c r="C17" s="332">
        <v>583</v>
      </c>
      <c r="D17" s="332">
        <v>14</v>
      </c>
      <c r="E17" s="332">
        <v>14</v>
      </c>
      <c r="F17" s="332">
        <v>91</v>
      </c>
      <c r="G17" s="332">
        <v>151</v>
      </c>
      <c r="H17" s="332">
        <v>218</v>
      </c>
      <c r="I17" s="332">
        <v>95</v>
      </c>
      <c r="J17" s="332">
        <v>1294</v>
      </c>
      <c r="K17" s="332">
        <v>420</v>
      </c>
      <c r="L17" s="332">
        <v>246</v>
      </c>
      <c r="M17" s="332">
        <v>322</v>
      </c>
      <c r="N17" s="332">
        <v>306</v>
      </c>
    </row>
    <row r="18" spans="1:14" ht="9" customHeight="1">
      <c r="A18" s="324" t="s">
        <v>254</v>
      </c>
      <c r="B18" s="332">
        <v>461</v>
      </c>
      <c r="C18" s="332">
        <v>192</v>
      </c>
      <c r="D18" s="502">
        <v>5</v>
      </c>
      <c r="E18" s="502">
        <v>2</v>
      </c>
      <c r="F18" s="502">
        <v>20</v>
      </c>
      <c r="G18" s="502">
        <v>23</v>
      </c>
      <c r="H18" s="502">
        <v>132</v>
      </c>
      <c r="I18" s="502">
        <v>10</v>
      </c>
      <c r="J18" s="332">
        <v>269</v>
      </c>
      <c r="K18" s="502">
        <v>116</v>
      </c>
      <c r="L18" s="502">
        <v>38</v>
      </c>
      <c r="M18" s="502">
        <v>37</v>
      </c>
      <c r="N18" s="502">
        <v>78</v>
      </c>
    </row>
    <row r="19" spans="1:14" ht="9" customHeight="1">
      <c r="A19" s="324" t="s">
        <v>255</v>
      </c>
      <c r="B19" s="332">
        <v>302</v>
      </c>
      <c r="C19" s="332">
        <v>90</v>
      </c>
      <c r="D19" s="502">
        <v>0</v>
      </c>
      <c r="E19" s="502">
        <v>0</v>
      </c>
      <c r="F19" s="502">
        <v>12</v>
      </c>
      <c r="G19" s="502">
        <v>23</v>
      </c>
      <c r="H19" s="502">
        <v>43</v>
      </c>
      <c r="I19" s="502">
        <v>12</v>
      </c>
      <c r="J19" s="332">
        <v>212</v>
      </c>
      <c r="K19" s="502">
        <v>96</v>
      </c>
      <c r="L19" s="502">
        <v>59</v>
      </c>
      <c r="M19" s="502">
        <v>21</v>
      </c>
      <c r="N19" s="502">
        <v>36</v>
      </c>
    </row>
    <row r="20" spans="1:14" ht="9" customHeight="1">
      <c r="A20" s="324" t="s">
        <v>261</v>
      </c>
      <c r="B20" s="332">
        <v>1016</v>
      </c>
      <c r="C20" s="332">
        <v>255</v>
      </c>
      <c r="D20" s="502">
        <v>9</v>
      </c>
      <c r="E20" s="502">
        <v>9</v>
      </c>
      <c r="F20" s="502">
        <v>53</v>
      </c>
      <c r="G20" s="502">
        <v>87</v>
      </c>
      <c r="H20" s="502">
        <v>37</v>
      </c>
      <c r="I20" s="502">
        <v>60</v>
      </c>
      <c r="J20" s="332">
        <v>761</v>
      </c>
      <c r="K20" s="502">
        <v>179</v>
      </c>
      <c r="L20" s="502">
        <v>136</v>
      </c>
      <c r="M20" s="502">
        <v>260</v>
      </c>
      <c r="N20" s="502">
        <v>186</v>
      </c>
    </row>
    <row r="21" spans="1:14" ht="9" customHeight="1">
      <c r="A21" s="325" t="s">
        <v>257</v>
      </c>
      <c r="B21" s="332">
        <v>52</v>
      </c>
      <c r="C21" s="332">
        <v>31</v>
      </c>
      <c r="D21" s="502">
        <v>0</v>
      </c>
      <c r="E21" s="502">
        <v>3</v>
      </c>
      <c r="F21" s="502">
        <v>4</v>
      </c>
      <c r="G21" s="502">
        <v>15</v>
      </c>
      <c r="H21" s="502">
        <v>4</v>
      </c>
      <c r="I21" s="502">
        <v>5</v>
      </c>
      <c r="J21" s="332">
        <v>21</v>
      </c>
      <c r="K21" s="502">
        <v>13</v>
      </c>
      <c r="L21" s="502">
        <v>8</v>
      </c>
      <c r="M21" s="502">
        <v>0</v>
      </c>
      <c r="N21" s="502">
        <v>0</v>
      </c>
    </row>
    <row r="22" spans="1:14" ht="9" customHeight="1">
      <c r="A22" s="325" t="s">
        <v>258</v>
      </c>
      <c r="B22" s="332">
        <v>19</v>
      </c>
      <c r="C22" s="332">
        <v>8</v>
      </c>
      <c r="D22" s="502">
        <v>0</v>
      </c>
      <c r="E22" s="502">
        <v>0</v>
      </c>
      <c r="F22" s="502">
        <v>2</v>
      </c>
      <c r="G22" s="502">
        <v>3</v>
      </c>
      <c r="H22" s="502">
        <v>0</v>
      </c>
      <c r="I22" s="502">
        <v>3</v>
      </c>
      <c r="J22" s="332">
        <v>11</v>
      </c>
      <c r="K22" s="502">
        <v>6</v>
      </c>
      <c r="L22" s="502">
        <v>3</v>
      </c>
      <c r="M22" s="502">
        <v>2</v>
      </c>
      <c r="N22" s="502">
        <v>0</v>
      </c>
    </row>
    <row r="23" spans="1:14" ht="9" customHeight="1">
      <c r="A23" s="325" t="s">
        <v>277</v>
      </c>
      <c r="B23" s="332">
        <v>27</v>
      </c>
      <c r="C23" s="332">
        <v>7</v>
      </c>
      <c r="D23" s="502">
        <v>0</v>
      </c>
      <c r="E23" s="502">
        <v>0</v>
      </c>
      <c r="F23" s="502">
        <v>0</v>
      </c>
      <c r="G23" s="502">
        <v>0</v>
      </c>
      <c r="H23" s="502">
        <v>2</v>
      </c>
      <c r="I23" s="502">
        <v>5</v>
      </c>
      <c r="J23" s="332">
        <v>20</v>
      </c>
      <c r="K23" s="502">
        <v>10</v>
      </c>
      <c r="L23" s="502">
        <v>2</v>
      </c>
      <c r="M23" s="502">
        <v>2</v>
      </c>
      <c r="N23" s="502">
        <v>6</v>
      </c>
    </row>
    <row r="24" spans="1:14" ht="9" customHeight="1">
      <c r="A24" s="225">
        <v>2019</v>
      </c>
      <c r="B24" s="323"/>
      <c r="C24" s="323"/>
      <c r="D24" s="287"/>
      <c r="E24" s="287"/>
      <c r="F24" s="287"/>
      <c r="G24" s="287"/>
      <c r="H24" s="287"/>
      <c r="I24" s="287"/>
      <c r="J24" s="287"/>
      <c r="K24" s="287"/>
      <c r="L24" s="287"/>
      <c r="M24" s="156"/>
      <c r="N24" s="156"/>
    </row>
    <row r="25" spans="1:14" ht="9" customHeight="1">
      <c r="A25" s="226" t="s">
        <v>43</v>
      </c>
      <c r="B25" s="332">
        <v>1998</v>
      </c>
      <c r="C25" s="332">
        <v>596</v>
      </c>
      <c r="D25" s="332">
        <v>14</v>
      </c>
      <c r="E25" s="332">
        <v>17</v>
      </c>
      <c r="F25" s="332">
        <v>106</v>
      </c>
      <c r="G25" s="332">
        <v>155</v>
      </c>
      <c r="H25" s="332">
        <v>187</v>
      </c>
      <c r="I25" s="332">
        <v>117</v>
      </c>
      <c r="J25" s="332">
        <v>1402</v>
      </c>
      <c r="K25" s="332">
        <v>390</v>
      </c>
      <c r="L25" s="332">
        <v>295</v>
      </c>
      <c r="M25" s="332">
        <v>297</v>
      </c>
      <c r="N25" s="332">
        <v>420</v>
      </c>
    </row>
    <row r="26" spans="1:14" ht="9" customHeight="1">
      <c r="A26" s="324" t="s">
        <v>254</v>
      </c>
      <c r="B26" s="332">
        <v>536</v>
      </c>
      <c r="C26" s="332">
        <v>198</v>
      </c>
      <c r="D26" s="502">
        <v>5</v>
      </c>
      <c r="E26" s="502">
        <v>3</v>
      </c>
      <c r="F26" s="502">
        <v>18</v>
      </c>
      <c r="G26" s="502">
        <v>26</v>
      </c>
      <c r="H26" s="502">
        <v>122</v>
      </c>
      <c r="I26" s="502">
        <v>24</v>
      </c>
      <c r="J26" s="332">
        <v>338</v>
      </c>
      <c r="K26" s="502">
        <v>85</v>
      </c>
      <c r="L26" s="502">
        <v>56</v>
      </c>
      <c r="M26" s="502">
        <v>62</v>
      </c>
      <c r="N26" s="502">
        <v>135</v>
      </c>
    </row>
    <row r="27" spans="1:14" ht="9" customHeight="1">
      <c r="A27" s="324" t="s">
        <v>255</v>
      </c>
      <c r="B27" s="332">
        <v>311</v>
      </c>
      <c r="C27" s="332">
        <v>93</v>
      </c>
      <c r="D27" s="502">
        <v>0</v>
      </c>
      <c r="E27" s="502">
        <v>0</v>
      </c>
      <c r="F27" s="502">
        <v>22</v>
      </c>
      <c r="G27" s="502">
        <v>15</v>
      </c>
      <c r="H27" s="502">
        <v>37</v>
      </c>
      <c r="I27" s="502">
        <v>19</v>
      </c>
      <c r="J27" s="332">
        <v>218</v>
      </c>
      <c r="K27" s="502">
        <v>93</v>
      </c>
      <c r="L27" s="502">
        <v>67</v>
      </c>
      <c r="M27" s="502">
        <v>19</v>
      </c>
      <c r="N27" s="502">
        <v>39</v>
      </c>
    </row>
    <row r="28" spans="1:14" ht="9" customHeight="1">
      <c r="A28" s="324" t="s">
        <v>261</v>
      </c>
      <c r="B28" s="332">
        <v>1051</v>
      </c>
      <c r="C28" s="332">
        <v>261</v>
      </c>
      <c r="D28" s="502">
        <v>9</v>
      </c>
      <c r="E28" s="502">
        <v>12</v>
      </c>
      <c r="F28" s="502">
        <v>63</v>
      </c>
      <c r="G28" s="502">
        <v>89</v>
      </c>
      <c r="H28" s="502">
        <v>24</v>
      </c>
      <c r="I28" s="502">
        <v>64</v>
      </c>
      <c r="J28" s="332">
        <v>790</v>
      </c>
      <c r="K28" s="502">
        <v>181</v>
      </c>
      <c r="L28" s="502">
        <v>158</v>
      </c>
      <c r="M28" s="502">
        <v>213</v>
      </c>
      <c r="N28" s="502">
        <v>238</v>
      </c>
    </row>
    <row r="29" spans="1:14" ht="9" customHeight="1">
      <c r="A29" s="325" t="s">
        <v>257</v>
      </c>
      <c r="B29" s="332">
        <v>51</v>
      </c>
      <c r="C29" s="332">
        <v>27</v>
      </c>
      <c r="D29" s="502">
        <v>0</v>
      </c>
      <c r="E29" s="502">
        <v>1</v>
      </c>
      <c r="F29" s="502">
        <v>1</v>
      </c>
      <c r="G29" s="502">
        <v>21</v>
      </c>
      <c r="H29" s="502">
        <v>1</v>
      </c>
      <c r="I29" s="502">
        <v>3</v>
      </c>
      <c r="J29" s="332">
        <v>24</v>
      </c>
      <c r="K29" s="502">
        <v>14</v>
      </c>
      <c r="L29" s="502">
        <v>10</v>
      </c>
      <c r="M29" s="502">
        <v>0</v>
      </c>
      <c r="N29" s="502">
        <v>0</v>
      </c>
    </row>
    <row r="30" spans="1:14" ht="9" customHeight="1">
      <c r="A30" s="325" t="s">
        <v>258</v>
      </c>
      <c r="B30" s="332">
        <v>23</v>
      </c>
      <c r="C30" s="332">
        <v>11</v>
      </c>
      <c r="D30" s="502">
        <v>0</v>
      </c>
      <c r="E30" s="502">
        <v>1</v>
      </c>
      <c r="F30" s="502">
        <v>2</v>
      </c>
      <c r="G30" s="502">
        <v>4</v>
      </c>
      <c r="H30" s="502">
        <v>1</v>
      </c>
      <c r="I30" s="502">
        <v>3</v>
      </c>
      <c r="J30" s="332">
        <v>12</v>
      </c>
      <c r="K30" s="502">
        <v>7</v>
      </c>
      <c r="L30" s="502">
        <v>2</v>
      </c>
      <c r="M30" s="502">
        <v>1</v>
      </c>
      <c r="N30" s="502">
        <v>2</v>
      </c>
    </row>
    <row r="31" spans="1:14" ht="9" customHeight="1">
      <c r="A31" s="325" t="s">
        <v>277</v>
      </c>
      <c r="B31" s="332">
        <v>26</v>
      </c>
      <c r="C31" s="332">
        <v>6</v>
      </c>
      <c r="D31" s="502">
        <v>0</v>
      </c>
      <c r="E31" s="502">
        <v>0</v>
      </c>
      <c r="F31" s="502">
        <v>0</v>
      </c>
      <c r="G31" s="502">
        <v>0</v>
      </c>
      <c r="H31" s="502">
        <v>2</v>
      </c>
      <c r="I31" s="502">
        <v>4</v>
      </c>
      <c r="J31" s="332">
        <v>20</v>
      </c>
      <c r="K31" s="502">
        <v>10</v>
      </c>
      <c r="L31" s="502">
        <v>2</v>
      </c>
      <c r="M31" s="502">
        <v>2</v>
      </c>
      <c r="N31" s="502">
        <v>6</v>
      </c>
    </row>
    <row r="32" spans="1:14" ht="9" customHeight="1">
      <c r="A32" s="225">
        <v>2020</v>
      </c>
      <c r="B32" s="323"/>
      <c r="C32" s="323"/>
      <c r="D32" s="287"/>
      <c r="E32" s="287"/>
      <c r="F32" s="287"/>
      <c r="G32" s="287"/>
      <c r="H32" s="287"/>
      <c r="I32" s="287"/>
      <c r="J32" s="287"/>
      <c r="K32" s="287"/>
      <c r="L32" s="287"/>
      <c r="M32" s="156"/>
      <c r="N32" s="156"/>
    </row>
    <row r="33" spans="1:14" ht="9" customHeight="1">
      <c r="A33" s="226" t="s">
        <v>43</v>
      </c>
      <c r="B33" s="332">
        <v>1998</v>
      </c>
      <c r="C33" s="332">
        <v>584</v>
      </c>
      <c r="D33" s="332">
        <v>16</v>
      </c>
      <c r="E33" s="332">
        <v>10</v>
      </c>
      <c r="F33" s="332">
        <v>95</v>
      </c>
      <c r="G33" s="332">
        <v>175</v>
      </c>
      <c r="H33" s="332">
        <v>208</v>
      </c>
      <c r="I33" s="332">
        <v>80</v>
      </c>
      <c r="J33" s="332">
        <v>1414</v>
      </c>
      <c r="K33" s="332">
        <v>383</v>
      </c>
      <c r="L33" s="332">
        <v>308</v>
      </c>
      <c r="M33" s="332">
        <v>298</v>
      </c>
      <c r="N33" s="332">
        <v>425</v>
      </c>
    </row>
    <row r="34" spans="1:14" ht="9" customHeight="1">
      <c r="A34" s="324" t="s">
        <v>254</v>
      </c>
      <c r="B34" s="332">
        <v>580</v>
      </c>
      <c r="C34" s="332">
        <v>216</v>
      </c>
      <c r="D34" s="502">
        <v>7</v>
      </c>
      <c r="E34" s="502">
        <v>1</v>
      </c>
      <c r="F34" s="502">
        <v>25</v>
      </c>
      <c r="G34" s="502">
        <v>31</v>
      </c>
      <c r="H34" s="502">
        <v>134</v>
      </c>
      <c r="I34" s="502">
        <v>18</v>
      </c>
      <c r="J34" s="332">
        <v>364</v>
      </c>
      <c r="K34" s="502">
        <v>94</v>
      </c>
      <c r="L34" s="502">
        <v>85</v>
      </c>
      <c r="M34" s="502">
        <v>43</v>
      </c>
      <c r="N34" s="502">
        <v>142</v>
      </c>
    </row>
    <row r="35" spans="1:14" ht="9" customHeight="1">
      <c r="A35" s="324" t="s">
        <v>255</v>
      </c>
      <c r="B35" s="332">
        <v>267</v>
      </c>
      <c r="C35" s="332">
        <v>76</v>
      </c>
      <c r="D35" s="502">
        <v>0</v>
      </c>
      <c r="E35" s="502">
        <v>1</v>
      </c>
      <c r="F35" s="502">
        <v>9</v>
      </c>
      <c r="G35" s="502">
        <v>13</v>
      </c>
      <c r="H35" s="502">
        <v>43</v>
      </c>
      <c r="I35" s="502">
        <v>10</v>
      </c>
      <c r="J35" s="332">
        <v>191</v>
      </c>
      <c r="K35" s="502">
        <v>78</v>
      </c>
      <c r="L35" s="502">
        <v>59</v>
      </c>
      <c r="M35" s="502">
        <v>26</v>
      </c>
      <c r="N35" s="502">
        <v>28</v>
      </c>
    </row>
    <row r="36" spans="1:14" ht="9" customHeight="1">
      <c r="A36" s="324" t="s">
        <v>261</v>
      </c>
      <c r="B36" s="332">
        <v>961</v>
      </c>
      <c r="C36" s="332">
        <v>218</v>
      </c>
      <c r="D36" s="502">
        <v>9</v>
      </c>
      <c r="E36" s="502">
        <v>6</v>
      </c>
      <c r="F36" s="502">
        <v>52</v>
      </c>
      <c r="G36" s="502">
        <v>95</v>
      </c>
      <c r="H36" s="502">
        <v>20</v>
      </c>
      <c r="I36" s="502">
        <v>36</v>
      </c>
      <c r="J36" s="332">
        <v>743</v>
      </c>
      <c r="K36" s="502">
        <v>175</v>
      </c>
      <c r="L36" s="502">
        <v>140</v>
      </c>
      <c r="M36" s="502">
        <v>202</v>
      </c>
      <c r="N36" s="502">
        <v>226</v>
      </c>
    </row>
    <row r="37" spans="1:14" ht="9" customHeight="1">
      <c r="A37" s="325" t="s">
        <v>257</v>
      </c>
      <c r="B37" s="332">
        <v>138</v>
      </c>
      <c r="C37" s="332">
        <v>54</v>
      </c>
      <c r="D37" s="502">
        <v>0</v>
      </c>
      <c r="E37" s="502">
        <v>1</v>
      </c>
      <c r="F37" s="502">
        <v>7</v>
      </c>
      <c r="G37" s="502">
        <v>32</v>
      </c>
      <c r="H37" s="502">
        <v>6</v>
      </c>
      <c r="I37" s="502">
        <v>8</v>
      </c>
      <c r="J37" s="332">
        <v>84</v>
      </c>
      <c r="K37" s="502">
        <v>20</v>
      </c>
      <c r="L37" s="502">
        <v>16</v>
      </c>
      <c r="M37" s="502">
        <v>25</v>
      </c>
      <c r="N37" s="502">
        <v>23</v>
      </c>
    </row>
    <row r="38" spans="1:14" ht="9" customHeight="1">
      <c r="A38" s="325" t="s">
        <v>258</v>
      </c>
      <c r="B38" s="332">
        <v>25</v>
      </c>
      <c r="C38" s="332">
        <v>13</v>
      </c>
      <c r="D38" s="502">
        <v>0</v>
      </c>
      <c r="E38" s="502">
        <v>1</v>
      </c>
      <c r="F38" s="502">
        <v>2</v>
      </c>
      <c r="G38" s="502">
        <v>4</v>
      </c>
      <c r="H38" s="502">
        <v>2</v>
      </c>
      <c r="I38" s="502">
        <v>4</v>
      </c>
      <c r="J38" s="332">
        <v>12</v>
      </c>
      <c r="K38" s="502">
        <v>6</v>
      </c>
      <c r="L38" s="502">
        <v>6</v>
      </c>
      <c r="M38" s="502">
        <v>0</v>
      </c>
      <c r="N38" s="502">
        <v>0</v>
      </c>
    </row>
    <row r="39" spans="1:14" ht="9" customHeight="1">
      <c r="A39" s="325" t="s">
        <v>277</v>
      </c>
      <c r="B39" s="332">
        <v>27</v>
      </c>
      <c r="C39" s="332">
        <v>7</v>
      </c>
      <c r="D39" s="502">
        <v>0</v>
      </c>
      <c r="E39" s="502">
        <v>0</v>
      </c>
      <c r="F39" s="502">
        <v>0</v>
      </c>
      <c r="G39" s="502">
        <v>0</v>
      </c>
      <c r="H39" s="502">
        <v>3</v>
      </c>
      <c r="I39" s="502">
        <v>4</v>
      </c>
      <c r="J39" s="332">
        <v>20</v>
      </c>
      <c r="K39" s="502">
        <v>10</v>
      </c>
      <c r="L39" s="502">
        <v>2</v>
      </c>
      <c r="M39" s="502">
        <v>2</v>
      </c>
      <c r="N39" s="502">
        <v>6</v>
      </c>
    </row>
    <row r="40" spans="1:14" ht="9" customHeight="1">
      <c r="A40" s="225">
        <v>2021</v>
      </c>
      <c r="B40" s="323"/>
      <c r="C40" s="323"/>
      <c r="D40" s="287"/>
      <c r="E40" s="287"/>
      <c r="F40" s="287"/>
      <c r="G40" s="287"/>
      <c r="H40" s="287"/>
      <c r="I40" s="287"/>
      <c r="J40" s="287"/>
      <c r="K40" s="287"/>
      <c r="L40" s="287"/>
      <c r="M40" s="156"/>
      <c r="N40" s="156"/>
    </row>
    <row r="41" spans="1:14" ht="9" customHeight="1">
      <c r="A41" s="226" t="s">
        <v>43</v>
      </c>
      <c r="B41" s="332">
        <f>SUM(B42:B47)</f>
        <v>1910</v>
      </c>
      <c r="C41" s="332">
        <f>SUM(C42:C47)</f>
        <v>582</v>
      </c>
      <c r="D41" s="332">
        <f>SUM(D42:D47)</f>
        <v>17</v>
      </c>
      <c r="E41" s="332">
        <f t="shared" ref="E41:I41" si="0">SUM(E42:E47)</f>
        <v>20</v>
      </c>
      <c r="F41" s="332">
        <f t="shared" si="0"/>
        <v>83</v>
      </c>
      <c r="G41" s="332">
        <f t="shared" si="0"/>
        <v>174</v>
      </c>
      <c r="H41" s="332">
        <f t="shared" si="0"/>
        <v>190</v>
      </c>
      <c r="I41" s="332">
        <f t="shared" si="0"/>
        <v>98</v>
      </c>
      <c r="J41" s="332">
        <f>SUM(J42:J47)</f>
        <v>1328</v>
      </c>
      <c r="K41" s="332">
        <f>SUM(K42:K47)</f>
        <v>339</v>
      </c>
      <c r="L41" s="332">
        <f t="shared" ref="L41:N41" si="1">SUM(L42:L47)</f>
        <v>270</v>
      </c>
      <c r="M41" s="332">
        <f t="shared" si="1"/>
        <v>312</v>
      </c>
      <c r="N41" s="332">
        <f t="shared" si="1"/>
        <v>407</v>
      </c>
    </row>
    <row r="42" spans="1:14" ht="9" customHeight="1">
      <c r="A42" s="324" t="s">
        <v>254</v>
      </c>
      <c r="B42" s="332">
        <f>+C42+J42</f>
        <v>494</v>
      </c>
      <c r="C42" s="332">
        <f>SUM(D42:I42)</f>
        <v>172</v>
      </c>
      <c r="D42" s="502">
        <v>5</v>
      </c>
      <c r="E42" s="502">
        <v>3</v>
      </c>
      <c r="F42" s="502">
        <v>21</v>
      </c>
      <c r="G42" s="502">
        <v>28</v>
      </c>
      <c r="H42" s="502">
        <v>99</v>
      </c>
      <c r="I42" s="502">
        <v>16</v>
      </c>
      <c r="J42" s="332">
        <f>SUM(K42:N42)</f>
        <v>322</v>
      </c>
      <c r="K42" s="502">
        <v>85</v>
      </c>
      <c r="L42" s="502">
        <v>54</v>
      </c>
      <c r="M42" s="502">
        <v>68</v>
      </c>
      <c r="N42" s="502">
        <v>115</v>
      </c>
    </row>
    <row r="43" spans="1:14" ht="9" customHeight="1">
      <c r="A43" s="324" t="s">
        <v>255</v>
      </c>
      <c r="B43" s="332">
        <f t="shared" ref="B43:B47" si="2">+C43+J43</f>
        <v>277</v>
      </c>
      <c r="C43" s="332">
        <f t="shared" ref="C43:C46" si="3">SUM(D43:I43)</f>
        <v>84</v>
      </c>
      <c r="D43" s="502">
        <v>0</v>
      </c>
      <c r="E43" s="502">
        <v>3</v>
      </c>
      <c r="F43" s="502">
        <v>13</v>
      </c>
      <c r="G43" s="502">
        <v>12</v>
      </c>
      <c r="H43" s="502">
        <v>45</v>
      </c>
      <c r="I43" s="502">
        <v>11</v>
      </c>
      <c r="J43" s="332">
        <f t="shared" ref="J43:J47" si="4">SUM(K43:N43)</f>
        <v>193</v>
      </c>
      <c r="K43" s="502">
        <v>83</v>
      </c>
      <c r="L43" s="502">
        <v>41</v>
      </c>
      <c r="M43" s="502">
        <v>39</v>
      </c>
      <c r="N43" s="502">
        <v>30</v>
      </c>
    </row>
    <row r="44" spans="1:14" ht="9" customHeight="1">
      <c r="A44" s="324" t="s">
        <v>261</v>
      </c>
      <c r="B44" s="332">
        <f t="shared" si="2"/>
        <v>965</v>
      </c>
      <c r="C44" s="332">
        <f t="shared" si="3"/>
        <v>248</v>
      </c>
      <c r="D44" s="502">
        <v>12</v>
      </c>
      <c r="E44" s="502">
        <v>12</v>
      </c>
      <c r="F44" s="502">
        <v>38</v>
      </c>
      <c r="G44" s="502">
        <v>96</v>
      </c>
      <c r="H44" s="502">
        <v>35</v>
      </c>
      <c r="I44" s="502">
        <v>55</v>
      </c>
      <c r="J44" s="332">
        <f t="shared" si="4"/>
        <v>717</v>
      </c>
      <c r="K44" s="502">
        <v>135</v>
      </c>
      <c r="L44" s="502">
        <v>153</v>
      </c>
      <c r="M44" s="502">
        <v>187</v>
      </c>
      <c r="N44" s="502">
        <v>242</v>
      </c>
    </row>
    <row r="45" spans="1:14" ht="9" customHeight="1">
      <c r="A45" s="325" t="s">
        <v>257</v>
      </c>
      <c r="B45" s="332">
        <f t="shared" si="2"/>
        <v>119</v>
      </c>
      <c r="C45" s="332">
        <f t="shared" si="3"/>
        <v>57</v>
      </c>
      <c r="D45" s="502">
        <v>0</v>
      </c>
      <c r="E45" s="502">
        <v>1</v>
      </c>
      <c r="F45" s="502">
        <v>7</v>
      </c>
      <c r="G45" s="502">
        <v>33</v>
      </c>
      <c r="H45" s="502">
        <v>8</v>
      </c>
      <c r="I45" s="502">
        <v>8</v>
      </c>
      <c r="J45" s="332">
        <f t="shared" si="4"/>
        <v>62</v>
      </c>
      <c r="K45" s="502">
        <v>20</v>
      </c>
      <c r="L45" s="502">
        <v>14</v>
      </c>
      <c r="M45" s="502">
        <v>15</v>
      </c>
      <c r="N45" s="502">
        <v>13</v>
      </c>
    </row>
    <row r="46" spans="1:14" ht="9" customHeight="1">
      <c r="A46" s="325" t="s">
        <v>258</v>
      </c>
      <c r="B46" s="332">
        <f t="shared" si="2"/>
        <v>27</v>
      </c>
      <c r="C46" s="332">
        <f t="shared" si="3"/>
        <v>13</v>
      </c>
      <c r="D46" s="502">
        <v>0</v>
      </c>
      <c r="E46" s="502">
        <v>1</v>
      </c>
      <c r="F46" s="502">
        <v>4</v>
      </c>
      <c r="G46" s="502">
        <v>5</v>
      </c>
      <c r="H46" s="502">
        <v>0</v>
      </c>
      <c r="I46" s="502">
        <v>3</v>
      </c>
      <c r="J46" s="332">
        <f t="shared" si="4"/>
        <v>14</v>
      </c>
      <c r="K46" s="502">
        <v>6</v>
      </c>
      <c r="L46" s="502">
        <v>6</v>
      </c>
      <c r="M46" s="502">
        <v>1</v>
      </c>
      <c r="N46" s="502">
        <v>1</v>
      </c>
    </row>
    <row r="47" spans="1:14" ht="9" customHeight="1">
      <c r="A47" s="325" t="s">
        <v>277</v>
      </c>
      <c r="B47" s="332">
        <f t="shared" si="2"/>
        <v>28</v>
      </c>
      <c r="C47" s="332">
        <f>SUM(D47:I47)</f>
        <v>8</v>
      </c>
      <c r="D47" s="502">
        <v>0</v>
      </c>
      <c r="E47" s="502">
        <v>0</v>
      </c>
      <c r="F47" s="502">
        <v>0</v>
      </c>
      <c r="G47" s="502">
        <v>0</v>
      </c>
      <c r="H47" s="502">
        <v>3</v>
      </c>
      <c r="I47" s="502">
        <v>5</v>
      </c>
      <c r="J47" s="332">
        <f t="shared" si="4"/>
        <v>20</v>
      </c>
      <c r="K47" s="502">
        <v>10</v>
      </c>
      <c r="L47" s="502">
        <v>2</v>
      </c>
      <c r="M47" s="502">
        <v>2</v>
      </c>
      <c r="N47" s="502">
        <v>6</v>
      </c>
    </row>
    <row r="48" spans="1:14" ht="5.25" customHeight="1" thickBot="1">
      <c r="A48" s="235"/>
      <c r="B48" s="236"/>
      <c r="C48" s="236"/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236"/>
    </row>
    <row r="49" spans="1:14" ht="13" thickTop="1">
      <c r="A49" s="328" t="s">
        <v>146</v>
      </c>
      <c r="B49" s="329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</row>
  </sheetData>
  <mergeCells count="11">
    <mergeCell ref="A1:N1"/>
    <mergeCell ref="A3:A6"/>
    <mergeCell ref="B3:N3"/>
    <mergeCell ref="B4:B5"/>
    <mergeCell ref="C4:I4"/>
    <mergeCell ref="J4:N4"/>
    <mergeCell ref="D5:E5"/>
    <mergeCell ref="F5:G5"/>
    <mergeCell ref="H5:I5"/>
    <mergeCell ref="K5:L5"/>
    <mergeCell ref="M5:N5"/>
  </mergeCells>
  <printOptions horizontalCentered="1"/>
  <pageMargins left="0.78740157480314965" right="0.78740157480314965" top="0.78740157480314965" bottom="0.78740157480314965" header="0.31496062992125984" footer="0.31496062992125984"/>
  <pageSetup scale="64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5757F-5BB4-4854-8630-834BFC6B31C7}">
  <sheetPr>
    <tabColor rgb="FF92D050"/>
  </sheetPr>
  <dimension ref="A1:M36"/>
  <sheetViews>
    <sheetView showGridLines="0" zoomScaleNormal="100" workbookViewId="0">
      <selection sqref="A1:M1"/>
    </sheetView>
  </sheetViews>
  <sheetFormatPr defaultRowHeight="12.5"/>
  <cols>
    <col min="1" max="1" width="2.54296875" customWidth="1"/>
    <col min="2" max="2" width="59.54296875" bestFit="1" customWidth="1"/>
    <col min="3" max="3" width="6.7265625" bestFit="1" customWidth="1"/>
    <col min="4" max="4" width="7.7265625" bestFit="1" customWidth="1"/>
    <col min="5" max="5" width="8.26953125" bestFit="1" customWidth="1"/>
    <col min="6" max="6" width="9.26953125" bestFit="1" customWidth="1"/>
    <col min="7" max="7" width="8.1796875" customWidth="1"/>
    <col min="8" max="8" width="1.1796875" customWidth="1"/>
    <col min="9" max="9" width="6.7265625" bestFit="1" customWidth="1"/>
    <col min="10" max="10" width="7.7265625" style="140" bestFit="1" customWidth="1"/>
    <col min="11" max="11" width="8.26953125" bestFit="1" customWidth="1"/>
    <col min="12" max="14" width="9.26953125" bestFit="1" customWidth="1"/>
    <col min="15" max="16" width="10.26953125" bestFit="1" customWidth="1"/>
  </cols>
  <sheetData>
    <row r="1" spans="1:13" ht="14.5">
      <c r="A1" s="568" t="s">
        <v>500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</row>
    <row r="2" spans="1:13" ht="9" customHeight="1">
      <c r="A2" s="670"/>
      <c r="B2" s="670"/>
      <c r="C2" s="291"/>
      <c r="D2" s="291"/>
      <c r="E2" s="291"/>
      <c r="G2" s="408" t="s">
        <v>501</v>
      </c>
      <c r="H2" s="486"/>
      <c r="I2" s="291"/>
      <c r="J2" s="291"/>
      <c r="K2" s="291"/>
      <c r="M2" s="408" t="s">
        <v>502</v>
      </c>
    </row>
    <row r="3" spans="1:13" ht="13.5" customHeight="1">
      <c r="A3" s="671" t="s">
        <v>503</v>
      </c>
      <c r="B3" s="672"/>
      <c r="C3" s="336" t="s">
        <v>504</v>
      </c>
      <c r="D3" s="336" t="s">
        <v>505</v>
      </c>
      <c r="E3" s="336" t="s">
        <v>506</v>
      </c>
      <c r="F3" s="336" t="s">
        <v>507</v>
      </c>
      <c r="G3" s="336" t="s">
        <v>0</v>
      </c>
      <c r="H3" s="503"/>
      <c r="I3" s="336" t="s">
        <v>504</v>
      </c>
      <c r="J3" s="336" t="s">
        <v>505</v>
      </c>
      <c r="K3" s="336" t="s">
        <v>506</v>
      </c>
      <c r="L3" s="359" t="s">
        <v>507</v>
      </c>
      <c r="M3" s="359" t="s">
        <v>0</v>
      </c>
    </row>
    <row r="4" spans="1:13" ht="13.5" customHeight="1">
      <c r="A4" s="484"/>
      <c r="B4" s="484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</row>
    <row r="5" spans="1:13" ht="9" customHeight="1">
      <c r="A5" s="504">
        <v>1</v>
      </c>
      <c r="B5" s="505" t="s">
        <v>508</v>
      </c>
      <c r="C5" s="506">
        <v>2.2999999999999998</v>
      </c>
      <c r="D5" s="507">
        <v>0.7</v>
      </c>
      <c r="E5" s="409">
        <v>6.8</v>
      </c>
      <c r="F5" s="409">
        <v>3.8</v>
      </c>
      <c r="G5" s="425">
        <v>2.7</v>
      </c>
      <c r="H5" s="508"/>
      <c r="I5" s="409">
        <v>64.7</v>
      </c>
      <c r="J5" s="507">
        <v>0.1</v>
      </c>
      <c r="K5" s="409">
        <v>1</v>
      </c>
      <c r="L5" s="409">
        <v>34.200000000000003</v>
      </c>
      <c r="M5" s="425">
        <f>+L5+K5+J5+I5</f>
        <v>100</v>
      </c>
    </row>
    <row r="6" spans="1:13" ht="9" customHeight="1">
      <c r="A6" s="504">
        <v>2</v>
      </c>
      <c r="B6" s="505" t="s">
        <v>509</v>
      </c>
      <c r="C6" s="506">
        <v>14.7</v>
      </c>
      <c r="D6" s="507">
        <v>3.8</v>
      </c>
      <c r="E6" s="409">
        <v>41.1</v>
      </c>
      <c r="F6" s="409">
        <v>5</v>
      </c>
      <c r="G6" s="425">
        <v>12.5</v>
      </c>
      <c r="H6" s="508"/>
      <c r="I6" s="409">
        <v>89</v>
      </c>
      <c r="J6" s="507">
        <v>0.1</v>
      </c>
      <c r="K6" s="409">
        <v>1.4</v>
      </c>
      <c r="L6" s="409">
        <v>9.5</v>
      </c>
      <c r="M6" s="425">
        <f t="shared" ref="M6:M18" si="0">+L6+K6+J6+I6</f>
        <v>100</v>
      </c>
    </row>
    <row r="7" spans="1:13" ht="9" customHeight="1">
      <c r="A7" s="504">
        <v>3</v>
      </c>
      <c r="B7" s="505" t="s">
        <v>510</v>
      </c>
      <c r="C7" s="506">
        <v>4.0999999999999996</v>
      </c>
      <c r="D7" s="507">
        <v>4</v>
      </c>
      <c r="E7" s="509">
        <v>0</v>
      </c>
      <c r="F7" s="409">
        <v>3</v>
      </c>
      <c r="G7" s="425">
        <v>3.8</v>
      </c>
      <c r="H7" s="508"/>
      <c r="I7" s="409">
        <v>80.8</v>
      </c>
      <c r="J7" s="507">
        <v>0.3</v>
      </c>
      <c r="K7" s="507">
        <v>0</v>
      </c>
      <c r="L7" s="409">
        <v>18.899999999999999</v>
      </c>
      <c r="M7" s="425">
        <f t="shared" si="0"/>
        <v>100</v>
      </c>
    </row>
    <row r="8" spans="1:13" ht="9" customHeight="1">
      <c r="A8" s="504">
        <v>4</v>
      </c>
      <c r="B8" s="505" t="s">
        <v>511</v>
      </c>
      <c r="C8" s="506">
        <v>23.1</v>
      </c>
      <c r="D8" s="507">
        <v>8.9</v>
      </c>
      <c r="E8" s="509">
        <v>0</v>
      </c>
      <c r="F8" s="409">
        <v>21.2</v>
      </c>
      <c r="G8" s="425">
        <v>22.5</v>
      </c>
      <c r="H8" s="508"/>
      <c r="I8" s="409">
        <v>77.400000000000006</v>
      </c>
      <c r="J8" s="507">
        <v>0.1</v>
      </c>
      <c r="K8" s="507">
        <v>0</v>
      </c>
      <c r="L8" s="409">
        <v>22.5</v>
      </c>
      <c r="M8" s="425">
        <f t="shared" si="0"/>
        <v>100</v>
      </c>
    </row>
    <row r="9" spans="1:13" ht="9" customHeight="1">
      <c r="A9" s="504">
        <v>5</v>
      </c>
      <c r="B9" s="505" t="s">
        <v>512</v>
      </c>
      <c r="C9" s="506">
        <v>0.3</v>
      </c>
      <c r="D9" s="507">
        <v>0.1</v>
      </c>
      <c r="E9" s="509">
        <v>0</v>
      </c>
      <c r="F9" s="409">
        <v>0.5</v>
      </c>
      <c r="G9" s="425">
        <v>0.4</v>
      </c>
      <c r="H9" s="508"/>
      <c r="I9" s="409">
        <v>69.199999999999989</v>
      </c>
      <c r="J9" s="507">
        <v>0.1</v>
      </c>
      <c r="K9" s="507">
        <v>0</v>
      </c>
      <c r="L9" s="409">
        <v>30.7</v>
      </c>
      <c r="M9" s="425">
        <f t="shared" si="0"/>
        <v>99.999999999999986</v>
      </c>
    </row>
    <row r="10" spans="1:13" ht="9" customHeight="1">
      <c r="A10" s="504">
        <v>6</v>
      </c>
      <c r="B10" s="505" t="s">
        <v>513</v>
      </c>
      <c r="C10" s="506">
        <v>0.4</v>
      </c>
      <c r="D10" s="507">
        <v>0.3</v>
      </c>
      <c r="E10" s="509">
        <v>0</v>
      </c>
      <c r="F10" s="409">
        <v>0.8</v>
      </c>
      <c r="G10" s="425">
        <v>0.5</v>
      </c>
      <c r="H10" s="508"/>
      <c r="I10" s="409">
        <v>61.300000000000004</v>
      </c>
      <c r="J10" s="507">
        <v>0.2</v>
      </c>
      <c r="K10" s="507">
        <v>0</v>
      </c>
      <c r="L10" s="409">
        <v>38.5</v>
      </c>
      <c r="M10" s="425">
        <f t="shared" si="0"/>
        <v>100</v>
      </c>
    </row>
    <row r="11" spans="1:13" ht="9" customHeight="1">
      <c r="A11" s="504">
        <v>7</v>
      </c>
      <c r="B11" s="505" t="s">
        <v>514</v>
      </c>
      <c r="C11" s="506">
        <v>0.1</v>
      </c>
      <c r="D11" s="507">
        <v>0.7</v>
      </c>
      <c r="E11" s="509">
        <v>0</v>
      </c>
      <c r="F11" s="409">
        <v>0.5</v>
      </c>
      <c r="G11" s="425">
        <v>0.2</v>
      </c>
      <c r="H11" s="508"/>
      <c r="I11" s="409">
        <v>37.5</v>
      </c>
      <c r="J11" s="507">
        <v>1</v>
      </c>
      <c r="K11" s="507">
        <v>0</v>
      </c>
      <c r="L11" s="409">
        <v>61.5</v>
      </c>
      <c r="M11" s="425">
        <f t="shared" si="0"/>
        <v>100</v>
      </c>
    </row>
    <row r="12" spans="1:13" ht="9" customHeight="1">
      <c r="A12" s="504">
        <v>8</v>
      </c>
      <c r="B12" s="505" t="s">
        <v>515</v>
      </c>
      <c r="C12" s="506">
        <v>2.2999999999999998</v>
      </c>
      <c r="D12" s="507">
        <v>0.6</v>
      </c>
      <c r="E12" s="509">
        <v>0</v>
      </c>
      <c r="F12" s="409">
        <v>9.3000000000000007</v>
      </c>
      <c r="G12" s="425">
        <v>4</v>
      </c>
      <c r="H12" s="508"/>
      <c r="I12" s="409">
        <v>43.7</v>
      </c>
      <c r="J12" s="507">
        <v>0</v>
      </c>
      <c r="K12" s="507">
        <v>0</v>
      </c>
      <c r="L12" s="409">
        <v>56.300000000000004</v>
      </c>
      <c r="M12" s="425">
        <f t="shared" si="0"/>
        <v>100</v>
      </c>
    </row>
    <row r="13" spans="1:13" ht="9" customHeight="1">
      <c r="A13" s="504">
        <v>9</v>
      </c>
      <c r="B13" s="505" t="s">
        <v>516</v>
      </c>
      <c r="C13" s="506">
        <v>4.3</v>
      </c>
      <c r="D13" s="507">
        <v>8.1</v>
      </c>
      <c r="E13" s="509">
        <v>0</v>
      </c>
      <c r="F13" s="409">
        <v>3</v>
      </c>
      <c r="G13" s="425">
        <v>4</v>
      </c>
      <c r="H13" s="508"/>
      <c r="I13" s="409">
        <v>81.2</v>
      </c>
      <c r="J13" s="507">
        <v>0.7</v>
      </c>
      <c r="K13" s="507">
        <v>0</v>
      </c>
      <c r="L13" s="409">
        <v>18.100000000000001</v>
      </c>
      <c r="M13" s="425">
        <f t="shared" si="0"/>
        <v>100</v>
      </c>
    </row>
    <row r="14" spans="1:13" ht="9" customHeight="1">
      <c r="A14" s="504">
        <v>10</v>
      </c>
      <c r="B14" s="505" t="s">
        <v>517</v>
      </c>
      <c r="C14" s="506">
        <v>0.7</v>
      </c>
      <c r="D14" s="506">
        <v>2.9</v>
      </c>
      <c r="E14" s="509">
        <v>0</v>
      </c>
      <c r="F14" s="409">
        <v>1.5</v>
      </c>
      <c r="G14" s="425">
        <v>0.9</v>
      </c>
      <c r="H14" s="508"/>
      <c r="I14" s="409">
        <v>58.1</v>
      </c>
      <c r="J14" s="508">
        <v>1.1000000000000001</v>
      </c>
      <c r="K14" s="507">
        <v>0</v>
      </c>
      <c r="L14" s="409">
        <v>40.799999999999997</v>
      </c>
      <c r="M14" s="425">
        <f t="shared" si="0"/>
        <v>100</v>
      </c>
    </row>
    <row r="15" spans="1:13" ht="9" customHeight="1">
      <c r="A15" s="504"/>
      <c r="B15" s="505" t="s">
        <v>518</v>
      </c>
      <c r="C15" s="506">
        <v>52.3</v>
      </c>
      <c r="D15" s="506">
        <v>30.1</v>
      </c>
      <c r="E15" s="156">
        <v>47.9</v>
      </c>
      <c r="F15" s="156">
        <v>48.599999999999994</v>
      </c>
      <c r="G15" s="510">
        <v>51.5</v>
      </c>
      <c r="H15" s="508"/>
      <c r="I15" s="409">
        <v>76.8</v>
      </c>
      <c r="J15" s="508">
        <v>0.2</v>
      </c>
      <c r="K15" s="409">
        <v>0.4</v>
      </c>
      <c r="L15" s="409">
        <v>22.6</v>
      </c>
      <c r="M15" s="425">
        <f t="shared" si="0"/>
        <v>100</v>
      </c>
    </row>
    <row r="16" spans="1:13" ht="9" customHeight="1">
      <c r="A16" s="504"/>
      <c r="B16" s="505" t="s">
        <v>519</v>
      </c>
      <c r="C16" s="506">
        <v>44.7</v>
      </c>
      <c r="D16" s="506">
        <v>69.900000000000006</v>
      </c>
      <c r="E16" s="409">
        <v>52.1</v>
      </c>
      <c r="F16" s="409">
        <v>51.4</v>
      </c>
      <c r="G16" s="425">
        <v>46.3</v>
      </c>
      <c r="H16" s="508"/>
      <c r="I16" s="409">
        <v>72.5</v>
      </c>
      <c r="J16" s="508">
        <v>0.5</v>
      </c>
      <c r="K16" s="409">
        <v>0.5</v>
      </c>
      <c r="L16" s="409">
        <v>26.5</v>
      </c>
      <c r="M16" s="425">
        <f t="shared" si="0"/>
        <v>100</v>
      </c>
    </row>
    <row r="17" spans="1:13" ht="9" customHeight="1">
      <c r="A17" s="511"/>
      <c r="B17" s="505" t="s">
        <v>520</v>
      </c>
      <c r="C17" s="506">
        <v>3</v>
      </c>
      <c r="D17" s="509">
        <v>0</v>
      </c>
      <c r="E17" s="509">
        <v>0</v>
      </c>
      <c r="F17" s="509">
        <v>0</v>
      </c>
      <c r="G17" s="512">
        <v>2.2000000000000002</v>
      </c>
      <c r="H17" s="513"/>
      <c r="I17" s="409">
        <v>100</v>
      </c>
      <c r="J17" s="509">
        <v>0</v>
      </c>
      <c r="K17" s="509">
        <v>0</v>
      </c>
      <c r="L17" s="509">
        <v>0</v>
      </c>
      <c r="M17" s="425">
        <f t="shared" si="0"/>
        <v>100</v>
      </c>
    </row>
    <row r="18" spans="1:13" ht="9" customHeight="1">
      <c r="A18" s="514"/>
      <c r="B18" s="141" t="s">
        <v>0</v>
      </c>
      <c r="C18" s="510">
        <v>100</v>
      </c>
      <c r="D18" s="510">
        <v>100</v>
      </c>
      <c r="E18" s="510">
        <v>100</v>
      </c>
      <c r="F18" s="510">
        <v>100</v>
      </c>
      <c r="G18" s="510">
        <v>100</v>
      </c>
      <c r="H18" s="515"/>
      <c r="I18" s="425">
        <v>75.400000000000006</v>
      </c>
      <c r="J18" s="516">
        <v>0.3</v>
      </c>
      <c r="K18" s="516">
        <v>0.4</v>
      </c>
      <c r="L18" s="516">
        <v>23.9</v>
      </c>
      <c r="M18" s="425">
        <f t="shared" si="0"/>
        <v>100</v>
      </c>
    </row>
    <row r="19" spans="1:13" ht="10.5" customHeight="1" thickBot="1">
      <c r="A19" s="517"/>
      <c r="B19" s="518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519"/>
    </row>
    <row r="20" spans="1:13" ht="10.5" customHeight="1" thickTop="1">
      <c r="A20" s="357" t="s">
        <v>521</v>
      </c>
      <c r="J20"/>
    </row>
    <row r="21" spans="1:13" ht="10.5" customHeight="1">
      <c r="A21" s="350"/>
      <c r="B21" s="350"/>
      <c r="C21" s="350"/>
      <c r="D21" s="350"/>
      <c r="E21" s="350"/>
      <c r="F21" s="350"/>
      <c r="J21"/>
    </row>
    <row r="22" spans="1:13" ht="10.5" customHeight="1">
      <c r="A22" s="346"/>
      <c r="B22" s="346"/>
      <c r="C22" s="346"/>
      <c r="D22" s="346"/>
      <c r="E22" s="346"/>
      <c r="F22" s="346"/>
      <c r="J22"/>
    </row>
    <row r="23" spans="1:13" ht="10.5" customHeight="1">
      <c r="A23" s="346"/>
      <c r="B23" s="346"/>
      <c r="C23" s="346"/>
      <c r="D23" s="346"/>
      <c r="E23" s="346"/>
      <c r="F23" s="346"/>
      <c r="J23"/>
    </row>
    <row r="24" spans="1:13" ht="6" customHeight="1">
      <c r="J24"/>
    </row>
    <row r="25" spans="1:13" ht="13.5" customHeight="1">
      <c r="J25"/>
    </row>
    <row r="26" spans="1:13" ht="13.5" customHeight="1">
      <c r="J26"/>
    </row>
    <row r="27" spans="1:13" ht="4.5" customHeight="1">
      <c r="J27"/>
    </row>
    <row r="28" spans="1:13" ht="10.5" customHeight="1">
      <c r="A28" s="159"/>
      <c r="B28" s="159"/>
      <c r="C28" s="159"/>
      <c r="D28" s="159"/>
      <c r="E28" s="159"/>
      <c r="F28" s="159"/>
      <c r="J28"/>
    </row>
    <row r="29" spans="1:13" ht="10.5" customHeight="1">
      <c r="A29" s="159"/>
      <c r="B29" s="159"/>
      <c r="C29" s="159"/>
      <c r="D29" s="159"/>
      <c r="E29" s="159"/>
      <c r="F29" s="159"/>
      <c r="J29"/>
    </row>
    <row r="30" spans="1:13" ht="10.5" customHeight="1">
      <c r="A30" s="159"/>
      <c r="B30" s="159"/>
      <c r="C30" s="159"/>
      <c r="D30" s="159"/>
      <c r="E30" s="159"/>
      <c r="F30" s="159"/>
      <c r="J30"/>
    </row>
    <row r="31" spans="1:13" ht="10.5" customHeight="1">
      <c r="A31" s="159"/>
      <c r="B31" s="159"/>
      <c r="C31" s="159"/>
      <c r="D31" s="159"/>
      <c r="E31" s="159"/>
      <c r="F31" s="159"/>
      <c r="J31"/>
    </row>
    <row r="32" spans="1:13" ht="10.5" customHeight="1">
      <c r="A32" s="159"/>
      <c r="B32" s="159"/>
      <c r="C32" s="159"/>
      <c r="D32" s="159"/>
      <c r="E32" s="159"/>
      <c r="F32" s="159"/>
      <c r="J32"/>
    </row>
    <row r="33" spans="1:10" ht="10.5" customHeight="1">
      <c r="A33" s="346"/>
      <c r="B33" s="346"/>
      <c r="C33" s="346"/>
      <c r="D33" s="346"/>
      <c r="E33" s="346"/>
      <c r="F33" s="346"/>
      <c r="J33"/>
    </row>
    <row r="34" spans="1:10" ht="10.5" customHeight="1">
      <c r="A34" s="346"/>
      <c r="B34" s="346"/>
      <c r="C34" s="346"/>
      <c r="D34" s="346"/>
      <c r="E34" s="346"/>
      <c r="F34" s="346"/>
      <c r="J34"/>
    </row>
    <row r="35" spans="1:10" ht="4.5" customHeight="1">
      <c r="A35" s="372"/>
      <c r="B35" s="372"/>
      <c r="C35" s="372"/>
      <c r="D35" s="372"/>
      <c r="E35" s="372"/>
      <c r="F35" s="372"/>
      <c r="J35"/>
    </row>
    <row r="36" spans="1:10" ht="9" customHeight="1">
      <c r="J36"/>
    </row>
  </sheetData>
  <mergeCells count="3">
    <mergeCell ref="A1:M1"/>
    <mergeCell ref="A2:B2"/>
    <mergeCell ref="A3:B3"/>
  </mergeCells>
  <printOptions horizontalCentered="1"/>
  <pageMargins left="0.78740157480314965" right="0.78740157480314965" top="0.78740157480314965" bottom="0.78740157480314965" header="0.31496062992125984" footer="0.31496062992125984"/>
  <pageSetup scale="58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E39BA-22A0-4231-BC2C-5910E187B4A3}">
  <sheetPr>
    <tabColor rgb="FF92D050"/>
  </sheetPr>
  <dimension ref="A1:I82"/>
  <sheetViews>
    <sheetView showGridLines="0" zoomScaleNormal="100" workbookViewId="0">
      <selection sqref="A1:I1"/>
    </sheetView>
  </sheetViews>
  <sheetFormatPr defaultRowHeight="12.5"/>
  <cols>
    <col min="1" max="1" width="76.453125" bestFit="1" customWidth="1"/>
    <col min="2" max="2" width="7.1796875" bestFit="1" customWidth="1"/>
    <col min="3" max="8" width="8" customWidth="1"/>
    <col min="9" max="9" width="8" style="384" customWidth="1"/>
  </cols>
  <sheetData>
    <row r="1" spans="1:9" ht="14.5">
      <c r="A1" s="568" t="s">
        <v>522</v>
      </c>
      <c r="B1" s="568"/>
      <c r="C1" s="568"/>
      <c r="D1" s="568"/>
      <c r="E1" s="568"/>
      <c r="F1" s="568"/>
      <c r="G1" s="568"/>
      <c r="H1" s="568"/>
      <c r="I1" s="568"/>
    </row>
    <row r="2" spans="1:9" ht="9" customHeight="1">
      <c r="A2" s="144"/>
      <c r="B2" s="144"/>
      <c r="G2" s="520"/>
      <c r="H2" s="520"/>
      <c r="I2" s="520" t="s">
        <v>523</v>
      </c>
    </row>
    <row r="3" spans="1:9" ht="14.25" customHeight="1">
      <c r="A3" s="521" t="s">
        <v>524</v>
      </c>
      <c r="B3" s="522">
        <v>2013</v>
      </c>
      <c r="C3" s="522">
        <v>2014</v>
      </c>
      <c r="D3" s="522">
        <v>2015</v>
      </c>
      <c r="E3" s="522">
        <v>2016</v>
      </c>
      <c r="F3" s="522">
        <v>2017</v>
      </c>
      <c r="G3" s="522">
        <v>2018</v>
      </c>
      <c r="H3" s="522">
        <v>2019</v>
      </c>
      <c r="I3" s="522">
        <v>2020</v>
      </c>
    </row>
    <row r="4" spans="1:9" ht="14.25" customHeight="1">
      <c r="A4" s="484"/>
      <c r="B4" s="484"/>
      <c r="I4"/>
    </row>
    <row r="5" spans="1:9" ht="9" customHeight="1">
      <c r="A5" s="523" t="s">
        <v>525</v>
      </c>
      <c r="B5" s="524">
        <v>1278.9659999999997</v>
      </c>
      <c r="C5" s="525">
        <v>1317.1909999999996</v>
      </c>
      <c r="D5" s="525">
        <v>1408.0549999999996</v>
      </c>
      <c r="E5" s="525">
        <v>1377.1770000000001</v>
      </c>
      <c r="F5" s="525">
        <v>1439.9579999999996</v>
      </c>
      <c r="G5" s="525">
        <v>1507.1109999999999</v>
      </c>
      <c r="H5" s="525">
        <v>1570.0609999999997</v>
      </c>
      <c r="I5" s="525">
        <v>1656.529</v>
      </c>
    </row>
    <row r="6" spans="1:9" ht="9" customHeight="1">
      <c r="A6" s="523" t="s">
        <v>526</v>
      </c>
      <c r="B6" s="524">
        <v>1260.7709999999997</v>
      </c>
      <c r="C6" s="525">
        <v>1294.0139999999997</v>
      </c>
      <c r="D6" s="525">
        <v>1391.5529999999997</v>
      </c>
      <c r="E6" s="525">
        <v>1361.3920000000001</v>
      </c>
      <c r="F6" s="525">
        <v>1421.8539999999996</v>
      </c>
      <c r="G6" s="525">
        <v>1487.3229999999999</v>
      </c>
      <c r="H6" s="525">
        <v>1545.5609999999997</v>
      </c>
      <c r="I6" s="525">
        <v>1633.9570000000001</v>
      </c>
    </row>
    <row r="7" spans="1:9" ht="9" customHeight="1">
      <c r="A7" s="526" t="s">
        <v>527</v>
      </c>
      <c r="B7" s="527">
        <v>532.45899999999995</v>
      </c>
      <c r="C7" s="528">
        <v>547.36400000000003</v>
      </c>
      <c r="D7" s="528">
        <v>613.20100000000002</v>
      </c>
      <c r="E7" s="528">
        <v>585.90700000000004</v>
      </c>
      <c r="F7" s="528">
        <v>587.27499999999998</v>
      </c>
      <c r="G7" s="528">
        <v>613.11599999999999</v>
      </c>
      <c r="H7" s="528">
        <v>640.85199999999998</v>
      </c>
      <c r="I7" s="528">
        <v>666.04700000000003</v>
      </c>
    </row>
    <row r="8" spans="1:9" ht="9" customHeight="1">
      <c r="A8" s="526" t="s">
        <v>528</v>
      </c>
      <c r="B8" s="527">
        <v>629.16</v>
      </c>
      <c r="C8" s="528">
        <v>642.47</v>
      </c>
      <c r="D8" s="528">
        <v>676.76499999999999</v>
      </c>
      <c r="E8" s="528">
        <v>665.29200000000003</v>
      </c>
      <c r="F8" s="528">
        <v>700.68799999999999</v>
      </c>
      <c r="G8" s="528">
        <v>735.26900000000001</v>
      </c>
      <c r="H8" s="528">
        <v>754.81200000000001</v>
      </c>
      <c r="I8" s="528">
        <v>796.02200000000005</v>
      </c>
    </row>
    <row r="9" spans="1:9" ht="9" customHeight="1">
      <c r="A9" s="526" t="s">
        <v>529</v>
      </c>
      <c r="B9" s="527">
        <v>50.527999999999999</v>
      </c>
      <c r="C9" s="528">
        <v>55.366</v>
      </c>
      <c r="D9" s="528">
        <v>50.386000000000003</v>
      </c>
      <c r="E9" s="528">
        <v>54.694000000000003</v>
      </c>
      <c r="F9" s="528">
        <v>70.992000000000004</v>
      </c>
      <c r="G9" s="528">
        <v>69.260999999999996</v>
      </c>
      <c r="H9" s="528">
        <v>70.849999999999994</v>
      </c>
      <c r="I9" s="528">
        <v>84.555999999999997</v>
      </c>
    </row>
    <row r="10" spans="1:9" ht="9" customHeight="1">
      <c r="A10" s="526" t="s">
        <v>530</v>
      </c>
      <c r="B10" s="527">
        <v>1.984</v>
      </c>
      <c r="C10" s="528">
        <v>2.0430000000000001</v>
      </c>
      <c r="D10" s="528">
        <v>2.1180000000000003</v>
      </c>
      <c r="E10" s="528">
        <v>2.2240000000000002</v>
      </c>
      <c r="F10" s="528">
        <v>1.9750000000000001</v>
      </c>
      <c r="G10" s="528">
        <v>2.1590000000000003</v>
      </c>
      <c r="H10" s="528">
        <v>2.1189999999999998</v>
      </c>
      <c r="I10" s="528">
        <v>2.2130000000000001</v>
      </c>
    </row>
    <row r="11" spans="1:9" ht="9" customHeight="1">
      <c r="A11" s="526" t="s">
        <v>531</v>
      </c>
      <c r="B11" s="527">
        <v>3.9969999999999999</v>
      </c>
      <c r="C11" s="528">
        <v>4.202</v>
      </c>
      <c r="D11" s="528">
        <v>3.5019999999999998</v>
      </c>
      <c r="E11" s="528">
        <v>3.3570000000000002</v>
      </c>
      <c r="F11" s="528">
        <v>5.6520000000000001</v>
      </c>
      <c r="G11" s="528">
        <v>5.6360000000000001</v>
      </c>
      <c r="H11" s="528">
        <v>4.8449999999999998</v>
      </c>
      <c r="I11" s="528">
        <v>5.78</v>
      </c>
    </row>
    <row r="12" spans="1:9" ht="9" customHeight="1">
      <c r="A12" s="526" t="s">
        <v>532</v>
      </c>
      <c r="B12" s="527">
        <v>9.9939999999999998</v>
      </c>
      <c r="C12" s="528">
        <v>11.266</v>
      </c>
      <c r="D12" s="528">
        <v>11.76</v>
      </c>
      <c r="E12" s="528">
        <v>12.654</v>
      </c>
      <c r="F12" s="528">
        <v>12.564</v>
      </c>
      <c r="G12" s="528">
        <v>11.244</v>
      </c>
      <c r="H12" s="528">
        <v>11.832000000000001</v>
      </c>
      <c r="I12" s="528">
        <v>10.16</v>
      </c>
    </row>
    <row r="13" spans="1:9" ht="9" customHeight="1">
      <c r="A13" s="526" t="s">
        <v>533</v>
      </c>
      <c r="B13" s="527">
        <v>0.41699999999999998</v>
      </c>
      <c r="C13" s="528">
        <v>0.436</v>
      </c>
      <c r="D13" s="528">
        <v>0.42499999999999999</v>
      </c>
      <c r="E13" s="528">
        <v>0.39900000000000002</v>
      </c>
      <c r="F13" s="528">
        <v>0.39600000000000002</v>
      </c>
      <c r="G13" s="528">
        <v>0.55899999999999994</v>
      </c>
      <c r="H13" s="528">
        <v>0.57200000000000006</v>
      </c>
      <c r="I13" s="528">
        <v>0.63200000000000001</v>
      </c>
    </row>
    <row r="14" spans="1:9" ht="9" customHeight="1">
      <c r="A14" s="526" t="s">
        <v>534</v>
      </c>
      <c r="B14" s="527">
        <v>10.285</v>
      </c>
      <c r="C14" s="528">
        <v>9.3780000000000001</v>
      </c>
      <c r="D14" s="528">
        <v>8.7439999999999998</v>
      </c>
      <c r="E14" s="528">
        <v>7.968</v>
      </c>
      <c r="F14" s="528">
        <v>8.0329999999999995</v>
      </c>
      <c r="G14" s="528">
        <v>8.3859999999999992</v>
      </c>
      <c r="H14" s="528">
        <v>12.244999999999999</v>
      </c>
      <c r="I14" s="528">
        <v>13.087</v>
      </c>
    </row>
    <row r="15" spans="1:9" ht="9" customHeight="1">
      <c r="A15" s="526" t="s">
        <v>535</v>
      </c>
      <c r="B15" s="527">
        <v>1.579</v>
      </c>
      <c r="C15" s="528">
        <v>1.548</v>
      </c>
      <c r="D15" s="528">
        <v>1.472</v>
      </c>
      <c r="E15" s="528">
        <v>1.393</v>
      </c>
      <c r="F15" s="528">
        <v>1.522</v>
      </c>
      <c r="G15" s="528">
        <v>1.617</v>
      </c>
      <c r="H15" s="528">
        <v>1.778</v>
      </c>
      <c r="I15" s="528">
        <v>1.863</v>
      </c>
    </row>
    <row r="16" spans="1:9" ht="9" customHeight="1">
      <c r="A16" s="526" t="s">
        <v>536</v>
      </c>
      <c r="B16" s="527">
        <v>15.888999999999999</v>
      </c>
      <c r="C16" s="528">
        <v>15.965999999999999</v>
      </c>
      <c r="D16" s="528">
        <v>19.123999999999999</v>
      </c>
      <c r="E16" s="528">
        <v>24.100999999999999</v>
      </c>
      <c r="F16" s="528">
        <v>29.013000000000002</v>
      </c>
      <c r="G16" s="528">
        <v>35.531999999999996</v>
      </c>
      <c r="H16" s="528">
        <v>41.186999999999998</v>
      </c>
      <c r="I16" s="528">
        <v>49.82</v>
      </c>
    </row>
    <row r="17" spans="1:9" ht="9" customHeight="1">
      <c r="A17" s="526" t="s">
        <v>537</v>
      </c>
      <c r="B17" s="527">
        <v>4.4790000000000001</v>
      </c>
      <c r="C17" s="528">
        <v>3.9750000000000001</v>
      </c>
      <c r="D17" s="528">
        <v>4.056</v>
      </c>
      <c r="E17" s="528">
        <v>3.403</v>
      </c>
      <c r="F17" s="528">
        <v>3.7440000000000002</v>
      </c>
      <c r="G17" s="528">
        <v>4.5439999999999996</v>
      </c>
      <c r="H17" s="528">
        <v>4.4690000000000003</v>
      </c>
      <c r="I17" s="528">
        <v>3.7770000000000001</v>
      </c>
    </row>
    <row r="18" spans="1:9" ht="9" customHeight="1">
      <c r="A18" s="523" t="s">
        <v>538</v>
      </c>
      <c r="B18" s="524">
        <v>18.195</v>
      </c>
      <c r="C18" s="525">
        <v>23.177</v>
      </c>
      <c r="D18" s="525">
        <v>16.501999999999999</v>
      </c>
      <c r="E18" s="525">
        <v>15.785</v>
      </c>
      <c r="F18" s="525">
        <v>18.103999999999999</v>
      </c>
      <c r="G18" s="525">
        <v>19.788</v>
      </c>
      <c r="H18" s="525">
        <v>24.5</v>
      </c>
      <c r="I18" s="525">
        <v>22.571999999999999</v>
      </c>
    </row>
    <row r="19" spans="1:9" ht="9" customHeight="1">
      <c r="A19" s="526" t="s">
        <v>539</v>
      </c>
      <c r="B19" s="527">
        <v>18.195</v>
      </c>
      <c r="C19" s="529">
        <v>23.177</v>
      </c>
      <c r="D19" s="529">
        <v>16.501999999999999</v>
      </c>
      <c r="E19" s="529">
        <v>15.785</v>
      </c>
      <c r="F19" s="529">
        <v>18.103999999999999</v>
      </c>
      <c r="G19" s="529">
        <v>19.788</v>
      </c>
      <c r="H19" s="529">
        <v>24.5</v>
      </c>
      <c r="I19" s="529">
        <v>22.571999999999999</v>
      </c>
    </row>
    <row r="20" spans="1:9" ht="9" customHeight="1">
      <c r="A20" s="530" t="s">
        <v>540</v>
      </c>
      <c r="B20" s="488" t="s">
        <v>541</v>
      </c>
      <c r="C20" s="531" t="s">
        <v>541</v>
      </c>
      <c r="D20" s="531" t="s">
        <v>541</v>
      </c>
      <c r="E20" s="531" t="s">
        <v>541</v>
      </c>
      <c r="F20" s="531" t="s">
        <v>541</v>
      </c>
      <c r="G20" s="529" t="s">
        <v>541</v>
      </c>
      <c r="H20" s="529" t="s">
        <v>541</v>
      </c>
      <c r="I20" s="529" t="s">
        <v>541</v>
      </c>
    </row>
    <row r="21" spans="1:9" ht="10.5" customHeight="1" thickBot="1">
      <c r="A21" s="309"/>
      <c r="B21" s="309"/>
      <c r="C21" s="309"/>
      <c r="D21" s="309"/>
      <c r="E21" s="309"/>
      <c r="F21" s="309"/>
      <c r="G21" s="309"/>
      <c r="H21" s="309"/>
      <c r="I21" s="309"/>
    </row>
    <row r="22" spans="1:9" ht="10.5" customHeight="1" thickTop="1">
      <c r="A22" s="357" t="s">
        <v>521</v>
      </c>
      <c r="B22" s="357"/>
      <c r="I22"/>
    </row>
    <row r="23" spans="1:9" ht="10.5" customHeight="1">
      <c r="I23"/>
    </row>
    <row r="24" spans="1:9" ht="21" customHeight="1">
      <c r="I24"/>
    </row>
    <row r="25" spans="1:9" ht="10.5" customHeight="1">
      <c r="I25"/>
    </row>
    <row r="26" spans="1:9" ht="10.5" customHeight="1">
      <c r="I26"/>
    </row>
    <row r="27" spans="1:9" ht="10.5" customHeight="1">
      <c r="I27"/>
    </row>
    <row r="28" spans="1:9" ht="10.5" customHeight="1">
      <c r="I28"/>
    </row>
    <row r="29" spans="1:9" ht="10.5" customHeight="1">
      <c r="I29"/>
    </row>
    <row r="30" spans="1:9" ht="21" customHeight="1">
      <c r="I30"/>
    </row>
    <row r="31" spans="1:9" ht="10.5" customHeight="1">
      <c r="I31"/>
    </row>
    <row r="32" spans="1:9" ht="10.5" customHeight="1">
      <c r="I32"/>
    </row>
    <row r="33" spans="9:9" ht="10.5" customHeight="1">
      <c r="I33"/>
    </row>
    <row r="34" spans="9:9" ht="10.5" customHeight="1">
      <c r="I34"/>
    </row>
    <row r="35" spans="9:9" ht="10.5" customHeight="1">
      <c r="I35"/>
    </row>
    <row r="36" spans="9:9" ht="4.5" customHeight="1">
      <c r="I36"/>
    </row>
    <row r="37" spans="9:9" ht="21" customHeight="1">
      <c r="I37"/>
    </row>
    <row r="38" spans="9:9" ht="10.5" customHeight="1">
      <c r="I38"/>
    </row>
    <row r="39" spans="9:9" ht="10.5" customHeight="1">
      <c r="I39"/>
    </row>
    <row r="40" spans="9:9" ht="10.5" customHeight="1">
      <c r="I40"/>
    </row>
    <row r="41" spans="9:9" ht="10.5" customHeight="1">
      <c r="I41"/>
    </row>
    <row r="42" spans="9:9" ht="10.5" customHeight="1">
      <c r="I42"/>
    </row>
    <row r="43" spans="9:9" ht="21" customHeight="1">
      <c r="I43"/>
    </row>
    <row r="44" spans="9:9" ht="10.5" customHeight="1">
      <c r="I44"/>
    </row>
    <row r="45" spans="9:9" ht="10.5" customHeight="1">
      <c r="I45"/>
    </row>
    <row r="46" spans="9:9" ht="10.5" customHeight="1">
      <c r="I46"/>
    </row>
    <row r="47" spans="9:9" ht="10.5" customHeight="1">
      <c r="I47"/>
    </row>
    <row r="48" spans="9:9" ht="10.5" customHeight="1">
      <c r="I48"/>
    </row>
    <row r="49" spans="1:9" ht="6" customHeight="1">
      <c r="I49"/>
    </row>
    <row r="50" spans="1:9" ht="21" customHeight="1">
      <c r="I50"/>
    </row>
    <row r="51" spans="1:9" ht="10.5" customHeight="1">
      <c r="A51" s="350"/>
      <c r="B51" s="350"/>
      <c r="C51" s="350"/>
      <c r="D51" s="350"/>
      <c r="E51" s="350"/>
      <c r="I51"/>
    </row>
    <row r="52" spans="1:9" ht="10.5" customHeight="1">
      <c r="A52" s="350"/>
      <c r="B52" s="350"/>
      <c r="C52" s="350"/>
      <c r="D52" s="350"/>
      <c r="E52" s="350"/>
      <c r="I52"/>
    </row>
    <row r="53" spans="1:9" ht="10.5" customHeight="1">
      <c r="A53" s="350"/>
      <c r="B53" s="350"/>
      <c r="C53" s="350"/>
      <c r="D53" s="350"/>
      <c r="E53" s="350"/>
      <c r="I53"/>
    </row>
    <row r="54" spans="1:9" ht="10.5" customHeight="1">
      <c r="A54" s="350"/>
      <c r="B54" s="350"/>
      <c r="C54" s="350"/>
      <c r="D54" s="346"/>
      <c r="E54" s="346"/>
      <c r="I54"/>
    </row>
    <row r="55" spans="1:9" ht="10.5" customHeight="1">
      <c r="A55" s="346"/>
      <c r="B55" s="346"/>
      <c r="C55" s="346"/>
      <c r="I55"/>
    </row>
    <row r="56" spans="1:9" ht="21" customHeight="1">
      <c r="D56" s="350"/>
      <c r="E56" s="350"/>
      <c r="I56"/>
    </row>
    <row r="57" spans="1:9" ht="10.5" customHeight="1">
      <c r="A57" s="350"/>
      <c r="B57" s="350"/>
      <c r="C57" s="350"/>
      <c r="D57" s="350"/>
      <c r="E57" s="350"/>
      <c r="I57"/>
    </row>
    <row r="58" spans="1:9" ht="10.5" customHeight="1">
      <c r="A58" s="350"/>
      <c r="B58" s="350"/>
      <c r="C58" s="350"/>
      <c r="D58" s="350"/>
      <c r="E58" s="350"/>
      <c r="I58"/>
    </row>
    <row r="59" spans="1:9" ht="10.5" customHeight="1">
      <c r="A59" s="350"/>
      <c r="B59" s="350"/>
      <c r="C59" s="350"/>
      <c r="D59" s="350"/>
      <c r="E59" s="350"/>
      <c r="I59"/>
    </row>
    <row r="60" spans="1:9" ht="10.5" customHeight="1">
      <c r="A60" s="350"/>
      <c r="B60" s="350"/>
      <c r="C60" s="350"/>
      <c r="D60" s="346"/>
      <c r="E60" s="346"/>
      <c r="I60"/>
    </row>
    <row r="61" spans="1:9" ht="10.5" customHeight="1">
      <c r="A61" s="346"/>
      <c r="B61" s="346"/>
      <c r="C61" s="346"/>
      <c r="I61"/>
    </row>
    <row r="62" spans="1:9" ht="21" customHeight="1">
      <c r="D62" s="389"/>
      <c r="I62"/>
    </row>
    <row r="63" spans="1:9" ht="10.5" customHeight="1">
      <c r="A63" s="389"/>
      <c r="B63" s="389"/>
      <c r="C63" s="389"/>
      <c r="D63" s="389"/>
      <c r="I63"/>
    </row>
    <row r="64" spans="1:9" ht="10.5" customHeight="1">
      <c r="A64" s="389"/>
      <c r="B64" s="389"/>
      <c r="C64" s="389"/>
      <c r="I64"/>
    </row>
    <row r="65" spans="1:9" ht="10.5" customHeight="1">
      <c r="A65" s="389"/>
      <c r="B65" s="389"/>
      <c r="C65" s="389"/>
      <c r="I65"/>
    </row>
    <row r="66" spans="1:9" ht="10.5" customHeight="1">
      <c r="A66" s="389"/>
      <c r="B66" s="389"/>
      <c r="C66" s="389"/>
      <c r="D66" s="389"/>
      <c r="I66"/>
    </row>
    <row r="67" spans="1:9" ht="10.5" customHeight="1">
      <c r="A67" s="390"/>
      <c r="B67" s="390"/>
      <c r="C67" s="390"/>
      <c r="D67" s="390"/>
      <c r="I67"/>
    </row>
    <row r="68" spans="1:9" ht="21" customHeight="1">
      <c r="I68"/>
    </row>
    <row r="69" spans="1:9" ht="10.5" customHeight="1">
      <c r="A69" s="391"/>
      <c r="B69" s="391"/>
      <c r="C69" s="389"/>
      <c r="D69" s="389"/>
      <c r="E69" s="389"/>
      <c r="I69"/>
    </row>
    <row r="70" spans="1:9" ht="10.5" customHeight="1">
      <c r="A70" s="391"/>
      <c r="B70" s="391"/>
      <c r="C70" s="389"/>
      <c r="D70" s="389"/>
      <c r="E70" s="389"/>
      <c r="I70"/>
    </row>
    <row r="71" spans="1:9" ht="10.5" customHeight="1">
      <c r="A71" s="391"/>
      <c r="B71" s="391"/>
      <c r="C71" s="389"/>
      <c r="D71" s="389"/>
      <c r="E71" s="389"/>
      <c r="I71"/>
    </row>
    <row r="72" spans="1:9" ht="10.5" customHeight="1">
      <c r="A72" s="391"/>
      <c r="B72" s="391"/>
      <c r="C72" s="389"/>
      <c r="D72" s="389"/>
      <c r="E72" s="389"/>
      <c r="I72"/>
    </row>
    <row r="73" spans="1:9" ht="10.5" customHeight="1">
      <c r="A73" s="392"/>
      <c r="B73" s="392"/>
      <c r="C73" s="392"/>
      <c r="D73" s="392"/>
      <c r="E73" s="392"/>
      <c r="I73"/>
    </row>
    <row r="74" spans="1:9" ht="21" customHeight="1">
      <c r="I74"/>
    </row>
    <row r="75" spans="1:9" ht="10.15" customHeight="1">
      <c r="I75"/>
    </row>
    <row r="76" spans="1:9" ht="10.15" customHeight="1">
      <c r="I76"/>
    </row>
    <row r="77" spans="1:9" ht="10.15" customHeight="1">
      <c r="I77"/>
    </row>
    <row r="78" spans="1:9" ht="10.15" customHeight="1">
      <c r="I78"/>
    </row>
    <row r="79" spans="1:9" ht="10.15" customHeight="1">
      <c r="I79"/>
    </row>
    <row r="80" spans="1:9" ht="3.65" customHeight="1">
      <c r="I80"/>
    </row>
    <row r="81" spans="9:9" ht="9" customHeight="1">
      <c r="I81"/>
    </row>
    <row r="82" spans="9:9">
      <c r="I82" s="140"/>
    </row>
  </sheetData>
  <mergeCells count="1">
    <mergeCell ref="A1:I1"/>
  </mergeCells>
  <printOptions horizontalCentered="1"/>
  <pageMargins left="0.78740157480314965" right="0.78740157480314965" top="0.78740157480314965" bottom="0.78740157480314965" header="0.31496062992125984" footer="0.31496062992125984"/>
  <pageSetup scale="64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2AFAC-06D1-40E3-B545-2716AE80B087}">
  <sheetPr>
    <tabColor rgb="FF92D050"/>
  </sheetPr>
  <dimension ref="A1:J81"/>
  <sheetViews>
    <sheetView showGridLines="0" zoomScaleNormal="100" workbookViewId="0">
      <selection sqref="A1:J1"/>
    </sheetView>
  </sheetViews>
  <sheetFormatPr defaultRowHeight="12.5"/>
  <cols>
    <col min="1" max="1" width="25.453125" customWidth="1"/>
    <col min="2" max="2" width="7.1796875" bestFit="1" customWidth="1"/>
    <col min="3" max="3" width="7.453125" customWidth="1"/>
    <col min="4" max="9" width="7.1796875" customWidth="1"/>
    <col min="10" max="10" width="7.1796875" style="140" customWidth="1"/>
  </cols>
  <sheetData>
    <row r="1" spans="1:10" ht="30" customHeight="1">
      <c r="A1" s="568" t="s">
        <v>542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0" ht="9" customHeight="1">
      <c r="A2" s="335"/>
    </row>
    <row r="3" spans="1:10" ht="13.5" customHeight="1">
      <c r="A3" s="678" t="s">
        <v>285</v>
      </c>
      <c r="B3" s="674" t="s">
        <v>135</v>
      </c>
      <c r="C3" s="676" t="s">
        <v>286</v>
      </c>
      <c r="D3" s="677"/>
      <c r="E3" s="677"/>
      <c r="F3" s="677"/>
      <c r="G3" s="677"/>
      <c r="H3" s="677"/>
      <c r="I3" s="677"/>
      <c r="J3" s="678"/>
    </row>
    <row r="4" spans="1:10" ht="13.5" customHeight="1">
      <c r="A4" s="679"/>
      <c r="B4" s="675"/>
      <c r="C4" s="336">
        <v>2014</v>
      </c>
      <c r="D4" s="337">
        <v>2015</v>
      </c>
      <c r="E4" s="337">
        <v>2016</v>
      </c>
      <c r="F4" s="338">
        <v>2017</v>
      </c>
      <c r="G4" s="338">
        <v>2018</v>
      </c>
      <c r="H4" s="338">
        <v>2019</v>
      </c>
      <c r="I4" s="338">
        <v>2020</v>
      </c>
      <c r="J4" s="337">
        <v>2021</v>
      </c>
    </row>
    <row r="5" spans="1:10" ht="6.75" customHeight="1">
      <c r="A5" s="339"/>
      <c r="B5" s="340"/>
      <c r="C5" s="340"/>
      <c r="D5" s="340"/>
      <c r="E5" s="340"/>
      <c r="F5" s="340"/>
      <c r="G5" s="340"/>
      <c r="H5" s="340"/>
      <c r="I5" s="340"/>
    </row>
    <row r="6" spans="1:10" ht="9" customHeight="1">
      <c r="A6" s="291" t="s">
        <v>287</v>
      </c>
      <c r="B6" s="341" t="s">
        <v>288</v>
      </c>
      <c r="C6" s="342"/>
      <c r="D6" s="342"/>
      <c r="E6" s="342"/>
      <c r="F6" s="342"/>
      <c r="G6" s="342"/>
      <c r="H6" s="342"/>
      <c r="I6" s="342"/>
      <c r="J6" s="146">
        <v>23002864</v>
      </c>
    </row>
    <row r="7" spans="1:10" ht="9" customHeight="1">
      <c r="A7" s="156" t="s">
        <v>289</v>
      </c>
      <c r="B7" s="341" t="s">
        <v>288</v>
      </c>
      <c r="C7" s="341">
        <v>0</v>
      </c>
      <c r="D7" s="146">
        <v>3862586.0795599991</v>
      </c>
      <c r="E7" s="146">
        <v>12919313.695020001</v>
      </c>
      <c r="F7" s="146">
        <v>19749436.103680007</v>
      </c>
      <c r="G7" s="146">
        <v>25812071.548029501</v>
      </c>
      <c r="H7" s="146">
        <v>32797909.383910045</v>
      </c>
      <c r="I7" s="146">
        <v>38120754.38900996</v>
      </c>
      <c r="J7" s="302">
        <v>45249945.488020048</v>
      </c>
    </row>
    <row r="8" spans="1:10" ht="9" customHeight="1">
      <c r="A8" s="156" t="s">
        <v>290</v>
      </c>
      <c r="B8" s="341" t="s">
        <v>288</v>
      </c>
      <c r="C8" s="341">
        <v>0</v>
      </c>
      <c r="D8" s="146">
        <v>3585449.1147499997</v>
      </c>
      <c r="E8" s="146">
        <v>12059789.897360006</v>
      </c>
      <c r="F8" s="146">
        <v>18035657.817960016</v>
      </c>
      <c r="G8" s="146">
        <v>23536403.562857803</v>
      </c>
      <c r="H8" s="146">
        <v>29263877.124700028</v>
      </c>
      <c r="I8" s="146">
        <v>42526744.491150007</v>
      </c>
      <c r="J8" s="302">
        <v>39695448.268589996</v>
      </c>
    </row>
    <row r="9" spans="1:10" ht="9" customHeight="1">
      <c r="A9" s="156" t="s">
        <v>291</v>
      </c>
      <c r="B9" s="341" t="s">
        <v>288</v>
      </c>
      <c r="C9" s="341">
        <v>0</v>
      </c>
      <c r="D9" s="146">
        <v>2510991.5732199997</v>
      </c>
      <c r="E9" s="146">
        <v>8071079.0377870016</v>
      </c>
      <c r="F9" s="146">
        <v>12137382.813477006</v>
      </c>
      <c r="G9" s="146">
        <v>15928685.256279822</v>
      </c>
      <c r="H9" s="146">
        <v>19355704.134110041</v>
      </c>
      <c r="I9" s="146">
        <v>22577478.617190063</v>
      </c>
      <c r="J9" s="302">
        <v>26616455.972980008</v>
      </c>
    </row>
    <row r="10" spans="1:10" ht="9" customHeight="1">
      <c r="A10" s="156" t="s">
        <v>292</v>
      </c>
      <c r="B10" s="341" t="s">
        <v>288</v>
      </c>
      <c r="C10" s="341">
        <v>0</v>
      </c>
      <c r="D10" s="146">
        <v>578473.90360000019</v>
      </c>
      <c r="E10" s="146">
        <v>1852958.7215090001</v>
      </c>
      <c r="F10" s="146">
        <v>4041410.6263700011</v>
      </c>
      <c r="G10" s="146">
        <v>6603212.1584101245</v>
      </c>
      <c r="H10" s="146">
        <v>9060644.9429499917</v>
      </c>
      <c r="I10" s="146">
        <v>11397687.126339998</v>
      </c>
      <c r="J10" s="302">
        <v>16105555.152210016</v>
      </c>
    </row>
    <row r="11" spans="1:10" ht="9" customHeight="1">
      <c r="A11" s="156" t="s">
        <v>293</v>
      </c>
      <c r="B11" s="343" t="s">
        <v>294</v>
      </c>
      <c r="C11" s="344">
        <v>0</v>
      </c>
      <c r="D11" s="344">
        <v>23.037668057889469</v>
      </c>
      <c r="E11" s="344">
        <v>22.9580049065789</v>
      </c>
      <c r="F11" s="344">
        <v>33.297216446716398</v>
      </c>
      <c r="G11" s="344">
        <v>41.4</v>
      </c>
      <c r="H11" s="344">
        <v>46.8</v>
      </c>
      <c r="I11" s="344">
        <v>50.482550862265086</v>
      </c>
      <c r="J11" s="345">
        <v>60.5</v>
      </c>
    </row>
    <row r="12" spans="1:10" ht="9" customHeight="1">
      <c r="A12" s="156" t="s">
        <v>295</v>
      </c>
      <c r="B12" s="343" t="s">
        <v>294</v>
      </c>
      <c r="C12" s="344">
        <v>0</v>
      </c>
      <c r="D12" s="344">
        <v>10.9</v>
      </c>
      <c r="E12" s="344">
        <v>35.1</v>
      </c>
      <c r="F12" s="344">
        <v>52.7</v>
      </c>
      <c r="G12" s="344">
        <v>69.2</v>
      </c>
      <c r="H12" s="344">
        <v>84.1</v>
      </c>
      <c r="I12" s="344">
        <v>98.1</v>
      </c>
      <c r="J12" s="345">
        <v>115.7</v>
      </c>
    </row>
    <row r="13" spans="1:10" ht="6" customHeight="1">
      <c r="A13" s="178"/>
      <c r="B13" s="325"/>
      <c r="C13" s="325"/>
      <c r="D13" s="325"/>
      <c r="E13" s="325"/>
      <c r="F13" s="325"/>
      <c r="G13" s="325"/>
      <c r="H13" s="325"/>
      <c r="I13" s="325"/>
      <c r="J13" s="325"/>
    </row>
    <row r="14" spans="1:10" ht="10.5" customHeight="1">
      <c r="A14" s="678" t="s">
        <v>296</v>
      </c>
      <c r="B14" s="674" t="s">
        <v>135</v>
      </c>
      <c r="C14" s="676" t="s">
        <v>286</v>
      </c>
      <c r="D14" s="677"/>
      <c r="E14" s="677"/>
      <c r="F14" s="677"/>
      <c r="G14" s="677"/>
      <c r="H14" s="677"/>
      <c r="I14" s="677"/>
      <c r="J14" s="677"/>
    </row>
    <row r="15" spans="1:10" ht="10.5" customHeight="1">
      <c r="A15" s="679"/>
      <c r="B15" s="675"/>
      <c r="C15" s="336">
        <v>2014</v>
      </c>
      <c r="D15" s="337">
        <v>2015</v>
      </c>
      <c r="E15" s="337">
        <v>2016</v>
      </c>
      <c r="F15" s="338">
        <v>2017</v>
      </c>
      <c r="G15" s="338">
        <v>2018</v>
      </c>
      <c r="H15" s="338">
        <v>2019</v>
      </c>
      <c r="I15" s="338">
        <v>2020</v>
      </c>
      <c r="J15" s="338">
        <v>2021</v>
      </c>
    </row>
    <row r="16" spans="1:10" ht="6.75" customHeight="1">
      <c r="A16" s="347"/>
      <c r="B16" s="347"/>
      <c r="C16" s="347"/>
      <c r="D16" s="347"/>
      <c r="E16" s="347"/>
      <c r="F16" s="347"/>
      <c r="G16" s="347"/>
      <c r="H16" s="347"/>
      <c r="I16" s="347"/>
    </row>
    <row r="17" spans="1:10" ht="9" customHeight="1">
      <c r="A17" s="291" t="s">
        <v>297</v>
      </c>
      <c r="B17" s="341" t="s">
        <v>288</v>
      </c>
      <c r="C17" s="348"/>
      <c r="D17" s="348"/>
      <c r="E17" s="348"/>
      <c r="F17" s="348"/>
      <c r="G17" s="348"/>
      <c r="H17" s="348"/>
      <c r="I17" s="348"/>
      <c r="J17" s="349">
        <v>3994815.4310000003</v>
      </c>
    </row>
    <row r="18" spans="1:10" ht="9" customHeight="1">
      <c r="A18" s="156" t="s">
        <v>289</v>
      </c>
      <c r="B18" s="341" t="s">
        <v>288</v>
      </c>
      <c r="C18" s="341">
        <v>0</v>
      </c>
      <c r="D18" s="351">
        <v>129475.02907999999</v>
      </c>
      <c r="E18" s="351">
        <v>1079859.5172299999</v>
      </c>
      <c r="F18" s="351">
        <v>2708822.9661699999</v>
      </c>
      <c r="G18" s="351">
        <v>3362649.4833999993</v>
      </c>
      <c r="H18" s="351">
        <v>5057257.3679599995</v>
      </c>
      <c r="I18" s="351">
        <v>6037457.9808999971</v>
      </c>
      <c r="J18" s="302">
        <v>6492064.8528600028</v>
      </c>
    </row>
    <row r="19" spans="1:10" ht="9" customHeight="1">
      <c r="A19" s="156" t="s">
        <v>290</v>
      </c>
      <c r="B19" s="341" t="s">
        <v>288</v>
      </c>
      <c r="C19" s="341">
        <v>0</v>
      </c>
      <c r="D19" s="351">
        <v>126055.66764999999</v>
      </c>
      <c r="E19" s="351">
        <v>998692.97137000016</v>
      </c>
      <c r="F19" s="351">
        <v>2341646.7354699997</v>
      </c>
      <c r="G19" s="351">
        <v>2860855.1506899996</v>
      </c>
      <c r="H19" s="351">
        <v>4086684.0979499994</v>
      </c>
      <c r="I19" s="351">
        <v>4767690.6902999999</v>
      </c>
      <c r="J19" s="302">
        <v>5162453.609000003</v>
      </c>
    </row>
    <row r="20" spans="1:10" ht="9" customHeight="1">
      <c r="A20" s="156" t="s">
        <v>291</v>
      </c>
      <c r="B20" s="341" t="s">
        <v>288</v>
      </c>
      <c r="C20" s="341">
        <v>0</v>
      </c>
      <c r="D20" s="351">
        <v>107104.40495</v>
      </c>
      <c r="E20" s="351">
        <v>832462.44118999992</v>
      </c>
      <c r="F20" s="351">
        <v>1846953.14497</v>
      </c>
      <c r="G20" s="351">
        <v>2272873.9999700002</v>
      </c>
      <c r="H20" s="351">
        <v>3112486.8782099998</v>
      </c>
      <c r="I20" s="351">
        <v>3654592.6020600004</v>
      </c>
      <c r="J20" s="302">
        <v>4012695.922819999</v>
      </c>
    </row>
    <row r="21" spans="1:10" ht="9" customHeight="1">
      <c r="A21" s="156" t="s">
        <v>292</v>
      </c>
      <c r="B21" s="341" t="s">
        <v>288</v>
      </c>
      <c r="C21" s="341">
        <v>0</v>
      </c>
      <c r="D21" s="351">
        <v>937.71856000000014</v>
      </c>
      <c r="E21" s="351">
        <v>67066.172898999997</v>
      </c>
      <c r="F21" s="351">
        <v>312229.02518</v>
      </c>
      <c r="G21" s="351">
        <v>720457.96684000012</v>
      </c>
      <c r="H21" s="351">
        <v>1140872.4882999996</v>
      </c>
      <c r="I21" s="351">
        <v>1687218.5028199991</v>
      </c>
      <c r="J21" s="302">
        <v>2443279.0105600012</v>
      </c>
    </row>
    <row r="22" spans="1:10" ht="9" customHeight="1">
      <c r="A22" s="156" t="s">
        <v>293</v>
      </c>
      <c r="B22" s="343" t="s">
        <v>294</v>
      </c>
      <c r="C22" s="344">
        <v>0</v>
      </c>
      <c r="D22" s="344">
        <v>0.87551820155086912</v>
      </c>
      <c r="E22" s="344">
        <v>8.0563602128558891</v>
      </c>
      <c r="F22" s="344">
        <v>16.905086413822996</v>
      </c>
      <c r="G22" s="344">
        <v>31.698104111776999</v>
      </c>
      <c r="H22" s="344">
        <v>36.700000000000003</v>
      </c>
      <c r="I22" s="344">
        <v>46.167074870916039</v>
      </c>
      <c r="J22" s="345">
        <v>60.8</v>
      </c>
    </row>
    <row r="23" spans="1:10" ht="9" customHeight="1">
      <c r="A23" s="156" t="s">
        <v>295</v>
      </c>
      <c r="B23" s="343" t="s">
        <v>294</v>
      </c>
      <c r="C23" s="344">
        <v>0</v>
      </c>
      <c r="D23" s="344">
        <v>2.7</v>
      </c>
      <c r="E23" s="344">
        <v>20.8</v>
      </c>
      <c r="F23" s="344">
        <v>46.2</v>
      </c>
      <c r="G23" s="344">
        <v>56.9</v>
      </c>
      <c r="H23" s="344">
        <v>77.900000000000006</v>
      </c>
      <c r="I23" s="344">
        <v>91.4</v>
      </c>
      <c r="J23" s="345">
        <v>100.4</v>
      </c>
    </row>
    <row r="24" spans="1:10" ht="6" customHeight="1">
      <c r="A24" s="352"/>
      <c r="B24" s="144"/>
      <c r="C24" s="144"/>
      <c r="D24" s="144"/>
      <c r="E24" s="144"/>
      <c r="F24" s="144"/>
      <c r="G24" s="144"/>
      <c r="H24" s="144"/>
      <c r="I24" s="144"/>
      <c r="J24" s="156"/>
    </row>
    <row r="25" spans="1:10" ht="10.5" customHeight="1">
      <c r="A25" s="638" t="s">
        <v>298</v>
      </c>
      <c r="B25" s="674" t="s">
        <v>135</v>
      </c>
      <c r="C25" s="676" t="s">
        <v>286</v>
      </c>
      <c r="D25" s="677"/>
      <c r="E25" s="677"/>
      <c r="F25" s="677"/>
      <c r="G25" s="677"/>
      <c r="H25" s="677"/>
      <c r="I25" s="677"/>
      <c r="J25" s="677"/>
    </row>
    <row r="26" spans="1:10" ht="10.5" customHeight="1">
      <c r="A26" s="673"/>
      <c r="B26" s="675"/>
      <c r="C26" s="336">
        <v>2014</v>
      </c>
      <c r="D26" s="337">
        <v>2015</v>
      </c>
      <c r="E26" s="337">
        <v>2016</v>
      </c>
      <c r="F26" s="338">
        <v>2017</v>
      </c>
      <c r="G26" s="338">
        <v>2018</v>
      </c>
      <c r="H26" s="338">
        <v>2019</v>
      </c>
      <c r="I26" s="338">
        <v>2020</v>
      </c>
      <c r="J26" s="338">
        <v>2021</v>
      </c>
    </row>
    <row r="27" spans="1:10" ht="6.75" customHeight="1">
      <c r="A27" s="353"/>
      <c r="B27" s="347"/>
      <c r="C27" s="347"/>
      <c r="D27" s="347"/>
      <c r="E27" s="347"/>
      <c r="F27" s="347"/>
      <c r="G27" s="347"/>
      <c r="H27" s="347"/>
      <c r="I27" s="347"/>
    </row>
    <row r="28" spans="1:10" ht="9" customHeight="1">
      <c r="A28" s="291" t="s">
        <v>299</v>
      </c>
      <c r="B28" s="341" t="s">
        <v>294</v>
      </c>
      <c r="C28" s="354"/>
      <c r="D28" s="354"/>
      <c r="E28" s="354"/>
      <c r="F28" s="354"/>
      <c r="G28" s="354"/>
      <c r="H28" s="354"/>
      <c r="I28" s="354"/>
      <c r="J28" s="345">
        <v>17.399999999999999</v>
      </c>
    </row>
    <row r="29" spans="1:10" ht="9" customHeight="1">
      <c r="A29" s="156" t="s">
        <v>289</v>
      </c>
      <c r="B29" s="341" t="s">
        <v>294</v>
      </c>
      <c r="C29" s="344">
        <v>0</v>
      </c>
      <c r="D29" s="344">
        <v>3.3520296095187336</v>
      </c>
      <c r="E29" s="344">
        <v>8.3584897984654756</v>
      </c>
      <c r="F29" s="344">
        <v>13.715950936266236</v>
      </c>
      <c r="G29" s="344">
        <v>13.027429732414101</v>
      </c>
      <c r="H29" s="344">
        <v>15.4</v>
      </c>
      <c r="I29" s="344">
        <v>15.837719052696839</v>
      </c>
      <c r="J29" s="345">
        <v>14.3</v>
      </c>
    </row>
    <row r="30" spans="1:10" ht="9" customHeight="1">
      <c r="A30" s="156" t="s">
        <v>290</v>
      </c>
      <c r="B30" s="341" t="s">
        <v>294</v>
      </c>
      <c r="C30" s="344">
        <v>0</v>
      </c>
      <c r="D30" s="344">
        <v>3.5157567048274623</v>
      </c>
      <c r="E30" s="344">
        <v>8.2811805169891297</v>
      </c>
      <c r="F30" s="344">
        <v>12.983428489856211</v>
      </c>
      <c r="G30" s="344">
        <v>12.1550225082163</v>
      </c>
      <c r="H30" s="344">
        <v>14</v>
      </c>
      <c r="I30" s="344">
        <v>11.211040834061906</v>
      </c>
      <c r="J30" s="345">
        <v>13</v>
      </c>
    </row>
    <row r="31" spans="1:10" ht="9" customHeight="1">
      <c r="A31" s="156" t="s">
        <v>291</v>
      </c>
      <c r="B31" s="341" t="s">
        <v>294</v>
      </c>
      <c r="C31" s="344">
        <v>0</v>
      </c>
      <c r="D31" s="344">
        <v>4.2654227155630551</v>
      </c>
      <c r="E31" s="344">
        <v>10.314140616051404</v>
      </c>
      <c r="F31" s="344">
        <v>15.217062634946272</v>
      </c>
      <c r="G31" s="344">
        <v>14.2690621567397</v>
      </c>
      <c r="H31" s="344">
        <v>16.100000000000001</v>
      </c>
      <c r="I31" s="344">
        <v>16.186894311916049</v>
      </c>
      <c r="J31" s="345">
        <v>15.1</v>
      </c>
    </row>
    <row r="32" spans="1:10" ht="9" customHeight="1">
      <c r="A32" s="156" t="s">
        <v>292</v>
      </c>
      <c r="B32" s="341" t="s">
        <v>294</v>
      </c>
      <c r="C32" s="344">
        <v>0</v>
      </c>
      <c r="D32" s="344">
        <v>0.16210213704789844</v>
      </c>
      <c r="E32" s="344">
        <v>3.6194099804005937</v>
      </c>
      <c r="F32" s="344">
        <v>7.725743658482048</v>
      </c>
      <c r="G32" s="344">
        <v>10.910719655166501</v>
      </c>
      <c r="H32" s="344">
        <v>12.6</v>
      </c>
      <c r="I32" s="344">
        <v>14.803165625777229</v>
      </c>
      <c r="J32" s="345">
        <v>15.2</v>
      </c>
    </row>
    <row r="33" spans="1:10" ht="6" customHeight="1" thickBot="1">
      <c r="A33" s="355"/>
      <c r="B33" s="356"/>
      <c r="C33" s="356"/>
      <c r="D33" s="356"/>
      <c r="E33" s="356"/>
      <c r="F33" s="356"/>
      <c r="G33" s="356"/>
      <c r="H33" s="356"/>
      <c r="I33" s="356"/>
      <c r="J33" s="157"/>
    </row>
    <row r="34" spans="1:10" ht="10.5" customHeight="1" thickTop="1">
      <c r="A34" s="357" t="s">
        <v>300</v>
      </c>
      <c r="B34" s="144"/>
      <c r="C34" s="144"/>
      <c r="D34" s="144"/>
      <c r="E34" s="144"/>
      <c r="F34" s="144"/>
      <c r="G34" s="144"/>
      <c r="H34" s="144"/>
      <c r="I34" s="144"/>
      <c r="J34" s="156"/>
    </row>
    <row r="35" spans="1:10" ht="10.5" customHeight="1">
      <c r="J35"/>
    </row>
    <row r="36" spans="1:10" ht="6" customHeight="1">
      <c r="J36"/>
    </row>
    <row r="37" spans="1:10" ht="21" customHeight="1">
      <c r="J37"/>
    </row>
    <row r="38" spans="1:10" ht="10.5" customHeight="1">
      <c r="J38"/>
    </row>
    <row r="39" spans="1:10" ht="10.5" customHeight="1">
      <c r="J39"/>
    </row>
    <row r="40" spans="1:10" ht="10.5" customHeight="1">
      <c r="J40"/>
    </row>
    <row r="41" spans="1:10" ht="10.5" customHeight="1">
      <c r="J41"/>
    </row>
    <row r="42" spans="1:10" ht="10.5" customHeight="1">
      <c r="J42"/>
    </row>
    <row r="43" spans="1:10" ht="21" customHeight="1">
      <c r="J43"/>
    </row>
    <row r="44" spans="1:10" ht="10.5" customHeight="1">
      <c r="J44"/>
    </row>
    <row r="45" spans="1:10" ht="10.5" customHeight="1">
      <c r="J45"/>
    </row>
    <row r="46" spans="1:10" ht="10.5" customHeight="1">
      <c r="J46"/>
    </row>
    <row r="47" spans="1:10" ht="10.5" customHeight="1">
      <c r="J47"/>
    </row>
    <row r="48" spans="1:10" ht="10.5" customHeight="1">
      <c r="J48"/>
    </row>
    <row r="49" spans="1:10" ht="6" customHeight="1">
      <c r="J49"/>
    </row>
    <row r="50" spans="1:10" ht="20.25" customHeight="1">
      <c r="A50" s="400"/>
      <c r="J50"/>
    </row>
    <row r="51" spans="1:10" ht="10.5" customHeight="1">
      <c r="J51"/>
    </row>
    <row r="52" spans="1:10" ht="10.5" customHeight="1">
      <c r="J52"/>
    </row>
    <row r="53" spans="1:10" ht="10.5" customHeight="1">
      <c r="J53"/>
    </row>
    <row r="54" spans="1:10" ht="10.5" customHeight="1">
      <c r="J54"/>
    </row>
    <row r="55" spans="1:10" ht="10.5" customHeight="1">
      <c r="J55"/>
    </row>
    <row r="56" spans="1:10" ht="21" customHeight="1">
      <c r="J56"/>
    </row>
    <row r="57" spans="1:10" ht="10.5" customHeight="1">
      <c r="J57"/>
    </row>
    <row r="58" spans="1:10" ht="10.5" customHeight="1">
      <c r="J58"/>
    </row>
    <row r="59" spans="1:10" ht="10.5" customHeight="1">
      <c r="J59"/>
    </row>
    <row r="60" spans="1:10" ht="10.5" customHeight="1">
      <c r="D60" s="404"/>
      <c r="J60"/>
    </row>
    <row r="61" spans="1:10" ht="10.5" customHeight="1">
      <c r="A61" s="403"/>
      <c r="B61" s="404"/>
      <c r="C61" s="404"/>
      <c r="J61"/>
    </row>
    <row r="62" spans="1:10" ht="21" customHeight="1">
      <c r="J62"/>
    </row>
    <row r="63" spans="1:10" ht="10.5" customHeight="1">
      <c r="J63"/>
    </row>
    <row r="64" spans="1:10" ht="10.5" customHeight="1">
      <c r="J64"/>
    </row>
    <row r="65" spans="1:10" ht="10.5" customHeight="1">
      <c r="J65"/>
    </row>
    <row r="66" spans="1:10" ht="10.5" customHeight="1">
      <c r="J66"/>
    </row>
    <row r="67" spans="1:10" ht="10.5" customHeight="1">
      <c r="A67" s="404"/>
      <c r="B67" s="404"/>
      <c r="C67" s="404"/>
      <c r="D67" s="404"/>
      <c r="J67"/>
    </row>
    <row r="68" spans="1:10" ht="21" customHeight="1">
      <c r="J68"/>
    </row>
    <row r="69" spans="1:10" ht="10.5" customHeight="1">
      <c r="J69"/>
    </row>
    <row r="70" spans="1:10" ht="10.5" customHeight="1">
      <c r="J70"/>
    </row>
    <row r="71" spans="1:10" ht="10.5" customHeight="1">
      <c r="J71"/>
    </row>
    <row r="72" spans="1:10" ht="10.5" customHeight="1">
      <c r="J72"/>
    </row>
    <row r="73" spans="1:10" ht="10.5" customHeight="1">
      <c r="A73" s="404"/>
      <c r="B73" s="404"/>
      <c r="C73" s="404"/>
      <c r="D73" s="404"/>
      <c r="J73"/>
    </row>
    <row r="74" spans="1:10" ht="21" customHeight="1">
      <c r="J74"/>
    </row>
    <row r="75" spans="1:10" ht="10.15" customHeight="1">
      <c r="J75"/>
    </row>
    <row r="76" spans="1:10" ht="10.15" customHeight="1">
      <c r="J76"/>
    </row>
    <row r="77" spans="1:10" ht="10.15" customHeight="1">
      <c r="J77"/>
    </row>
    <row r="78" spans="1:10" ht="10.15" customHeight="1">
      <c r="J78"/>
    </row>
    <row r="79" spans="1:10" ht="10.15" customHeight="1">
      <c r="J79"/>
    </row>
    <row r="80" spans="1:10" ht="4.1500000000000004" customHeight="1">
      <c r="J80"/>
    </row>
    <row r="81" spans="10:10" ht="9" customHeight="1">
      <c r="J81"/>
    </row>
  </sheetData>
  <mergeCells count="10">
    <mergeCell ref="A25:A26"/>
    <mergeCell ref="B25:B26"/>
    <mergeCell ref="C25:J25"/>
    <mergeCell ref="A1:J1"/>
    <mergeCell ref="A3:A4"/>
    <mergeCell ref="B3:B4"/>
    <mergeCell ref="C3:J3"/>
    <mergeCell ref="A14:A15"/>
    <mergeCell ref="B14:B15"/>
    <mergeCell ref="C14:J14"/>
  </mergeCells>
  <printOptions horizontalCentered="1"/>
  <pageMargins left="0.78740157480314965" right="0.78740157480314965" top="0.78740157480314965" bottom="0.78740157480314965" header="0.31496062992125984" footer="0.31496062992125984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D4489-BA8E-420D-B182-264083324266}">
  <sheetPr>
    <tabColor rgb="FF92D050"/>
  </sheetPr>
  <dimension ref="A1:K88"/>
  <sheetViews>
    <sheetView showGridLines="0" zoomScaleNormal="100" workbookViewId="0">
      <selection sqref="A1:K1"/>
    </sheetView>
  </sheetViews>
  <sheetFormatPr defaultRowHeight="12.5"/>
  <cols>
    <col min="1" max="1" width="31.26953125" customWidth="1"/>
    <col min="2" max="2" width="6.7265625" customWidth="1"/>
    <col min="3" max="3" width="9.81640625" bestFit="1" customWidth="1"/>
    <col min="4" max="8" width="7.453125" customWidth="1"/>
    <col min="9" max="9" width="7.453125" style="140" customWidth="1"/>
  </cols>
  <sheetData>
    <row r="1" spans="1:11" ht="14.5">
      <c r="A1" s="567" t="s">
        <v>543</v>
      </c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r="2" spans="1:11" ht="9" customHeigh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358"/>
    </row>
    <row r="3" spans="1:11" ht="13.5" customHeight="1">
      <c r="A3" s="678" t="s">
        <v>285</v>
      </c>
      <c r="B3" s="674" t="s">
        <v>135</v>
      </c>
      <c r="C3" s="631" t="s">
        <v>301</v>
      </c>
      <c r="D3" s="637"/>
      <c r="E3" s="637"/>
      <c r="F3" s="637"/>
      <c r="G3" s="637"/>
      <c r="H3" s="637"/>
      <c r="I3" s="637"/>
      <c r="J3" s="637"/>
      <c r="K3" s="637"/>
    </row>
    <row r="4" spans="1:11" ht="13.5" customHeight="1">
      <c r="A4" s="679"/>
      <c r="B4" s="675"/>
      <c r="C4" s="359" t="s">
        <v>0</v>
      </c>
      <c r="D4" s="359">
        <v>2014</v>
      </c>
      <c r="E4" s="337">
        <v>2015</v>
      </c>
      <c r="F4" s="337">
        <v>2016</v>
      </c>
      <c r="G4" s="338">
        <v>2017</v>
      </c>
      <c r="H4" s="338">
        <v>2018</v>
      </c>
      <c r="I4" s="338">
        <v>2019</v>
      </c>
      <c r="J4" s="338">
        <v>2020</v>
      </c>
      <c r="K4" s="338">
        <v>2021</v>
      </c>
    </row>
    <row r="5" spans="1:11" ht="6" customHeight="1">
      <c r="A5" s="339"/>
      <c r="B5" s="340"/>
      <c r="C5" s="340"/>
      <c r="D5" s="340"/>
      <c r="E5" s="340"/>
      <c r="F5" s="340"/>
      <c r="G5" s="340"/>
      <c r="H5" s="340"/>
      <c r="I5" s="340"/>
      <c r="J5" s="340"/>
      <c r="K5" s="140"/>
    </row>
    <row r="6" spans="1:11" ht="9" customHeight="1">
      <c r="A6" s="156" t="s">
        <v>289</v>
      </c>
      <c r="B6" s="341" t="s">
        <v>288</v>
      </c>
      <c r="C6" s="360">
        <v>45249945.488020048</v>
      </c>
      <c r="D6" s="361">
        <v>0</v>
      </c>
      <c r="E6" s="362">
        <v>3862586.0795599991</v>
      </c>
      <c r="F6" s="363">
        <v>9056727.6154600028</v>
      </c>
      <c r="G6" s="363">
        <v>6830122.4086600058</v>
      </c>
      <c r="H6" s="363">
        <v>6062635.4443495348</v>
      </c>
      <c r="I6" s="363">
        <v>6985837.8358805031</v>
      </c>
      <c r="J6" s="302">
        <v>5322845.005099915</v>
      </c>
      <c r="K6" s="302">
        <v>7129191.0990100875</v>
      </c>
    </row>
    <row r="7" spans="1:11" ht="9" customHeight="1">
      <c r="A7" s="156" t="s">
        <v>290</v>
      </c>
      <c r="B7" s="341" t="s">
        <v>288</v>
      </c>
      <c r="C7" s="360">
        <v>39695448.268589996</v>
      </c>
      <c r="D7" s="361">
        <v>0</v>
      </c>
      <c r="E7" s="362">
        <v>3585449.1147499997</v>
      </c>
      <c r="F7" s="363">
        <v>8474340.7826100066</v>
      </c>
      <c r="G7" s="363">
        <v>5975867.9206000101</v>
      </c>
      <c r="H7" s="363">
        <v>5500745.7448977865</v>
      </c>
      <c r="I7" s="363">
        <v>5727473.5618422255</v>
      </c>
      <c r="J7" s="302">
        <v>13262867.366449978</v>
      </c>
      <c r="K7" s="302">
        <v>-2831296.2225600109</v>
      </c>
    </row>
    <row r="8" spans="1:11" ht="9" customHeight="1">
      <c r="A8" s="156" t="s">
        <v>291</v>
      </c>
      <c r="B8" s="341" t="s">
        <v>288</v>
      </c>
      <c r="C8" s="360">
        <v>26616455.972980008</v>
      </c>
      <c r="D8" s="361">
        <v>0</v>
      </c>
      <c r="E8" s="362">
        <v>2510991.5732199997</v>
      </c>
      <c r="F8" s="363">
        <v>5560087.4645670019</v>
      </c>
      <c r="G8" s="363">
        <v>4066303.7756900042</v>
      </c>
      <c r="H8" s="363">
        <v>3791302.4428028166</v>
      </c>
      <c r="I8" s="363">
        <v>3427018.8778302185</v>
      </c>
      <c r="J8" s="302">
        <v>3221774.483080022</v>
      </c>
      <c r="K8" s="302">
        <v>4038977.3557899445</v>
      </c>
    </row>
    <row r="9" spans="1:11" ht="9" customHeight="1">
      <c r="A9" s="156" t="s">
        <v>292</v>
      </c>
      <c r="B9" s="341" t="s">
        <v>288</v>
      </c>
      <c r="C9" s="360">
        <v>16105555.152210016</v>
      </c>
      <c r="D9" s="361">
        <v>0</v>
      </c>
      <c r="E9" s="362">
        <v>578473.90360000019</v>
      </c>
      <c r="F9" s="363">
        <v>1274484.817909</v>
      </c>
      <c r="G9" s="363">
        <v>2188451.9048610013</v>
      </c>
      <c r="H9" s="363">
        <v>2561801.5320401234</v>
      </c>
      <c r="I9" s="363">
        <v>2457432.7845398672</v>
      </c>
      <c r="J9" s="302">
        <v>2337042.1833900064</v>
      </c>
      <c r="K9" s="302">
        <v>4707868.0258700177</v>
      </c>
    </row>
    <row r="10" spans="1:11" ht="9" customHeight="1">
      <c r="A10" s="156" t="s">
        <v>293</v>
      </c>
      <c r="B10" s="343" t="s">
        <v>294</v>
      </c>
      <c r="C10" s="365">
        <v>60.5</v>
      </c>
      <c r="D10" s="344">
        <v>0</v>
      </c>
      <c r="E10" s="344">
        <v>23.037668057889469</v>
      </c>
      <c r="F10" s="344">
        <v>22.922028224033557</v>
      </c>
      <c r="G10" s="344">
        <v>53.819193685047459</v>
      </c>
      <c r="H10" s="344">
        <v>67.570487205611798</v>
      </c>
      <c r="I10" s="344">
        <v>71.7</v>
      </c>
      <c r="J10" s="345">
        <v>72.538974892984754</v>
      </c>
      <c r="K10" s="345">
        <v>116.6</v>
      </c>
    </row>
    <row r="11" spans="1:11" ht="6" customHeight="1">
      <c r="A11" s="178"/>
      <c r="B11" s="325"/>
      <c r="C11" s="325"/>
      <c r="D11" s="325"/>
      <c r="E11" s="325"/>
      <c r="F11" s="325"/>
      <c r="G11" s="325"/>
      <c r="H11" s="325"/>
      <c r="I11" s="325"/>
      <c r="J11" s="325"/>
      <c r="K11" s="325"/>
    </row>
    <row r="12" spans="1:11" ht="12.75" customHeight="1">
      <c r="A12" s="678" t="s">
        <v>296</v>
      </c>
      <c r="B12" s="674" t="s">
        <v>135</v>
      </c>
      <c r="C12" s="631" t="s">
        <v>301</v>
      </c>
      <c r="D12" s="637"/>
      <c r="E12" s="637"/>
      <c r="F12" s="637"/>
      <c r="G12" s="637"/>
      <c r="H12" s="637"/>
      <c r="I12" s="637"/>
      <c r="J12" s="637"/>
      <c r="K12" s="637"/>
    </row>
    <row r="13" spans="1:11" ht="10.5" customHeight="1">
      <c r="A13" s="679"/>
      <c r="B13" s="675"/>
      <c r="C13" s="359" t="s">
        <v>0</v>
      </c>
      <c r="D13" s="359">
        <v>2014</v>
      </c>
      <c r="E13" s="337">
        <v>2015</v>
      </c>
      <c r="F13" s="337">
        <v>2016</v>
      </c>
      <c r="G13" s="338">
        <v>2017</v>
      </c>
      <c r="H13" s="338">
        <v>2018</v>
      </c>
      <c r="I13" s="338">
        <v>2019</v>
      </c>
      <c r="J13" s="338">
        <v>2020</v>
      </c>
      <c r="K13" s="338">
        <v>2021</v>
      </c>
    </row>
    <row r="14" spans="1:11" ht="6" customHeight="1">
      <c r="A14" s="347"/>
      <c r="B14" s="347"/>
      <c r="C14" s="347"/>
      <c r="D14" s="347"/>
      <c r="E14" s="347"/>
      <c r="F14" s="347"/>
      <c r="G14" s="347"/>
      <c r="H14" s="347"/>
      <c r="I14" s="347"/>
      <c r="J14" s="140"/>
      <c r="K14" s="140"/>
    </row>
    <row r="15" spans="1:11" ht="9" customHeight="1">
      <c r="A15" s="156" t="s">
        <v>289</v>
      </c>
      <c r="B15" s="341" t="s">
        <v>288</v>
      </c>
      <c r="C15" s="360">
        <v>6492064.8528600028</v>
      </c>
      <c r="D15" s="361">
        <v>0</v>
      </c>
      <c r="E15" s="363">
        <v>129475.02907999999</v>
      </c>
      <c r="F15" s="363">
        <v>950384.48814999987</v>
      </c>
      <c r="G15" s="363">
        <v>1628963.44894</v>
      </c>
      <c r="H15" s="363">
        <v>653826.51722999942</v>
      </c>
      <c r="I15" s="363">
        <v>1694607.8845600002</v>
      </c>
      <c r="J15" s="302">
        <v>980200.61293999758</v>
      </c>
      <c r="K15" s="302">
        <v>454606.87196000572</v>
      </c>
    </row>
    <row r="16" spans="1:11" ht="9" customHeight="1">
      <c r="A16" s="156" t="s">
        <v>290</v>
      </c>
      <c r="B16" s="341" t="s">
        <v>288</v>
      </c>
      <c r="C16" s="360">
        <v>5162453.609000003</v>
      </c>
      <c r="D16" s="361">
        <v>0</v>
      </c>
      <c r="E16" s="363">
        <v>126055.66764999999</v>
      </c>
      <c r="F16" s="363">
        <v>872637.3037200002</v>
      </c>
      <c r="G16" s="363">
        <v>1342953.7640999996</v>
      </c>
      <c r="H16" s="363">
        <v>519208.41521999985</v>
      </c>
      <c r="I16" s="363">
        <v>1225828.9472599998</v>
      </c>
      <c r="J16" s="302">
        <v>681006.59235000052</v>
      </c>
      <c r="K16" s="302">
        <v>394762.91870000307</v>
      </c>
    </row>
    <row r="17" spans="1:11" ht="9" customHeight="1">
      <c r="A17" s="156" t="s">
        <v>291</v>
      </c>
      <c r="B17" s="341" t="s">
        <v>288</v>
      </c>
      <c r="C17" s="360">
        <v>4012695.922819999</v>
      </c>
      <c r="D17" s="361">
        <v>0</v>
      </c>
      <c r="E17" s="363">
        <v>107104.40495</v>
      </c>
      <c r="F17" s="363">
        <v>725358.03623999993</v>
      </c>
      <c r="G17" s="363">
        <v>1014490.7037800001</v>
      </c>
      <c r="H17" s="363">
        <v>425920.85500000021</v>
      </c>
      <c r="I17" s="363">
        <v>839612.87823999953</v>
      </c>
      <c r="J17" s="302">
        <v>542105.72385000065</v>
      </c>
      <c r="K17" s="302">
        <v>358103.32075999863</v>
      </c>
    </row>
    <row r="18" spans="1:11" ht="9" customHeight="1">
      <c r="A18" s="156" t="s">
        <v>292</v>
      </c>
      <c r="B18" s="341" t="s">
        <v>288</v>
      </c>
      <c r="C18" s="360">
        <v>2443279.0105600012</v>
      </c>
      <c r="D18" s="361">
        <v>0</v>
      </c>
      <c r="E18" s="363">
        <v>937.71856000000014</v>
      </c>
      <c r="F18" s="363">
        <v>66128.454339000004</v>
      </c>
      <c r="G18" s="363">
        <v>245162.852281</v>
      </c>
      <c r="H18" s="363">
        <v>408228.94166000013</v>
      </c>
      <c r="I18" s="363">
        <v>420414.52145999949</v>
      </c>
      <c r="J18" s="302">
        <v>546346.0145199995</v>
      </c>
      <c r="K18" s="302">
        <v>756060.50774000213</v>
      </c>
    </row>
    <row r="19" spans="1:11" ht="9" customHeight="1">
      <c r="A19" s="156" t="s">
        <v>293</v>
      </c>
      <c r="B19" s="343" t="s">
        <v>294</v>
      </c>
      <c r="C19" s="365">
        <v>60.9</v>
      </c>
      <c r="D19" s="344">
        <v>0</v>
      </c>
      <c r="E19" s="344">
        <v>0.87551820155086912</v>
      </c>
      <c r="F19" s="344">
        <v>9.1166639142493793</v>
      </c>
      <c r="G19" s="344">
        <v>24.166101411035246</v>
      </c>
      <c r="H19" s="344">
        <v>95.846196979483395</v>
      </c>
      <c r="I19" s="344">
        <v>50.1</v>
      </c>
      <c r="J19" s="345">
        <v>100.78218887634769</v>
      </c>
      <c r="K19" s="345">
        <v>211.1</v>
      </c>
    </row>
    <row r="20" spans="1:11" ht="6" customHeight="1">
      <c r="A20" s="352"/>
      <c r="B20" s="144"/>
      <c r="C20" s="144"/>
      <c r="D20" s="144"/>
      <c r="E20" s="144"/>
      <c r="F20" s="144"/>
      <c r="G20" s="144"/>
      <c r="H20" s="144"/>
      <c r="I20" s="144"/>
      <c r="J20" s="144"/>
      <c r="K20" s="156"/>
    </row>
    <row r="21" spans="1:11" ht="12.65" customHeight="1">
      <c r="A21" s="638" t="s">
        <v>298</v>
      </c>
      <c r="B21" s="674" t="s">
        <v>135</v>
      </c>
      <c r="C21" s="631" t="s">
        <v>301</v>
      </c>
      <c r="D21" s="637"/>
      <c r="E21" s="637"/>
      <c r="F21" s="637"/>
      <c r="G21" s="637"/>
      <c r="H21" s="637"/>
      <c r="I21" s="637"/>
      <c r="J21" s="637"/>
      <c r="K21" s="637"/>
    </row>
    <row r="22" spans="1:11" ht="10.5" customHeight="1">
      <c r="A22" s="673"/>
      <c r="B22" s="675"/>
      <c r="C22" s="359" t="s">
        <v>0</v>
      </c>
      <c r="D22" s="359">
        <v>2014</v>
      </c>
      <c r="E22" s="337">
        <v>2015</v>
      </c>
      <c r="F22" s="337">
        <v>2016</v>
      </c>
      <c r="G22" s="338">
        <v>2017</v>
      </c>
      <c r="H22" s="338">
        <v>2018</v>
      </c>
      <c r="I22" s="338">
        <v>2019</v>
      </c>
      <c r="J22" s="338">
        <v>2020</v>
      </c>
      <c r="K22" s="338">
        <v>2021</v>
      </c>
    </row>
    <row r="23" spans="1:11" ht="6" customHeight="1">
      <c r="A23" s="353"/>
      <c r="B23" s="347"/>
      <c r="C23" s="347"/>
      <c r="D23" s="347"/>
      <c r="E23" s="347"/>
      <c r="F23" s="347"/>
      <c r="G23" s="347"/>
      <c r="H23" s="347"/>
      <c r="I23" s="347"/>
      <c r="J23" s="140"/>
      <c r="K23" s="140"/>
    </row>
    <row r="24" spans="1:11" ht="9" customHeight="1">
      <c r="A24" s="156" t="s">
        <v>289</v>
      </c>
      <c r="B24" s="343" t="s">
        <v>294</v>
      </c>
      <c r="C24" s="365">
        <v>14.3</v>
      </c>
      <c r="D24" s="344">
        <v>0</v>
      </c>
      <c r="E24" s="344">
        <v>3.3520296095187336</v>
      </c>
      <c r="F24" s="344">
        <v>10.5</v>
      </c>
      <c r="G24" s="344">
        <v>23.849696264222363</v>
      </c>
      <c r="H24" s="344">
        <v>10.7845263537885</v>
      </c>
      <c r="I24" s="344">
        <v>24.3</v>
      </c>
      <c r="J24" s="345">
        <v>18.41497567561801</v>
      </c>
      <c r="K24" s="345">
        <v>6.4</v>
      </c>
    </row>
    <row r="25" spans="1:11" ht="9" customHeight="1">
      <c r="A25" s="156" t="s">
        <v>290</v>
      </c>
      <c r="B25" s="343" t="s">
        <v>294</v>
      </c>
      <c r="C25" s="365">
        <v>13</v>
      </c>
      <c r="D25" s="344">
        <v>0</v>
      </c>
      <c r="E25" s="344">
        <v>3.5157567048274623</v>
      </c>
      <c r="F25" s="344">
        <v>10.297406324639653</v>
      </c>
      <c r="G25" s="344">
        <v>22.5</v>
      </c>
      <c r="H25" s="344">
        <v>9.4388731873599401</v>
      </c>
      <c r="I25" s="344">
        <v>21.4</v>
      </c>
      <c r="J25" s="345">
        <v>5.1346859885871199</v>
      </c>
      <c r="K25" s="345">
        <v>-13.9</v>
      </c>
    </row>
    <row r="26" spans="1:11" ht="9" customHeight="1">
      <c r="A26" s="156" t="s">
        <v>291</v>
      </c>
      <c r="B26" s="343" t="s">
        <v>294</v>
      </c>
      <c r="C26" s="365">
        <v>15.1</v>
      </c>
      <c r="D26" s="344">
        <v>0</v>
      </c>
      <c r="E26" s="344">
        <v>4.2654227155630551</v>
      </c>
      <c r="F26" s="344">
        <v>13.045802622036415</v>
      </c>
      <c r="G26" s="344">
        <v>24.9487190269707</v>
      </c>
      <c r="H26" s="344">
        <v>11.2341566368186</v>
      </c>
      <c r="I26" s="344">
        <v>24.5</v>
      </c>
      <c r="J26" s="345">
        <v>16.826308815126829</v>
      </c>
      <c r="K26" s="345">
        <v>8.9</v>
      </c>
    </row>
    <row r="27" spans="1:11" ht="9" customHeight="1">
      <c r="A27" s="156" t="s">
        <v>292</v>
      </c>
      <c r="B27" s="343" t="s">
        <v>294</v>
      </c>
      <c r="C27" s="365">
        <v>15.2</v>
      </c>
      <c r="D27" s="344">
        <v>0</v>
      </c>
      <c r="E27" s="344">
        <v>0.16210213704789844</v>
      </c>
      <c r="F27" s="344">
        <v>5.1886419837856135</v>
      </c>
      <c r="G27" s="344">
        <v>11.202569804547357</v>
      </c>
      <c r="H27" s="344">
        <v>15.935229039187201</v>
      </c>
      <c r="I27" s="344">
        <v>17.100000000000001</v>
      </c>
      <c r="J27" s="345">
        <v>23.37767021934944</v>
      </c>
      <c r="K27" s="345">
        <v>16.100000000000001</v>
      </c>
    </row>
    <row r="28" spans="1:11" ht="6" customHeight="1" thickBot="1">
      <c r="A28" s="355"/>
      <c r="B28" s="356"/>
      <c r="C28" s="356"/>
      <c r="D28" s="356"/>
      <c r="E28" s="356"/>
      <c r="F28" s="356"/>
      <c r="G28" s="356"/>
      <c r="H28" s="356"/>
      <c r="I28" s="356"/>
      <c r="J28" s="356"/>
      <c r="K28" s="157"/>
    </row>
    <row r="29" spans="1:11" ht="10.5" customHeight="1" thickTop="1">
      <c r="A29" s="357" t="s">
        <v>300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56"/>
    </row>
    <row r="30" spans="1:11" ht="12.75" customHeight="1">
      <c r="I30"/>
    </row>
    <row r="31" spans="1:11" ht="10.5" customHeight="1">
      <c r="I31"/>
    </row>
    <row r="32" spans="1:11" ht="10.5" customHeight="1">
      <c r="I32"/>
    </row>
    <row r="33" spans="9:9" ht="10.5" customHeight="1">
      <c r="I33"/>
    </row>
    <row r="34" spans="9:9" ht="4.5" customHeight="1">
      <c r="I34"/>
    </row>
    <row r="35" spans="9:9" ht="21" customHeight="1">
      <c r="I35"/>
    </row>
    <row r="36" spans="9:9" ht="12.75" customHeight="1">
      <c r="I36"/>
    </row>
    <row r="37" spans="9:9" ht="10.5" customHeight="1">
      <c r="I37"/>
    </row>
    <row r="38" spans="9:9" ht="10.5" customHeight="1">
      <c r="I38"/>
    </row>
    <row r="39" spans="9:9" ht="10.5" customHeight="1">
      <c r="I39"/>
    </row>
    <row r="40" spans="9:9" ht="21" customHeight="1">
      <c r="I40"/>
    </row>
    <row r="41" spans="9:9" ht="12.75" customHeight="1">
      <c r="I41"/>
    </row>
    <row r="42" spans="9:9" ht="10.5" customHeight="1">
      <c r="I42"/>
    </row>
    <row r="43" spans="9:9" ht="10.5" customHeight="1">
      <c r="I43"/>
    </row>
    <row r="44" spans="9:9" ht="10.5" customHeight="1">
      <c r="I44"/>
    </row>
    <row r="45" spans="9:9" ht="12.75" customHeight="1">
      <c r="I45"/>
    </row>
    <row r="46" spans="9:9" ht="10.5" customHeight="1">
      <c r="I46"/>
    </row>
    <row r="47" spans="9:9" ht="10.5" customHeight="1">
      <c r="I47"/>
    </row>
    <row r="48" spans="9:9" ht="10.5" customHeight="1">
      <c r="I48"/>
    </row>
    <row r="49" spans="1:9" ht="6" customHeight="1">
      <c r="I49"/>
    </row>
    <row r="50" spans="1:9" ht="21" customHeight="1">
      <c r="I50"/>
    </row>
    <row r="51" spans="1:9" ht="12.75" customHeight="1">
      <c r="I51"/>
    </row>
    <row r="52" spans="1:9" ht="10.5" customHeight="1">
      <c r="I52"/>
    </row>
    <row r="53" spans="1:9" ht="10.5" customHeight="1">
      <c r="I53"/>
    </row>
    <row r="54" spans="1:9" ht="10.5" customHeight="1">
      <c r="I54"/>
    </row>
    <row r="55" spans="1:9" ht="21" customHeight="1">
      <c r="I55"/>
    </row>
    <row r="56" spans="1:9" ht="12.75" customHeight="1">
      <c r="I56"/>
    </row>
    <row r="57" spans="1:9" ht="10.5" customHeight="1">
      <c r="I57"/>
    </row>
    <row r="58" spans="1:9" ht="10.5" customHeight="1">
      <c r="I58"/>
    </row>
    <row r="59" spans="1:9" ht="10.5" customHeight="1">
      <c r="I59"/>
    </row>
    <row r="60" spans="1:9" ht="12.75" customHeight="1">
      <c r="I60"/>
    </row>
    <row r="61" spans="1:9" ht="10.5" customHeight="1">
      <c r="I61"/>
    </row>
    <row r="62" spans="1:9" ht="10.5" customHeight="1">
      <c r="I62"/>
    </row>
    <row r="63" spans="1:9" ht="10.5" customHeight="1">
      <c r="A63" s="218"/>
      <c r="I63"/>
    </row>
    <row r="64" spans="1:9" ht="21" customHeight="1">
      <c r="I64"/>
    </row>
    <row r="65" spans="1:9" ht="12.75" customHeight="1">
      <c r="I65"/>
    </row>
    <row r="66" spans="1:9" ht="10.5" customHeight="1">
      <c r="I66"/>
    </row>
    <row r="67" spans="1:9" ht="10.5" customHeight="1">
      <c r="A67" s="218"/>
      <c r="I67"/>
    </row>
    <row r="68" spans="1:9" ht="10.5" customHeight="1">
      <c r="I68"/>
    </row>
    <row r="69" spans="1:9" ht="21" customHeight="1">
      <c r="I69"/>
    </row>
    <row r="70" spans="1:9" ht="12.75" customHeight="1">
      <c r="I70"/>
    </row>
    <row r="71" spans="1:9" ht="10.5" customHeight="1">
      <c r="I71"/>
    </row>
    <row r="72" spans="1:9" ht="10.5" customHeight="1">
      <c r="I72"/>
    </row>
    <row r="73" spans="1:9" ht="10.5" customHeight="1">
      <c r="I73"/>
    </row>
    <row r="74" spans="1:9" ht="21" customHeight="1">
      <c r="I74"/>
    </row>
    <row r="75" spans="1:9" ht="12.65" customHeight="1">
      <c r="I75"/>
    </row>
    <row r="76" spans="1:9" ht="10.15" customHeight="1">
      <c r="A76" s="218"/>
      <c r="I76"/>
    </row>
    <row r="77" spans="1:9" ht="10.15" customHeight="1">
      <c r="I77"/>
    </row>
    <row r="78" spans="1:9" ht="10.15" customHeight="1">
      <c r="I78"/>
    </row>
    <row r="79" spans="1:9" ht="12.65" customHeight="1">
      <c r="I79"/>
    </row>
    <row r="80" spans="1:9" ht="10.15" customHeight="1">
      <c r="I80"/>
    </row>
    <row r="81" spans="1:9" ht="10.15" customHeight="1">
      <c r="A81" s="218"/>
      <c r="I81"/>
    </row>
    <row r="82" spans="1:9" ht="10.15" customHeight="1">
      <c r="I82"/>
    </row>
    <row r="83" spans="1:9" ht="12.65" customHeight="1">
      <c r="I83"/>
    </row>
    <row r="84" spans="1:9" ht="10.15" customHeight="1">
      <c r="I84"/>
    </row>
    <row r="85" spans="1:9" ht="10.15" customHeight="1">
      <c r="A85" s="218"/>
      <c r="I85"/>
    </row>
    <row r="86" spans="1:9" ht="10.15" customHeight="1">
      <c r="I86"/>
    </row>
    <row r="87" spans="1:9" ht="4.1500000000000004" customHeight="1">
      <c r="I87"/>
    </row>
    <row r="88" spans="1:9" ht="9" customHeight="1">
      <c r="I88"/>
    </row>
  </sheetData>
  <mergeCells count="10">
    <mergeCell ref="C21:K21"/>
    <mergeCell ref="A3:A4"/>
    <mergeCell ref="B3:B4"/>
    <mergeCell ref="A1:K1"/>
    <mergeCell ref="C3:K3"/>
    <mergeCell ref="A12:A13"/>
    <mergeCell ref="B12:B13"/>
    <mergeCell ref="C12:K12"/>
    <mergeCell ref="A21:A22"/>
    <mergeCell ref="B21:B22"/>
  </mergeCells>
  <printOptions horizontalCentered="1"/>
  <pageMargins left="0.78740157480314965" right="0.78740157480314965" top="0.78740157480314965" bottom="0.78740157480314965" header="0.31496062992125984" footer="0.31496062992125984"/>
  <pageSetup scale="81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00EA1-EB06-416F-8B76-35F207946879}">
  <sheetPr>
    <tabColor rgb="FF92D050"/>
  </sheetPr>
  <dimension ref="A1:J36"/>
  <sheetViews>
    <sheetView showGridLines="0" zoomScaleNormal="100" workbookViewId="0">
      <selection sqref="A1:J1"/>
    </sheetView>
  </sheetViews>
  <sheetFormatPr defaultRowHeight="12.5"/>
  <cols>
    <col min="1" max="1" width="25.54296875" customWidth="1"/>
    <col min="2" max="2" width="6.7265625" customWidth="1"/>
    <col min="3" max="9" width="7.1796875" customWidth="1"/>
    <col min="10" max="10" width="7.1796875" style="140" customWidth="1"/>
  </cols>
  <sheetData>
    <row r="1" spans="1:10" ht="30" customHeight="1">
      <c r="A1" s="568" t="s">
        <v>544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0" ht="10.5" customHeight="1">
      <c r="A2" s="367"/>
    </row>
    <row r="3" spans="1:10" ht="12.75" customHeight="1">
      <c r="A3" s="640" t="s">
        <v>302</v>
      </c>
      <c r="B3" s="675" t="s">
        <v>135</v>
      </c>
      <c r="C3" s="676" t="s">
        <v>286</v>
      </c>
      <c r="D3" s="677"/>
      <c r="E3" s="677"/>
      <c r="F3" s="677"/>
      <c r="G3" s="677"/>
      <c r="H3" s="677"/>
      <c r="I3" s="677"/>
      <c r="J3" s="677"/>
    </row>
    <row r="4" spans="1:10" ht="18" customHeight="1">
      <c r="A4" s="640"/>
      <c r="B4" s="675"/>
      <c r="C4" s="337">
        <v>2014</v>
      </c>
      <c r="D4" s="337">
        <v>2015</v>
      </c>
      <c r="E4" s="337">
        <v>2016</v>
      </c>
      <c r="F4" s="338">
        <v>2017</v>
      </c>
      <c r="G4" s="338">
        <v>2018</v>
      </c>
      <c r="H4" s="338">
        <v>2019</v>
      </c>
      <c r="I4" s="338">
        <v>2020</v>
      </c>
      <c r="J4" s="338">
        <v>2021</v>
      </c>
    </row>
    <row r="5" spans="1:10" ht="6" customHeight="1">
      <c r="A5" s="339"/>
      <c r="B5" s="340"/>
      <c r="C5" s="340"/>
      <c r="D5" s="340"/>
      <c r="E5" s="340"/>
      <c r="F5" s="340"/>
      <c r="G5" s="340"/>
      <c r="H5" s="340"/>
      <c r="I5" s="340"/>
    </row>
    <row r="6" spans="1:10" ht="9" customHeight="1">
      <c r="A6" s="156" t="s">
        <v>303</v>
      </c>
      <c r="B6" s="341" t="s">
        <v>288</v>
      </c>
      <c r="C6" s="368"/>
      <c r="D6" s="368"/>
      <c r="E6" s="368"/>
      <c r="F6" s="368"/>
      <c r="G6" s="368"/>
      <c r="H6" s="368"/>
      <c r="I6" s="368"/>
      <c r="J6" s="363">
        <v>1325693.794</v>
      </c>
    </row>
    <row r="7" spans="1:10" ht="9" customHeight="1">
      <c r="A7" s="156" t="s">
        <v>289</v>
      </c>
      <c r="B7" s="341" t="s">
        <v>288</v>
      </c>
      <c r="C7" s="341">
        <v>0</v>
      </c>
      <c r="D7" s="363">
        <v>2795.8857799999996</v>
      </c>
      <c r="E7" s="363">
        <v>107939.0876</v>
      </c>
      <c r="F7" s="363">
        <v>607163.25495000009</v>
      </c>
      <c r="G7" s="363">
        <v>825076.3564499995</v>
      </c>
      <c r="H7" s="363">
        <v>1944834.1950400001</v>
      </c>
      <c r="I7" s="363">
        <v>2421031.5887999986</v>
      </c>
      <c r="J7" s="302">
        <v>2510650.1123400014</v>
      </c>
    </row>
    <row r="8" spans="1:10" ht="9" customHeight="1">
      <c r="A8" s="156" t="s">
        <v>290</v>
      </c>
      <c r="B8" s="341" t="s">
        <v>288</v>
      </c>
      <c r="C8" s="341">
        <v>0</v>
      </c>
      <c r="D8" s="363">
        <v>2633.7932799999999</v>
      </c>
      <c r="E8" s="363">
        <v>98514.160690000004</v>
      </c>
      <c r="F8" s="363">
        <v>452707.39377000008</v>
      </c>
      <c r="G8" s="363">
        <v>604448.87507999968</v>
      </c>
      <c r="H8" s="363">
        <v>1340132.7732299997</v>
      </c>
      <c r="I8" s="363">
        <v>1634317.910910001</v>
      </c>
      <c r="J8" s="302">
        <v>1678373.7439200021</v>
      </c>
    </row>
    <row r="9" spans="1:10" ht="9" customHeight="1">
      <c r="A9" s="156" t="s">
        <v>291</v>
      </c>
      <c r="B9" s="341" t="s">
        <v>288</v>
      </c>
      <c r="C9" s="341">
        <v>0</v>
      </c>
      <c r="D9" s="363">
        <v>2195.8113800000001</v>
      </c>
      <c r="E9" s="363">
        <v>74434.106579999992</v>
      </c>
      <c r="F9" s="363">
        <v>349543.88880999992</v>
      </c>
      <c r="G9" s="363">
        <v>472251.86471000011</v>
      </c>
      <c r="H9" s="363">
        <v>934606.12138000038</v>
      </c>
      <c r="I9" s="363">
        <v>1177754.6641000002</v>
      </c>
      <c r="J9" s="302">
        <v>1241852.4385099972</v>
      </c>
    </row>
    <row r="10" spans="1:10" ht="9" customHeight="1">
      <c r="A10" s="156" t="s">
        <v>292</v>
      </c>
      <c r="B10" s="341" t="s">
        <v>288</v>
      </c>
      <c r="C10" s="341">
        <v>0</v>
      </c>
      <c r="D10" s="341">
        <v>0</v>
      </c>
      <c r="E10" s="369">
        <v>1547.1955699999999</v>
      </c>
      <c r="F10" s="369">
        <v>37865.750830000004</v>
      </c>
      <c r="G10" s="369">
        <v>88857.268390000012</v>
      </c>
      <c r="H10" s="369">
        <v>162868.55361</v>
      </c>
      <c r="I10" s="369">
        <v>313241.62781999988</v>
      </c>
      <c r="J10" s="302">
        <v>573120.65391999937</v>
      </c>
    </row>
    <row r="11" spans="1:10" ht="9" customHeight="1">
      <c r="A11" s="156" t="s">
        <v>293</v>
      </c>
      <c r="B11" s="343" t="s">
        <v>294</v>
      </c>
      <c r="C11" s="344">
        <v>0</v>
      </c>
      <c r="D11" s="344">
        <v>0</v>
      </c>
      <c r="E11" s="344">
        <v>2.0786110576031582</v>
      </c>
      <c r="F11" s="344">
        <v>10.832903118092426</v>
      </c>
      <c r="G11" s="344">
        <v>18.815652203843701</v>
      </c>
      <c r="H11" s="344">
        <v>17.399999999999999</v>
      </c>
      <c r="I11" s="344">
        <v>26.596509219461968</v>
      </c>
      <c r="J11" s="345">
        <v>46.2</v>
      </c>
    </row>
    <row r="12" spans="1:10" ht="9" customHeight="1">
      <c r="A12" s="156" t="s">
        <v>295</v>
      </c>
      <c r="B12" s="343" t="s">
        <v>294</v>
      </c>
      <c r="C12" s="344">
        <v>0</v>
      </c>
      <c r="D12" s="344">
        <v>0.2</v>
      </c>
      <c r="E12" s="344">
        <v>5.6</v>
      </c>
      <c r="F12" s="344">
        <v>26.4</v>
      </c>
      <c r="G12" s="344">
        <v>35.6</v>
      </c>
      <c r="H12" s="344">
        <v>70.5</v>
      </c>
      <c r="I12" s="344">
        <v>88.802778871526954</v>
      </c>
      <c r="J12" s="345">
        <v>93.7</v>
      </c>
    </row>
    <row r="13" spans="1:10" ht="6" customHeight="1">
      <c r="A13" s="178"/>
      <c r="B13" s="325"/>
      <c r="C13" s="325"/>
      <c r="D13" s="325"/>
      <c r="E13" s="325"/>
      <c r="F13" s="325"/>
      <c r="G13" s="325"/>
      <c r="H13" s="325"/>
      <c r="I13" s="325"/>
      <c r="J13" s="325"/>
    </row>
    <row r="14" spans="1:10" ht="15.75" customHeight="1">
      <c r="A14" s="680" t="s">
        <v>304</v>
      </c>
      <c r="B14" s="675" t="s">
        <v>135</v>
      </c>
      <c r="C14" s="676" t="s">
        <v>286</v>
      </c>
      <c r="D14" s="677"/>
      <c r="E14" s="677"/>
      <c r="F14" s="677"/>
      <c r="G14" s="677"/>
      <c r="H14" s="677"/>
      <c r="I14" s="677"/>
      <c r="J14" s="677"/>
    </row>
    <row r="15" spans="1:10" ht="16.5" customHeight="1">
      <c r="A15" s="680"/>
      <c r="B15" s="675"/>
      <c r="C15" s="337">
        <v>2014</v>
      </c>
      <c r="D15" s="337">
        <v>2015</v>
      </c>
      <c r="E15" s="337">
        <v>2016</v>
      </c>
      <c r="F15" s="338">
        <v>2017</v>
      </c>
      <c r="G15" s="338">
        <v>2018</v>
      </c>
      <c r="H15" s="338">
        <v>2019</v>
      </c>
      <c r="I15" s="338">
        <v>2020</v>
      </c>
      <c r="J15" s="338">
        <v>2021</v>
      </c>
    </row>
    <row r="16" spans="1:10" ht="6" customHeight="1">
      <c r="A16" s="347"/>
      <c r="B16" s="347"/>
      <c r="C16" s="347"/>
      <c r="D16" s="347"/>
      <c r="E16" s="347"/>
      <c r="F16" s="347"/>
      <c r="G16" s="347"/>
      <c r="H16" s="347"/>
      <c r="I16" s="347"/>
    </row>
    <row r="17" spans="1:10" ht="9" customHeight="1">
      <c r="A17" s="156" t="s">
        <v>303</v>
      </c>
      <c r="B17" s="341" t="s">
        <v>288</v>
      </c>
      <c r="C17" s="370"/>
      <c r="D17" s="342"/>
      <c r="E17" s="342"/>
      <c r="F17" s="342"/>
      <c r="G17" s="342"/>
      <c r="H17" s="342"/>
      <c r="I17" s="342"/>
      <c r="J17" s="146">
        <v>470442.16399999999</v>
      </c>
    </row>
    <row r="18" spans="1:10" ht="9" customHeight="1">
      <c r="A18" s="156" t="s">
        <v>289</v>
      </c>
      <c r="B18" s="341" t="s">
        <v>288</v>
      </c>
      <c r="C18" s="341">
        <v>0</v>
      </c>
      <c r="D18" s="146">
        <v>74505.470799999996</v>
      </c>
      <c r="E18" s="146">
        <v>228222.34309000013</v>
      </c>
      <c r="F18" s="146">
        <v>450495.60512000002</v>
      </c>
      <c r="G18" s="146">
        <v>492144.2500800002</v>
      </c>
      <c r="H18" s="146">
        <v>553877.22893999994</v>
      </c>
      <c r="I18" s="146">
        <v>593115.76108000067</v>
      </c>
      <c r="J18" s="302">
        <v>588443.54204000032</v>
      </c>
    </row>
    <row r="19" spans="1:10" ht="9" customHeight="1">
      <c r="A19" s="156" t="s">
        <v>290</v>
      </c>
      <c r="B19" s="341" t="s">
        <v>288</v>
      </c>
      <c r="C19" s="341">
        <v>0</v>
      </c>
      <c r="D19" s="146">
        <v>73016.775279999987</v>
      </c>
      <c r="E19" s="146">
        <v>215316.88986000008</v>
      </c>
      <c r="F19" s="146">
        <v>428439.04315999994</v>
      </c>
      <c r="G19" s="146">
        <v>469337.26766999991</v>
      </c>
      <c r="H19" s="146">
        <v>524948.74987000041</v>
      </c>
      <c r="I19" s="146">
        <v>561877.79505000054</v>
      </c>
      <c r="J19" s="302">
        <v>558705.73166000051</v>
      </c>
    </row>
    <row r="20" spans="1:10" ht="9" customHeight="1">
      <c r="A20" s="156" t="s">
        <v>291</v>
      </c>
      <c r="B20" s="341" t="s">
        <v>288</v>
      </c>
      <c r="C20" s="341">
        <v>0</v>
      </c>
      <c r="D20" s="146">
        <v>62064.258999999998</v>
      </c>
      <c r="E20" s="146">
        <v>182943.42159999997</v>
      </c>
      <c r="F20" s="146">
        <v>356376.02156000008</v>
      </c>
      <c r="G20" s="146">
        <v>389901.08125000005</v>
      </c>
      <c r="H20" s="146">
        <v>431338.17457000009</v>
      </c>
      <c r="I20" s="146">
        <v>462810.11707000009</v>
      </c>
      <c r="J20" s="302">
        <v>476684.05096000037</v>
      </c>
    </row>
    <row r="21" spans="1:10" ht="9" customHeight="1">
      <c r="A21" s="156" t="s">
        <v>292</v>
      </c>
      <c r="B21" s="341" t="s">
        <v>288</v>
      </c>
      <c r="C21" s="341">
        <v>0</v>
      </c>
      <c r="D21" s="146">
        <v>906.40687000000003</v>
      </c>
      <c r="E21" s="146">
        <v>31884.348550000006</v>
      </c>
      <c r="F21" s="146">
        <v>79494.200439999986</v>
      </c>
      <c r="G21" s="146">
        <v>152468.04680000007</v>
      </c>
      <c r="H21" s="146">
        <v>226401.50737000001</v>
      </c>
      <c r="I21" s="146">
        <v>290604.88092999993</v>
      </c>
      <c r="J21" s="302">
        <v>382841.43283000012</v>
      </c>
    </row>
    <row r="22" spans="1:10" ht="9" customHeight="1">
      <c r="A22" s="156" t="s">
        <v>293</v>
      </c>
      <c r="B22" s="343" t="s">
        <v>294</v>
      </c>
      <c r="C22" s="344">
        <v>0</v>
      </c>
      <c r="D22" s="344">
        <v>1.5</v>
      </c>
      <c r="E22" s="344">
        <v>17.42852969029634</v>
      </c>
      <c r="F22" s="344">
        <v>22.306270801279542</v>
      </c>
      <c r="G22" s="344">
        <v>39.104289301069997</v>
      </c>
      <c r="H22" s="344">
        <v>52.5</v>
      </c>
      <c r="I22" s="344">
        <v>62.791384676244213</v>
      </c>
      <c r="J22" s="345">
        <v>80.3</v>
      </c>
    </row>
    <row r="23" spans="1:10" ht="9" customHeight="1">
      <c r="A23" s="156" t="s">
        <v>295</v>
      </c>
      <c r="B23" s="343" t="s">
        <v>294</v>
      </c>
      <c r="C23" s="344">
        <v>0</v>
      </c>
      <c r="D23" s="344">
        <v>13.1759455401958</v>
      </c>
      <c r="E23" s="344">
        <v>38.9</v>
      </c>
      <c r="F23" s="344">
        <v>75.8</v>
      </c>
      <c r="G23" s="344">
        <v>82.9</v>
      </c>
      <c r="H23" s="344">
        <v>91.7</v>
      </c>
      <c r="I23" s="344">
        <v>98.377686458818374</v>
      </c>
      <c r="J23" s="345">
        <v>101.3</v>
      </c>
    </row>
    <row r="24" spans="1:10" ht="6" customHeight="1">
      <c r="A24" s="352"/>
      <c r="B24" s="144"/>
      <c r="C24" s="144"/>
      <c r="D24" s="144"/>
      <c r="E24" s="144"/>
      <c r="F24" s="144"/>
      <c r="G24" s="144"/>
      <c r="H24" s="144"/>
      <c r="I24" s="144"/>
      <c r="J24" s="156"/>
    </row>
    <row r="25" spans="1:10" ht="14.25" customHeight="1">
      <c r="A25" s="680" t="s">
        <v>305</v>
      </c>
      <c r="B25" s="675" t="s">
        <v>135</v>
      </c>
      <c r="C25" s="676" t="s">
        <v>286</v>
      </c>
      <c r="D25" s="677"/>
      <c r="E25" s="677"/>
      <c r="F25" s="677"/>
      <c r="G25" s="677"/>
      <c r="H25" s="677"/>
      <c r="I25" s="677"/>
      <c r="J25" s="677"/>
    </row>
    <row r="26" spans="1:10" ht="16.5" customHeight="1">
      <c r="A26" s="680"/>
      <c r="B26" s="675"/>
      <c r="C26" s="337">
        <v>2014</v>
      </c>
      <c r="D26" s="337">
        <v>2015</v>
      </c>
      <c r="E26" s="337">
        <v>2016</v>
      </c>
      <c r="F26" s="338">
        <v>2017</v>
      </c>
      <c r="G26" s="338">
        <v>2018</v>
      </c>
      <c r="H26" s="338">
        <v>2019</v>
      </c>
      <c r="I26" s="338">
        <v>2020</v>
      </c>
      <c r="J26" s="338">
        <v>2021</v>
      </c>
    </row>
    <row r="27" spans="1:10" ht="6" customHeight="1">
      <c r="A27" s="353"/>
      <c r="B27" s="347"/>
      <c r="C27" s="347"/>
      <c r="D27" s="347"/>
      <c r="E27" s="347"/>
      <c r="F27" s="347"/>
      <c r="G27" s="347"/>
      <c r="H27" s="347"/>
      <c r="I27" s="347"/>
    </row>
    <row r="28" spans="1:10" ht="9" customHeight="1">
      <c r="A28" s="156" t="s">
        <v>303</v>
      </c>
      <c r="B28" s="341" t="s">
        <v>288</v>
      </c>
      <c r="C28" s="370"/>
      <c r="D28" s="342"/>
      <c r="E28" s="342"/>
      <c r="F28" s="342"/>
      <c r="G28" s="342"/>
      <c r="H28" s="342"/>
      <c r="I28" s="342"/>
      <c r="J28" s="146">
        <v>2198679.4730000002</v>
      </c>
    </row>
    <row r="29" spans="1:10" ht="9" customHeight="1">
      <c r="A29" s="156" t="s">
        <v>289</v>
      </c>
      <c r="B29" s="341" t="s">
        <v>288</v>
      </c>
      <c r="C29" s="341">
        <v>0</v>
      </c>
      <c r="D29" s="146">
        <v>52173.672500000001</v>
      </c>
      <c r="E29" s="146">
        <v>743698.08653999981</v>
      </c>
      <c r="F29" s="146">
        <v>1651164.1060999997</v>
      </c>
      <c r="G29" s="146">
        <v>2045428.8768699998</v>
      </c>
      <c r="H29" s="146">
        <v>2558545.9439799995</v>
      </c>
      <c r="I29" s="146">
        <v>3023310.6310199983</v>
      </c>
      <c r="J29" s="302">
        <v>3392971.1984800012</v>
      </c>
    </row>
    <row r="30" spans="1:10" ht="9" customHeight="1">
      <c r="A30" s="156" t="s">
        <v>290</v>
      </c>
      <c r="B30" s="341" t="s">
        <v>288</v>
      </c>
      <c r="C30" s="341">
        <v>0</v>
      </c>
      <c r="D30" s="146">
        <v>50405.099090000003</v>
      </c>
      <c r="E30" s="146">
        <v>684861.92082000012</v>
      </c>
      <c r="F30" s="146">
        <v>1460500.2985399999</v>
      </c>
      <c r="G30" s="146">
        <v>1787069.0079399999</v>
      </c>
      <c r="H30" s="146">
        <v>2221602.5748499995</v>
      </c>
      <c r="I30" s="146">
        <v>2571494.9843399981</v>
      </c>
      <c r="J30" s="302">
        <v>2925374.1334200008</v>
      </c>
    </row>
    <row r="31" spans="1:10" ht="9" customHeight="1">
      <c r="A31" s="156" t="s">
        <v>291</v>
      </c>
      <c r="B31" s="341" t="s">
        <v>288</v>
      </c>
      <c r="C31" s="341">
        <v>0</v>
      </c>
      <c r="D31" s="146">
        <v>42844.334569999999</v>
      </c>
      <c r="E31" s="146">
        <v>575084.91301000002</v>
      </c>
      <c r="F31" s="146">
        <v>1141033.2346000001</v>
      </c>
      <c r="G31" s="146">
        <v>1410721.0540100001</v>
      </c>
      <c r="H31" s="146">
        <v>1746542.5822599991</v>
      </c>
      <c r="I31" s="146">
        <v>2014027.8208900001</v>
      </c>
      <c r="J31" s="302">
        <v>2294159.4333500015</v>
      </c>
    </row>
    <row r="32" spans="1:10" ht="9" customHeight="1">
      <c r="A32" s="156" t="s">
        <v>292</v>
      </c>
      <c r="B32" s="341" t="s">
        <v>288</v>
      </c>
      <c r="C32" s="341">
        <v>0</v>
      </c>
      <c r="D32" s="146">
        <v>31.311689999999999</v>
      </c>
      <c r="E32" s="146">
        <v>33634.628778999984</v>
      </c>
      <c r="F32" s="146">
        <v>194869.07390999998</v>
      </c>
      <c r="G32" s="146">
        <v>479132.65165000007</v>
      </c>
      <c r="H32" s="146">
        <v>751602.42731999955</v>
      </c>
      <c r="I32" s="146">
        <v>1083371.9940699993</v>
      </c>
      <c r="J32" s="302">
        <v>1487316.9238100019</v>
      </c>
    </row>
    <row r="33" spans="1:10" ht="9" customHeight="1">
      <c r="A33" s="156" t="s">
        <v>293</v>
      </c>
      <c r="B33" s="343" t="s">
        <v>294</v>
      </c>
      <c r="C33" s="344">
        <v>0</v>
      </c>
      <c r="D33" s="344">
        <v>7.3082451423868613E-2</v>
      </c>
      <c r="E33" s="344">
        <v>5.8486369609239111</v>
      </c>
      <c r="F33" s="344">
        <v>17.078299562265876</v>
      </c>
      <c r="G33" s="344">
        <v>33.963670584489897</v>
      </c>
      <c r="H33" s="344">
        <v>43</v>
      </c>
      <c r="I33" s="344">
        <v>53.791312256613047</v>
      </c>
      <c r="J33" s="345">
        <v>64.8</v>
      </c>
    </row>
    <row r="34" spans="1:10" ht="9" customHeight="1">
      <c r="A34" s="156" t="s">
        <v>295</v>
      </c>
      <c r="B34" s="343" t="s">
        <v>294</v>
      </c>
      <c r="C34" s="344">
        <v>0</v>
      </c>
      <c r="D34" s="344">
        <v>1.9</v>
      </c>
      <c r="E34" s="344">
        <v>26.2</v>
      </c>
      <c r="F34" s="344">
        <v>51.9</v>
      </c>
      <c r="G34" s="344">
        <v>64.2</v>
      </c>
      <c r="H34" s="344">
        <v>79.400000000000006</v>
      </c>
      <c r="I34" s="344">
        <v>91.6</v>
      </c>
      <c r="J34" s="345">
        <v>104.3</v>
      </c>
    </row>
    <row r="35" spans="1:10" ht="6" customHeight="1" thickBot="1">
      <c r="A35" s="355"/>
      <c r="B35" s="356"/>
      <c r="C35" s="356"/>
      <c r="D35" s="356"/>
      <c r="E35" s="356"/>
      <c r="F35" s="356"/>
      <c r="G35" s="356"/>
      <c r="H35" s="356"/>
      <c r="I35" s="356"/>
      <c r="J35" s="157"/>
    </row>
    <row r="36" spans="1:10" ht="13" thickTop="1">
      <c r="A36" s="357" t="s">
        <v>300</v>
      </c>
      <c r="B36" s="144"/>
      <c r="C36" s="144"/>
      <c r="D36" s="144"/>
      <c r="E36" s="144"/>
      <c r="F36" s="144"/>
      <c r="G36" s="144"/>
      <c r="H36" s="144"/>
      <c r="I36" s="144"/>
      <c r="J36" s="156"/>
    </row>
  </sheetData>
  <mergeCells count="10">
    <mergeCell ref="A25:A26"/>
    <mergeCell ref="B25:B26"/>
    <mergeCell ref="C25:J25"/>
    <mergeCell ref="A1:J1"/>
    <mergeCell ref="A3:A4"/>
    <mergeCell ref="B3:B4"/>
    <mergeCell ref="C3:J3"/>
    <mergeCell ref="A14:A15"/>
    <mergeCell ref="B14:B15"/>
    <mergeCell ref="C14:J14"/>
  </mergeCells>
  <printOptions horizontalCentered="1"/>
  <pageMargins left="0.78740157480314965" right="0.78740157480314965" top="0.78740157480314965" bottom="0.78740157480314965" header="0.31496062992125984" footer="0.31496062992125984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D2FF5-0404-4A44-9A11-8EC80B92EAF7}">
  <sheetPr>
    <tabColor rgb="FF92D050"/>
  </sheetPr>
  <dimension ref="A1:K36"/>
  <sheetViews>
    <sheetView showGridLines="0" zoomScaleNormal="100" workbookViewId="0">
      <selection sqref="A1:K1"/>
    </sheetView>
  </sheetViews>
  <sheetFormatPr defaultRowHeight="12.5"/>
  <cols>
    <col min="1" max="1" width="26.26953125" customWidth="1"/>
    <col min="2" max="2" width="6.7265625" customWidth="1"/>
    <col min="3" max="3" width="8.1796875" bestFit="1" customWidth="1"/>
    <col min="4" max="10" width="7" customWidth="1"/>
    <col min="11" max="11" width="9.1796875" style="140"/>
  </cols>
  <sheetData>
    <row r="1" spans="1:11" ht="30" customHeight="1">
      <c r="A1" s="568" t="s">
        <v>545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</row>
    <row r="2" spans="1:11" ht="6" customHeigh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371"/>
    </row>
    <row r="3" spans="1:11">
      <c r="A3" s="680" t="s">
        <v>306</v>
      </c>
      <c r="B3" s="675" t="s">
        <v>135</v>
      </c>
      <c r="C3" s="631" t="s">
        <v>301</v>
      </c>
      <c r="D3" s="637"/>
      <c r="E3" s="637"/>
      <c r="F3" s="637"/>
      <c r="G3" s="637"/>
      <c r="H3" s="637"/>
      <c r="I3" s="637"/>
      <c r="J3" s="637"/>
      <c r="K3" s="637"/>
    </row>
    <row r="4" spans="1:11">
      <c r="A4" s="680"/>
      <c r="B4" s="675"/>
      <c r="C4" s="338" t="s">
        <v>0</v>
      </c>
      <c r="D4" s="338">
        <v>2014</v>
      </c>
      <c r="E4" s="337">
        <v>2015</v>
      </c>
      <c r="F4" s="337">
        <v>2016</v>
      </c>
      <c r="G4" s="338">
        <v>2017</v>
      </c>
      <c r="H4" s="338">
        <v>2018</v>
      </c>
      <c r="I4" s="338">
        <v>2019</v>
      </c>
      <c r="J4" s="338">
        <v>2020</v>
      </c>
      <c r="K4" s="338">
        <v>2021</v>
      </c>
    </row>
    <row r="5" spans="1:11" ht="6" customHeight="1">
      <c r="A5" s="339"/>
      <c r="B5" s="340"/>
      <c r="E5" s="340"/>
      <c r="F5" s="340"/>
      <c r="G5" s="340"/>
      <c r="H5" s="340"/>
      <c r="I5" s="340"/>
      <c r="J5" s="340"/>
    </row>
    <row r="6" spans="1:11" ht="9" customHeight="1">
      <c r="A6" s="156" t="s">
        <v>303</v>
      </c>
      <c r="B6" s="341" t="s">
        <v>288</v>
      </c>
      <c r="C6" s="154">
        <v>1325693.794</v>
      </c>
      <c r="D6" s="342"/>
      <c r="E6" s="342"/>
      <c r="F6" s="342"/>
      <c r="G6" s="342"/>
      <c r="H6" s="342"/>
      <c r="I6" s="342"/>
      <c r="J6" s="342"/>
      <c r="K6" s="342"/>
    </row>
    <row r="7" spans="1:11" ht="9" customHeight="1">
      <c r="A7" s="156" t="s">
        <v>289</v>
      </c>
      <c r="B7" s="341" t="s">
        <v>288</v>
      </c>
      <c r="C7" s="154">
        <v>2510650.1123400014</v>
      </c>
      <c r="D7" s="146">
        <v>0</v>
      </c>
      <c r="E7" s="146">
        <v>2795.8857799999996</v>
      </c>
      <c r="F7" s="146">
        <v>105143.20182</v>
      </c>
      <c r="G7" s="146">
        <v>499224.16735000012</v>
      </c>
      <c r="H7" s="146">
        <v>217913.10149999941</v>
      </c>
      <c r="I7" s="146">
        <v>1119757.8385900008</v>
      </c>
      <c r="J7" s="146">
        <v>476197.39375999849</v>
      </c>
      <c r="K7" s="302">
        <v>89618.52354000276</v>
      </c>
    </row>
    <row r="8" spans="1:11" ht="9" customHeight="1">
      <c r="A8" s="156" t="s">
        <v>290</v>
      </c>
      <c r="B8" s="341" t="s">
        <v>288</v>
      </c>
      <c r="C8" s="154">
        <v>1678373.7439200021</v>
      </c>
      <c r="D8" s="146">
        <v>0</v>
      </c>
      <c r="E8" s="146">
        <v>2633.7932799999999</v>
      </c>
      <c r="F8" s="146">
        <v>95880.367410000006</v>
      </c>
      <c r="G8" s="146">
        <v>354193.23308000009</v>
      </c>
      <c r="H8" s="146">
        <v>151741.4813099996</v>
      </c>
      <c r="I8" s="146">
        <v>735683.89815000002</v>
      </c>
      <c r="J8" s="146">
        <v>294185.13768000132</v>
      </c>
      <c r="K8" s="302">
        <v>44055.833010001108</v>
      </c>
    </row>
    <row r="9" spans="1:11" ht="9" customHeight="1">
      <c r="A9" s="156" t="s">
        <v>291</v>
      </c>
      <c r="B9" s="341" t="s">
        <v>288</v>
      </c>
      <c r="C9" s="154">
        <v>1241852.4385099972</v>
      </c>
      <c r="D9" s="146">
        <v>0</v>
      </c>
      <c r="E9" s="146">
        <v>2195.8113800000001</v>
      </c>
      <c r="F9" s="146">
        <v>72238.295199999993</v>
      </c>
      <c r="G9" s="146">
        <v>275109.7822299999</v>
      </c>
      <c r="H9" s="146">
        <v>122707.97590000019</v>
      </c>
      <c r="I9" s="146">
        <v>462354.25667000026</v>
      </c>
      <c r="J9" s="146">
        <v>243148.54271999979</v>
      </c>
      <c r="K9" s="302">
        <v>64097.774409997044</v>
      </c>
    </row>
    <row r="10" spans="1:11" ht="9" customHeight="1">
      <c r="A10" s="156" t="s">
        <v>292</v>
      </c>
      <c r="B10" s="341" t="s">
        <v>288</v>
      </c>
      <c r="C10" s="154">
        <v>573120.65391999937</v>
      </c>
      <c r="D10" s="146">
        <v>0</v>
      </c>
      <c r="E10" s="146">
        <v>0</v>
      </c>
      <c r="F10" s="146">
        <v>1547.1955699999999</v>
      </c>
      <c r="G10" s="146">
        <v>36318.555260000008</v>
      </c>
      <c r="H10" s="146">
        <v>50991.517560000008</v>
      </c>
      <c r="I10" s="146">
        <v>74011.285219999991</v>
      </c>
      <c r="J10" s="146">
        <v>150373.07420999988</v>
      </c>
      <c r="K10" s="302">
        <v>259879.02609999949</v>
      </c>
    </row>
    <row r="11" spans="1:11" ht="9" customHeight="1">
      <c r="A11" s="156" t="s">
        <v>293</v>
      </c>
      <c r="B11" s="343" t="s">
        <v>294</v>
      </c>
      <c r="C11" s="365">
        <f>C10/C9*100</f>
        <v>46.150463303646816</v>
      </c>
      <c r="D11" s="344">
        <v>0</v>
      </c>
      <c r="E11" s="344">
        <v>0</v>
      </c>
      <c r="F11" s="344">
        <v>2.1417941352525198</v>
      </c>
      <c r="G11" s="344">
        <v>13.201477230510299</v>
      </c>
      <c r="H11" s="344">
        <v>41.555177799978601</v>
      </c>
      <c r="I11" s="344">
        <v>16</v>
      </c>
      <c r="J11" s="344">
        <v>61.844119042557267</v>
      </c>
      <c r="K11" s="345">
        <v>405.4</v>
      </c>
    </row>
    <row r="12" spans="1:11" ht="9" customHeight="1">
      <c r="A12" s="156" t="s">
        <v>295</v>
      </c>
      <c r="B12" s="343" t="s">
        <v>294</v>
      </c>
      <c r="C12" s="365">
        <f>C9/C6*100</f>
        <v>93.675662066952185</v>
      </c>
      <c r="D12" s="344">
        <v>0</v>
      </c>
      <c r="E12" s="344">
        <v>0.2</v>
      </c>
      <c r="F12" s="344">
        <v>5.4</v>
      </c>
      <c r="G12" s="344">
        <v>20.8</v>
      </c>
      <c r="H12" s="344">
        <v>9.3000000000000007</v>
      </c>
      <c r="I12" s="344">
        <v>34.9</v>
      </c>
      <c r="J12" s="344">
        <v>18.333416058766566</v>
      </c>
      <c r="K12" s="345">
        <v>4.8</v>
      </c>
    </row>
    <row r="13" spans="1:11" ht="6" customHeight="1">
      <c r="A13" s="178"/>
      <c r="B13" s="325"/>
      <c r="C13" s="325"/>
      <c r="D13" s="325"/>
      <c r="E13" s="325"/>
      <c r="F13" s="325"/>
      <c r="G13" s="325"/>
      <c r="H13" s="325"/>
      <c r="I13" s="325"/>
      <c r="J13" s="325"/>
      <c r="K13" s="325"/>
    </row>
    <row r="14" spans="1:11">
      <c r="A14" s="640" t="s">
        <v>307</v>
      </c>
      <c r="B14" s="675" t="s">
        <v>135</v>
      </c>
      <c r="C14" s="631" t="s">
        <v>301</v>
      </c>
      <c r="D14" s="637"/>
      <c r="E14" s="637"/>
      <c r="F14" s="637"/>
      <c r="G14" s="637"/>
      <c r="H14" s="637"/>
      <c r="I14" s="637"/>
      <c r="J14" s="637"/>
      <c r="K14" s="637"/>
    </row>
    <row r="15" spans="1:11">
      <c r="A15" s="640"/>
      <c r="B15" s="675"/>
      <c r="C15" s="338" t="s">
        <v>0</v>
      </c>
      <c r="D15" s="338">
        <v>2014</v>
      </c>
      <c r="E15" s="337">
        <v>2015</v>
      </c>
      <c r="F15" s="337">
        <v>2016</v>
      </c>
      <c r="G15" s="338">
        <v>2017</v>
      </c>
      <c r="H15" s="338">
        <v>2018</v>
      </c>
      <c r="I15" s="338">
        <v>2019</v>
      </c>
      <c r="J15" s="338">
        <v>2020</v>
      </c>
      <c r="K15" s="338">
        <v>2021</v>
      </c>
    </row>
    <row r="16" spans="1:11" ht="6" customHeight="1">
      <c r="A16" s="347"/>
      <c r="B16" s="347"/>
      <c r="E16" s="347"/>
      <c r="F16" s="347"/>
      <c r="G16" s="347"/>
      <c r="H16" s="347"/>
      <c r="I16" s="347"/>
      <c r="J16" s="347"/>
    </row>
    <row r="17" spans="1:11" ht="9" customHeight="1">
      <c r="A17" s="156" t="s">
        <v>303</v>
      </c>
      <c r="B17" s="341" t="s">
        <v>288</v>
      </c>
      <c r="C17" s="154">
        <v>470442.16399999999</v>
      </c>
      <c r="D17" s="342"/>
      <c r="E17" s="342"/>
      <c r="F17" s="342"/>
      <c r="G17" s="342"/>
      <c r="H17" s="342"/>
      <c r="I17" s="342"/>
      <c r="J17" s="342"/>
      <c r="K17" s="342"/>
    </row>
    <row r="18" spans="1:11" ht="9" customHeight="1">
      <c r="A18" s="156" t="s">
        <v>289</v>
      </c>
      <c r="B18" s="341" t="s">
        <v>288</v>
      </c>
      <c r="C18" s="154">
        <v>588443.54204000032</v>
      </c>
      <c r="D18" s="146">
        <v>0</v>
      </c>
      <c r="E18" s="146">
        <v>74505.470799999996</v>
      </c>
      <c r="F18" s="146">
        <v>153716.87229000014</v>
      </c>
      <c r="G18" s="146">
        <v>222273.26202999972</v>
      </c>
      <c r="H18" s="146">
        <v>41648.644960000354</v>
      </c>
      <c r="I18" s="146">
        <v>61732.978859999741</v>
      </c>
      <c r="J18" s="146">
        <v>39238.532140000723</v>
      </c>
      <c r="K18" s="302">
        <v>-4672.2190400003456</v>
      </c>
    </row>
    <row r="19" spans="1:11" ht="9" customHeight="1">
      <c r="A19" s="156" t="s">
        <v>290</v>
      </c>
      <c r="B19" s="341" t="s">
        <v>288</v>
      </c>
      <c r="C19" s="154">
        <v>558705.73166000051</v>
      </c>
      <c r="D19" s="146">
        <v>0</v>
      </c>
      <c r="E19" s="146">
        <v>73016.775279999987</v>
      </c>
      <c r="F19" s="146">
        <v>142300.11458000011</v>
      </c>
      <c r="G19" s="146">
        <v>213122.15329999986</v>
      </c>
      <c r="H19" s="146">
        <v>40898.224509999971</v>
      </c>
      <c r="I19" s="146">
        <v>55611.482200000493</v>
      </c>
      <c r="J19" s="146">
        <v>36929.045180000132</v>
      </c>
      <c r="K19" s="302">
        <v>-3172.0633900000248</v>
      </c>
    </row>
    <row r="20" spans="1:11" ht="9" customHeight="1">
      <c r="A20" s="156" t="s">
        <v>291</v>
      </c>
      <c r="B20" s="341" t="s">
        <v>288</v>
      </c>
      <c r="C20" s="154">
        <v>476684.05096000037</v>
      </c>
      <c r="D20" s="146">
        <v>0</v>
      </c>
      <c r="E20" s="146">
        <v>62064.258999999998</v>
      </c>
      <c r="F20" s="146">
        <v>120879.16259999998</v>
      </c>
      <c r="G20" s="146">
        <v>173432.59996000011</v>
      </c>
      <c r="H20" s="146">
        <v>33525.059689999965</v>
      </c>
      <c r="I20" s="146">
        <v>41437.093320000044</v>
      </c>
      <c r="J20" s="146">
        <v>31471.942500000005</v>
      </c>
      <c r="K20" s="302">
        <v>13873.933890000277</v>
      </c>
    </row>
    <row r="21" spans="1:11" ht="9" customHeight="1">
      <c r="A21" s="156" t="s">
        <v>292</v>
      </c>
      <c r="B21" s="341" t="s">
        <v>288</v>
      </c>
      <c r="C21" s="154">
        <v>382841.43283000012</v>
      </c>
      <c r="D21" s="146">
        <v>0</v>
      </c>
      <c r="E21" s="146">
        <v>906.40687000000014</v>
      </c>
      <c r="F21" s="146">
        <v>30977.941680000007</v>
      </c>
      <c r="G21" s="146">
        <v>47609.851889999976</v>
      </c>
      <c r="H21" s="146">
        <v>72973.846360000083</v>
      </c>
      <c r="I21" s="146">
        <v>73933.460569999937</v>
      </c>
      <c r="J21" s="146">
        <v>64203.37355999992</v>
      </c>
      <c r="K21" s="302">
        <v>92236.551900000195</v>
      </c>
    </row>
    <row r="22" spans="1:11" ht="9" customHeight="1">
      <c r="A22" s="156" t="s">
        <v>293</v>
      </c>
      <c r="B22" s="343" t="s">
        <v>294</v>
      </c>
      <c r="C22" s="365">
        <f>C21/C20*100</f>
        <v>80.313455434263147</v>
      </c>
      <c r="D22" s="344">
        <v>0</v>
      </c>
      <c r="E22" s="344">
        <v>1.5</v>
      </c>
      <c r="F22" s="344">
        <v>25.627197453798399</v>
      </c>
      <c r="G22" s="344">
        <v>27.5</v>
      </c>
      <c r="H22" s="344">
        <v>217.66954939014499</v>
      </c>
      <c r="I22" s="344">
        <v>178.4</v>
      </c>
      <c r="J22" s="344">
        <v>204.00194096694193</v>
      </c>
      <c r="K22" s="345">
        <v>664.8</v>
      </c>
    </row>
    <row r="23" spans="1:11" ht="9" customHeight="1">
      <c r="A23" s="156" t="s">
        <v>295</v>
      </c>
      <c r="B23" s="343" t="s">
        <v>294</v>
      </c>
      <c r="C23" s="365">
        <f>C20/C17*100</f>
        <v>101.32681282369079</v>
      </c>
      <c r="D23" s="344">
        <v>0</v>
      </c>
      <c r="E23" s="344">
        <v>13.1759455401958</v>
      </c>
      <c r="F23" s="344">
        <v>25.662068459756799</v>
      </c>
      <c r="G23" s="344">
        <v>36.9</v>
      </c>
      <c r="H23" s="344">
        <v>7.1172099340983799</v>
      </c>
      <c r="I23" s="344">
        <v>8.8000000000000007</v>
      </c>
      <c r="J23" s="344">
        <v>6.6898643251713308</v>
      </c>
      <c r="K23" s="345">
        <v>2.9</v>
      </c>
    </row>
    <row r="24" spans="1:11" ht="6" customHeight="1">
      <c r="A24" s="352"/>
      <c r="B24" s="144"/>
      <c r="C24" s="144"/>
      <c r="D24" s="144"/>
      <c r="E24" s="144"/>
      <c r="F24" s="144"/>
      <c r="G24" s="144"/>
      <c r="H24" s="144"/>
      <c r="I24" s="144"/>
      <c r="J24" s="144"/>
      <c r="K24" s="156"/>
    </row>
    <row r="25" spans="1:11">
      <c r="A25" s="680" t="s">
        <v>308</v>
      </c>
      <c r="B25" s="675" t="s">
        <v>135</v>
      </c>
      <c r="C25" s="631" t="s">
        <v>301</v>
      </c>
      <c r="D25" s="637"/>
      <c r="E25" s="637"/>
      <c r="F25" s="637"/>
      <c r="G25" s="637"/>
      <c r="H25" s="637"/>
      <c r="I25" s="637"/>
      <c r="J25" s="637"/>
      <c r="K25" s="637"/>
    </row>
    <row r="26" spans="1:11">
      <c r="A26" s="680"/>
      <c r="B26" s="675"/>
      <c r="C26" s="338" t="s">
        <v>0</v>
      </c>
      <c r="D26" s="338">
        <v>2014</v>
      </c>
      <c r="E26" s="337">
        <v>2015</v>
      </c>
      <c r="F26" s="337">
        <v>2016</v>
      </c>
      <c r="G26" s="338">
        <v>2017</v>
      </c>
      <c r="H26" s="338">
        <v>2018</v>
      </c>
      <c r="I26" s="338">
        <v>2019</v>
      </c>
      <c r="J26" s="338">
        <v>2020</v>
      </c>
      <c r="K26" s="338">
        <v>2021</v>
      </c>
    </row>
    <row r="27" spans="1:11" ht="6" customHeight="1">
      <c r="A27" s="353"/>
      <c r="B27" s="347"/>
      <c r="E27" s="347"/>
      <c r="F27" s="347"/>
      <c r="G27" s="347"/>
      <c r="H27" s="347"/>
      <c r="I27" s="347"/>
      <c r="J27" s="347"/>
    </row>
    <row r="28" spans="1:11" ht="9" customHeight="1">
      <c r="A28" s="156" t="s">
        <v>303</v>
      </c>
      <c r="B28" s="341" t="s">
        <v>288</v>
      </c>
      <c r="C28" s="154">
        <v>2198679.4730000002</v>
      </c>
      <c r="D28" s="342"/>
      <c r="E28" s="342"/>
      <c r="F28" s="342"/>
      <c r="G28" s="342"/>
      <c r="H28" s="342"/>
      <c r="I28" s="342"/>
      <c r="J28" s="342"/>
      <c r="K28" s="342"/>
    </row>
    <row r="29" spans="1:11" ht="9" customHeight="1">
      <c r="A29" s="156" t="s">
        <v>289</v>
      </c>
      <c r="B29" s="341" t="s">
        <v>288</v>
      </c>
      <c r="C29" s="154">
        <v>3392971.1984800012</v>
      </c>
      <c r="D29" s="146">
        <v>0</v>
      </c>
      <c r="E29" s="146">
        <v>52173.672500000001</v>
      </c>
      <c r="F29" s="146">
        <v>691524.41403999983</v>
      </c>
      <c r="G29" s="146">
        <v>907466.01955999993</v>
      </c>
      <c r="H29" s="146">
        <v>394264.77077000006</v>
      </c>
      <c r="I29" s="146">
        <v>513117.06710999971</v>
      </c>
      <c r="J29" s="146">
        <v>464764.68703999883</v>
      </c>
      <c r="K29" s="302">
        <v>369660.56746000284</v>
      </c>
    </row>
    <row r="30" spans="1:11" ht="9" customHeight="1">
      <c r="A30" s="156" t="s">
        <v>290</v>
      </c>
      <c r="B30" s="341" t="s">
        <v>288</v>
      </c>
      <c r="C30" s="154">
        <v>2925374.1334200008</v>
      </c>
      <c r="D30" s="146">
        <v>0</v>
      </c>
      <c r="E30" s="146">
        <v>50405.099090000003</v>
      </c>
      <c r="F30" s="146">
        <v>634456.82173000008</v>
      </c>
      <c r="G30" s="146">
        <v>775638.37771999976</v>
      </c>
      <c r="H30" s="146">
        <v>326568.70939999982</v>
      </c>
      <c r="I30" s="146">
        <v>434533.56690999982</v>
      </c>
      <c r="J30" s="146">
        <v>349892.40948999859</v>
      </c>
      <c r="K30" s="302">
        <v>353879.14908000268</v>
      </c>
    </row>
    <row r="31" spans="1:11" ht="9" customHeight="1">
      <c r="A31" s="156" t="s">
        <v>291</v>
      </c>
      <c r="B31" s="341" t="s">
        <v>288</v>
      </c>
      <c r="C31" s="154">
        <v>2294159.4333500015</v>
      </c>
      <c r="D31" s="146">
        <v>0</v>
      </c>
      <c r="E31" s="146">
        <v>42844.334569999999</v>
      </c>
      <c r="F31" s="146">
        <v>532240.57844000007</v>
      </c>
      <c r="G31" s="146">
        <v>565948.32159000007</v>
      </c>
      <c r="H31" s="146">
        <v>269687.81941</v>
      </c>
      <c r="I31" s="146">
        <v>335821.52824999904</v>
      </c>
      <c r="J31" s="146">
        <v>267485.23863000097</v>
      </c>
      <c r="K31" s="302">
        <v>280131.61246000137</v>
      </c>
    </row>
    <row r="32" spans="1:11" ht="9" customHeight="1">
      <c r="A32" s="156" t="s">
        <v>292</v>
      </c>
      <c r="B32" s="341" t="s">
        <v>288</v>
      </c>
      <c r="C32" s="154">
        <v>1487316.9238100019</v>
      </c>
      <c r="D32" s="146">
        <v>0</v>
      </c>
      <c r="E32" s="146">
        <v>31.311689999999999</v>
      </c>
      <c r="F32" s="146">
        <v>33603.317088999982</v>
      </c>
      <c r="G32" s="146">
        <v>161234.44513099999</v>
      </c>
      <c r="H32" s="146">
        <v>284263.5777400001</v>
      </c>
      <c r="I32" s="146">
        <v>272469.77566999948</v>
      </c>
      <c r="J32" s="146">
        <v>331769.56674999977</v>
      </c>
      <c r="K32" s="302">
        <v>403944.92974000261</v>
      </c>
    </row>
    <row r="33" spans="1:11" ht="9" customHeight="1">
      <c r="A33" s="156" t="s">
        <v>293</v>
      </c>
      <c r="B33" s="343" t="s">
        <v>294</v>
      </c>
      <c r="C33" s="365">
        <f>C32/C31*100</f>
        <v>64.830582486509087</v>
      </c>
      <c r="D33" s="344">
        <v>0</v>
      </c>
      <c r="E33" s="344">
        <v>0.1</v>
      </c>
      <c r="F33" s="344">
        <v>6.3135579003561704</v>
      </c>
      <c r="G33" s="344">
        <v>28.489252283321701</v>
      </c>
      <c r="H33" s="344">
        <v>105.404678031766</v>
      </c>
      <c r="I33" s="344">
        <v>81.099999999999994</v>
      </c>
      <c r="J33" s="344">
        <v>124.03285072823031</v>
      </c>
      <c r="K33" s="345">
        <v>144.19999999999999</v>
      </c>
    </row>
    <row r="34" spans="1:11" ht="9" customHeight="1">
      <c r="A34" s="156" t="s">
        <v>295</v>
      </c>
      <c r="B34" s="343" t="s">
        <v>294</v>
      </c>
      <c r="C34" s="365">
        <f>C31/C28*100</f>
        <v>104.34260480085908</v>
      </c>
      <c r="D34" s="344">
        <v>0</v>
      </c>
      <c r="E34" s="344">
        <v>1.9</v>
      </c>
      <c r="F34" s="344">
        <v>24.2</v>
      </c>
      <c r="G34" s="344">
        <v>25.7</v>
      </c>
      <c r="H34" s="344">
        <v>12.3</v>
      </c>
      <c r="I34" s="344">
        <v>15.3</v>
      </c>
      <c r="J34" s="344">
        <v>12.375225255292985</v>
      </c>
      <c r="K34" s="345">
        <v>12.7</v>
      </c>
    </row>
    <row r="35" spans="1:11" ht="6" customHeight="1" thickBot="1">
      <c r="A35" s="355"/>
      <c r="B35" s="356"/>
      <c r="C35" s="356"/>
      <c r="D35" s="356"/>
      <c r="E35" s="356"/>
      <c r="F35" s="356"/>
      <c r="G35" s="356"/>
      <c r="H35" s="356"/>
      <c r="I35" s="356"/>
      <c r="J35" s="356"/>
      <c r="K35" s="157"/>
    </row>
    <row r="36" spans="1:11" ht="13" thickTop="1">
      <c r="A36" s="357" t="s">
        <v>300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56"/>
    </row>
  </sheetData>
  <mergeCells count="10">
    <mergeCell ref="C25:K25"/>
    <mergeCell ref="A1:K1"/>
    <mergeCell ref="A3:A4"/>
    <mergeCell ref="B3:B4"/>
    <mergeCell ref="C3:K3"/>
    <mergeCell ref="A14:A15"/>
    <mergeCell ref="B14:B15"/>
    <mergeCell ref="C14:K14"/>
    <mergeCell ref="A25:A26"/>
    <mergeCell ref="B25:B26"/>
  </mergeCells>
  <printOptions horizontalCentered="1"/>
  <pageMargins left="0.78740157480314965" right="0.78740157480314965" top="0.78740157480314965" bottom="0.78740157480314965" header="0.31496062992125984" footer="0.31496062992125984"/>
  <pageSetup scale="9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40F3-4547-42BE-8C2B-0C2BB4DD3704}">
  <sheetPr>
    <tabColor rgb="FF92D050"/>
  </sheetPr>
  <dimension ref="A1:J51"/>
  <sheetViews>
    <sheetView showGridLines="0" zoomScaleNormal="100" workbookViewId="0">
      <selection sqref="A1:J1"/>
    </sheetView>
  </sheetViews>
  <sheetFormatPr defaultRowHeight="12.5"/>
  <cols>
    <col min="1" max="1" width="20.453125" customWidth="1"/>
  </cols>
  <sheetData>
    <row r="1" spans="1:10" ht="29.25" customHeight="1">
      <c r="A1" s="568" t="s">
        <v>546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0" ht="9" customHeight="1">
      <c r="A2" s="144"/>
      <c r="B2" s="144"/>
      <c r="C2" s="144"/>
      <c r="D2" s="144"/>
      <c r="E2" s="144"/>
      <c r="F2" s="144"/>
      <c r="G2" s="144"/>
      <c r="H2" s="144"/>
      <c r="I2" s="144"/>
      <c r="J2" s="373"/>
    </row>
    <row r="3" spans="1:10" ht="16.5" customHeight="1">
      <c r="A3" s="680" t="s">
        <v>306</v>
      </c>
      <c r="B3" s="675" t="s">
        <v>135</v>
      </c>
      <c r="C3" s="676" t="s">
        <v>286</v>
      </c>
      <c r="D3" s="677"/>
      <c r="E3" s="677"/>
      <c r="F3" s="677"/>
      <c r="G3" s="677"/>
      <c r="H3" s="677"/>
      <c r="I3" s="677"/>
      <c r="J3" s="677"/>
    </row>
    <row r="4" spans="1:10" ht="18.75" customHeight="1">
      <c r="A4" s="680"/>
      <c r="B4" s="675"/>
      <c r="C4" s="337">
        <v>2014</v>
      </c>
      <c r="D4" s="337">
        <v>2015</v>
      </c>
      <c r="E4" s="337">
        <v>2016</v>
      </c>
      <c r="F4" s="338">
        <v>2017</v>
      </c>
      <c r="G4" s="338">
        <v>2018</v>
      </c>
      <c r="H4" s="338">
        <v>2019</v>
      </c>
      <c r="I4" s="338">
        <v>2020</v>
      </c>
      <c r="J4" s="338">
        <v>2021</v>
      </c>
    </row>
    <row r="5" spans="1:10" ht="6" customHeight="1">
      <c r="A5" s="339"/>
      <c r="B5" s="340"/>
      <c r="C5" s="340"/>
      <c r="D5" s="340"/>
      <c r="E5" s="340"/>
      <c r="F5" s="340"/>
      <c r="G5" s="340"/>
      <c r="H5" s="340"/>
      <c r="I5" s="340"/>
      <c r="J5" s="374"/>
    </row>
    <row r="6" spans="1:10" ht="21" customHeight="1">
      <c r="A6" s="681" t="s">
        <v>309</v>
      </c>
      <c r="B6" s="681"/>
      <c r="C6" s="681"/>
      <c r="D6" s="681"/>
      <c r="E6" s="681"/>
      <c r="F6" s="681"/>
      <c r="G6" s="681"/>
      <c r="H6" s="681"/>
      <c r="I6" s="681"/>
      <c r="J6" s="681"/>
    </row>
    <row r="7" spans="1:10" ht="9" customHeight="1">
      <c r="A7" s="156" t="s">
        <v>289</v>
      </c>
      <c r="B7" s="341" t="s">
        <v>288</v>
      </c>
      <c r="C7" s="341">
        <v>0</v>
      </c>
      <c r="D7" s="341">
        <v>0</v>
      </c>
      <c r="E7" s="146">
        <v>68740.512549999999</v>
      </c>
      <c r="F7" s="146">
        <v>77797.257549999995</v>
      </c>
      <c r="G7" s="146">
        <v>80751.958549999996</v>
      </c>
      <c r="H7" s="375">
        <v>111295.97521999999</v>
      </c>
      <c r="I7" s="375">
        <v>190416.51520000002</v>
      </c>
      <c r="J7" s="375">
        <v>266958.12341999996</v>
      </c>
    </row>
    <row r="8" spans="1:10" ht="9" customHeight="1">
      <c r="A8" s="156" t="s">
        <v>290</v>
      </c>
      <c r="B8" s="341" t="s">
        <v>288</v>
      </c>
      <c r="C8" s="341">
        <v>0</v>
      </c>
      <c r="D8" s="341">
        <v>0</v>
      </c>
      <c r="E8" s="146">
        <v>64370.036709999993</v>
      </c>
      <c r="F8" s="146">
        <v>72755.126419999986</v>
      </c>
      <c r="G8" s="146">
        <v>70484.177790000016</v>
      </c>
      <c r="H8" s="375">
        <v>93568.457140000013</v>
      </c>
      <c r="I8" s="375">
        <v>164472.76724000002</v>
      </c>
      <c r="J8" s="375">
        <v>220696.30489999999</v>
      </c>
    </row>
    <row r="9" spans="1:10" ht="9" customHeight="1">
      <c r="A9" s="156" t="s">
        <v>291</v>
      </c>
      <c r="B9" s="341" t="s">
        <v>288</v>
      </c>
      <c r="C9" s="341">
        <v>0</v>
      </c>
      <c r="D9" s="341">
        <v>0</v>
      </c>
      <c r="E9" s="146">
        <v>45859.980109999997</v>
      </c>
      <c r="F9" s="146">
        <v>50859.980109999997</v>
      </c>
      <c r="G9" s="146">
        <v>50859.980109999997</v>
      </c>
      <c r="H9" s="375">
        <v>70706.579440000001</v>
      </c>
      <c r="I9" s="375">
        <v>119640.78975000003</v>
      </c>
      <c r="J9" s="375">
        <v>162942.42122000002</v>
      </c>
    </row>
    <row r="10" spans="1:10" ht="9" customHeight="1">
      <c r="A10" s="156" t="s">
        <v>292</v>
      </c>
      <c r="B10" s="341" t="s">
        <v>288</v>
      </c>
      <c r="C10" s="341">
        <v>0</v>
      </c>
      <c r="D10" s="341">
        <v>0</v>
      </c>
      <c r="E10" s="146">
        <v>0</v>
      </c>
      <c r="F10" s="146">
        <v>12204.122690000002</v>
      </c>
      <c r="G10" s="146">
        <v>27677.14284</v>
      </c>
      <c r="H10" s="375">
        <v>40937.725990000006</v>
      </c>
      <c r="I10" s="375">
        <v>72345.121350000001</v>
      </c>
      <c r="J10" s="375">
        <v>91850.417319999993</v>
      </c>
    </row>
    <row r="11" spans="1:10" ht="9" customHeight="1">
      <c r="A11" s="156" t="s">
        <v>293</v>
      </c>
      <c r="B11" s="341" t="s">
        <v>294</v>
      </c>
      <c r="C11" s="376">
        <v>0</v>
      </c>
      <c r="D11" s="376">
        <v>0</v>
      </c>
      <c r="E11" s="377">
        <v>0</v>
      </c>
      <c r="F11" s="344">
        <v>23.995531778826699</v>
      </c>
      <c r="G11" s="378">
        <v>54.418312355097001</v>
      </c>
      <c r="H11" s="345">
        <v>57.9</v>
      </c>
      <c r="I11" s="345">
        <v>60.468608992945896</v>
      </c>
      <c r="J11" s="345">
        <v>56.4</v>
      </c>
    </row>
    <row r="12" spans="1:10" ht="21" customHeight="1">
      <c r="A12" s="681" t="s">
        <v>310</v>
      </c>
      <c r="B12" s="681"/>
      <c r="C12" s="681"/>
      <c r="D12" s="681"/>
      <c r="E12" s="681"/>
      <c r="F12" s="681"/>
      <c r="G12" s="681"/>
      <c r="H12" s="681"/>
      <c r="I12" s="681"/>
      <c r="J12" s="681"/>
    </row>
    <row r="13" spans="1:10" ht="9" customHeight="1">
      <c r="A13" s="156" t="s">
        <v>289</v>
      </c>
      <c r="B13" s="341" t="s">
        <v>288</v>
      </c>
      <c r="C13" s="341">
        <v>0</v>
      </c>
      <c r="D13" s="341">
        <v>0</v>
      </c>
      <c r="E13" s="341">
        <v>0</v>
      </c>
      <c r="F13" s="341">
        <v>0</v>
      </c>
      <c r="G13" s="341">
        <v>0</v>
      </c>
      <c r="H13" s="341">
        <v>0</v>
      </c>
      <c r="I13" s="341">
        <v>5709.7688500000004</v>
      </c>
      <c r="J13" s="375">
        <v>6002.5106799999994</v>
      </c>
    </row>
    <row r="14" spans="1:10" ht="9" customHeight="1">
      <c r="A14" s="156" t="s">
        <v>290</v>
      </c>
      <c r="B14" s="341" t="s">
        <v>288</v>
      </c>
      <c r="C14" s="341">
        <v>0</v>
      </c>
      <c r="D14" s="341">
        <v>0</v>
      </c>
      <c r="E14" s="341">
        <v>0</v>
      </c>
      <c r="F14" s="341">
        <v>0</v>
      </c>
      <c r="G14" s="341">
        <v>0</v>
      </c>
      <c r="H14" s="341">
        <v>0</v>
      </c>
      <c r="I14" s="341">
        <v>4244.6454100000001</v>
      </c>
      <c r="J14" s="375">
        <v>4375.5990700000002</v>
      </c>
    </row>
    <row r="15" spans="1:10" ht="9" customHeight="1">
      <c r="A15" s="156" t="s">
        <v>291</v>
      </c>
      <c r="B15" s="341" t="s">
        <v>288</v>
      </c>
      <c r="C15" s="341">
        <v>0</v>
      </c>
      <c r="D15" s="341">
        <v>0</v>
      </c>
      <c r="E15" s="341">
        <v>0</v>
      </c>
      <c r="F15" s="341">
        <v>0</v>
      </c>
      <c r="G15" s="341">
        <v>0</v>
      </c>
      <c r="H15" s="341">
        <v>0</v>
      </c>
      <c r="I15" s="341">
        <v>2175.3765899999999</v>
      </c>
      <c r="J15" s="375">
        <v>2347.76028</v>
      </c>
    </row>
    <row r="16" spans="1:10" ht="9" customHeight="1">
      <c r="A16" s="156" t="s">
        <v>292</v>
      </c>
      <c r="B16" s="341" t="s">
        <v>288</v>
      </c>
      <c r="C16" s="341">
        <v>0</v>
      </c>
      <c r="D16" s="341">
        <v>0</v>
      </c>
      <c r="E16" s="341">
        <v>0</v>
      </c>
      <c r="F16" s="341">
        <v>0</v>
      </c>
      <c r="G16" s="341">
        <v>0</v>
      </c>
      <c r="H16" s="341">
        <v>0</v>
      </c>
      <c r="I16" s="341">
        <v>259.98352999999997</v>
      </c>
      <c r="J16" s="375">
        <v>875.31329999999991</v>
      </c>
    </row>
    <row r="17" spans="1:10" ht="9" customHeight="1">
      <c r="A17" s="156" t="s">
        <v>293</v>
      </c>
      <c r="B17" s="341" t="s">
        <v>294</v>
      </c>
      <c r="C17" s="376">
        <v>0</v>
      </c>
      <c r="D17" s="376">
        <v>0</v>
      </c>
      <c r="E17" s="376">
        <v>0</v>
      </c>
      <c r="F17" s="376">
        <v>0</v>
      </c>
      <c r="G17" s="376">
        <v>0</v>
      </c>
      <c r="H17" s="376">
        <v>0</v>
      </c>
      <c r="I17" s="376">
        <v>11.951196459276046</v>
      </c>
      <c r="J17" s="345">
        <v>37.299999999999997</v>
      </c>
    </row>
    <row r="18" spans="1:10" ht="21" customHeight="1">
      <c r="A18" s="681" t="s">
        <v>311</v>
      </c>
      <c r="B18" s="681"/>
      <c r="C18" s="681"/>
      <c r="D18" s="681"/>
      <c r="E18" s="681"/>
      <c r="F18" s="681"/>
      <c r="G18" s="681"/>
      <c r="H18" s="681"/>
      <c r="I18" s="681"/>
      <c r="J18" s="681"/>
    </row>
    <row r="19" spans="1:10" ht="9" customHeight="1">
      <c r="A19" s="156" t="s">
        <v>289</v>
      </c>
      <c r="B19" s="341" t="s">
        <v>288</v>
      </c>
      <c r="C19" s="341">
        <v>0</v>
      </c>
      <c r="D19" s="341">
        <v>0</v>
      </c>
      <c r="E19" s="379">
        <v>2266.89</v>
      </c>
      <c r="F19" s="379">
        <v>273599.79833000002</v>
      </c>
      <c r="G19" s="379">
        <v>345984.5001899997</v>
      </c>
      <c r="H19" s="375">
        <v>475593.86524999986</v>
      </c>
      <c r="I19" s="375">
        <v>519493.84409999993</v>
      </c>
      <c r="J19" s="375">
        <v>472769.47464000003</v>
      </c>
    </row>
    <row r="20" spans="1:10" ht="9" customHeight="1">
      <c r="A20" s="156" t="s">
        <v>290</v>
      </c>
      <c r="B20" s="341" t="s">
        <v>288</v>
      </c>
      <c r="C20" s="341">
        <v>0</v>
      </c>
      <c r="D20" s="341">
        <v>0</v>
      </c>
      <c r="E20" s="379">
        <v>2266.89</v>
      </c>
      <c r="F20" s="379">
        <v>243058.3680800001</v>
      </c>
      <c r="G20" s="379">
        <v>288271.52871999971</v>
      </c>
      <c r="H20" s="375">
        <v>400993.7059300004</v>
      </c>
      <c r="I20" s="375">
        <v>433295.7945600003</v>
      </c>
      <c r="J20" s="375">
        <v>373260.5656999998</v>
      </c>
    </row>
    <row r="21" spans="1:10" ht="9" customHeight="1">
      <c r="A21" s="156" t="s">
        <v>291</v>
      </c>
      <c r="B21" s="341" t="s">
        <v>288</v>
      </c>
      <c r="C21" s="341">
        <v>0</v>
      </c>
      <c r="D21" s="341">
        <v>0</v>
      </c>
      <c r="E21" s="379">
        <v>1926.8565000000001</v>
      </c>
      <c r="F21" s="379">
        <v>190446.02173999997</v>
      </c>
      <c r="G21" s="379">
        <v>229473.30478000012</v>
      </c>
      <c r="H21" s="375">
        <v>323218.96119000012</v>
      </c>
      <c r="I21" s="375">
        <v>345150.18376000022</v>
      </c>
      <c r="J21" s="375">
        <v>307856.29385000019</v>
      </c>
    </row>
    <row r="22" spans="1:10" ht="9" customHeight="1">
      <c r="A22" s="156" t="s">
        <v>292</v>
      </c>
      <c r="B22" s="341" t="s">
        <v>288</v>
      </c>
      <c r="C22" s="341">
        <v>0</v>
      </c>
      <c r="D22" s="341">
        <v>0</v>
      </c>
      <c r="E22" s="379">
        <v>0</v>
      </c>
      <c r="F22" s="379">
        <v>10478.23727</v>
      </c>
      <c r="G22" s="379">
        <v>16981.757190000004</v>
      </c>
      <c r="H22" s="375">
        <v>34189.145449999996</v>
      </c>
      <c r="I22" s="375">
        <v>83068.096899999917</v>
      </c>
      <c r="J22" s="375">
        <v>155430.04970999988</v>
      </c>
    </row>
    <row r="23" spans="1:10" ht="9" customHeight="1">
      <c r="A23" s="156" t="s">
        <v>293</v>
      </c>
      <c r="B23" s="341" t="s">
        <v>294</v>
      </c>
      <c r="C23" s="376">
        <v>0</v>
      </c>
      <c r="D23" s="376">
        <v>0</v>
      </c>
      <c r="E23" s="380">
        <v>0</v>
      </c>
      <c r="F23" s="381">
        <v>5.5019459972259499</v>
      </c>
      <c r="G23" s="380">
        <v>7.40031926863157</v>
      </c>
      <c r="H23" s="345">
        <v>10.6</v>
      </c>
      <c r="I23" s="345">
        <v>24.067232413169226</v>
      </c>
      <c r="J23" s="345">
        <v>50.5</v>
      </c>
    </row>
    <row r="24" spans="1:10" ht="21" customHeight="1">
      <c r="A24" s="681" t="s">
        <v>312</v>
      </c>
      <c r="B24" s="681"/>
      <c r="C24" s="681"/>
      <c r="D24" s="681"/>
      <c r="E24" s="681"/>
      <c r="F24" s="681"/>
      <c r="G24" s="681"/>
      <c r="H24" s="681"/>
      <c r="I24" s="681"/>
      <c r="J24" s="681"/>
    </row>
    <row r="25" spans="1:10" ht="9" customHeight="1">
      <c r="A25" s="156" t="s">
        <v>289</v>
      </c>
      <c r="B25" s="341" t="s">
        <v>288</v>
      </c>
      <c r="C25" s="341">
        <v>0</v>
      </c>
      <c r="D25" s="341">
        <v>0</v>
      </c>
      <c r="E25" s="341">
        <v>0</v>
      </c>
      <c r="F25" s="341">
        <v>0</v>
      </c>
      <c r="G25" s="341">
        <v>0</v>
      </c>
      <c r="H25" s="341">
        <v>0</v>
      </c>
      <c r="I25" s="341">
        <v>0</v>
      </c>
      <c r="J25" s="341">
        <v>0</v>
      </c>
    </row>
    <row r="26" spans="1:10" ht="9" customHeight="1">
      <c r="A26" s="156" t="s">
        <v>290</v>
      </c>
      <c r="B26" s="341" t="s">
        <v>288</v>
      </c>
      <c r="C26" s="341">
        <v>0</v>
      </c>
      <c r="D26" s="341">
        <v>0</v>
      </c>
      <c r="E26" s="341">
        <v>0</v>
      </c>
      <c r="F26" s="341">
        <v>0</v>
      </c>
      <c r="G26" s="341">
        <v>0</v>
      </c>
      <c r="H26" s="341">
        <v>0</v>
      </c>
      <c r="I26" s="341">
        <v>0</v>
      </c>
      <c r="J26" s="341">
        <v>0</v>
      </c>
    </row>
    <row r="27" spans="1:10" ht="9" customHeight="1">
      <c r="A27" s="156" t="s">
        <v>291</v>
      </c>
      <c r="B27" s="341" t="s">
        <v>288</v>
      </c>
      <c r="C27" s="341">
        <v>0</v>
      </c>
      <c r="D27" s="341">
        <v>0</v>
      </c>
      <c r="E27" s="341">
        <v>0</v>
      </c>
      <c r="F27" s="341">
        <v>0</v>
      </c>
      <c r="G27" s="341">
        <v>0</v>
      </c>
      <c r="H27" s="341">
        <v>0</v>
      </c>
      <c r="I27" s="341">
        <v>0</v>
      </c>
      <c r="J27" s="341">
        <v>0</v>
      </c>
    </row>
    <row r="28" spans="1:10" ht="9" customHeight="1">
      <c r="A28" s="156" t="s">
        <v>292</v>
      </c>
      <c r="B28" s="341" t="s">
        <v>288</v>
      </c>
      <c r="C28" s="341">
        <v>0</v>
      </c>
      <c r="D28" s="341">
        <v>0</v>
      </c>
      <c r="E28" s="341">
        <v>0</v>
      </c>
      <c r="F28" s="341">
        <v>0</v>
      </c>
      <c r="G28" s="341">
        <v>0</v>
      </c>
      <c r="H28" s="341">
        <v>0</v>
      </c>
      <c r="I28" s="341">
        <v>0</v>
      </c>
      <c r="J28" s="341">
        <v>0</v>
      </c>
    </row>
    <row r="29" spans="1:10" ht="9" customHeight="1">
      <c r="A29" s="156" t="s">
        <v>293</v>
      </c>
      <c r="B29" s="341" t="s">
        <v>294</v>
      </c>
      <c r="C29" s="376">
        <v>0</v>
      </c>
      <c r="D29" s="376">
        <v>0</v>
      </c>
      <c r="E29" s="376">
        <v>0</v>
      </c>
      <c r="F29" s="376">
        <v>0</v>
      </c>
      <c r="G29" s="376">
        <v>0</v>
      </c>
      <c r="H29" s="376">
        <v>0</v>
      </c>
      <c r="I29" s="376">
        <v>0</v>
      </c>
      <c r="J29" s="376">
        <v>0</v>
      </c>
    </row>
    <row r="30" spans="1:10" ht="21" customHeight="1">
      <c r="A30" s="682" t="s">
        <v>313</v>
      </c>
      <c r="B30" s="682"/>
      <c r="C30" s="682"/>
      <c r="D30" s="682"/>
      <c r="E30" s="682"/>
      <c r="F30" s="682"/>
      <c r="G30" s="682"/>
      <c r="H30" s="682"/>
      <c r="I30" s="682"/>
      <c r="J30" s="682"/>
    </row>
    <row r="31" spans="1:10" ht="9" customHeight="1">
      <c r="A31" s="156" t="s">
        <v>289</v>
      </c>
      <c r="B31" s="341" t="s">
        <v>288</v>
      </c>
      <c r="C31" s="341">
        <v>0</v>
      </c>
      <c r="D31" s="146">
        <v>2795.8857799999996</v>
      </c>
      <c r="E31" s="146">
        <v>36931.685049999993</v>
      </c>
      <c r="F31" s="146">
        <v>255766.19907</v>
      </c>
      <c r="G31" s="146">
        <v>398339.89770999982</v>
      </c>
      <c r="H31" s="375">
        <v>1357944.35457</v>
      </c>
      <c r="I31" s="375">
        <v>1705411.4606499986</v>
      </c>
      <c r="J31" s="375">
        <v>1764920.0035999992</v>
      </c>
    </row>
    <row r="32" spans="1:10" ht="9" customHeight="1">
      <c r="A32" s="156" t="s">
        <v>290</v>
      </c>
      <c r="B32" s="341" t="s">
        <v>288</v>
      </c>
      <c r="C32" s="341">
        <v>0</v>
      </c>
      <c r="D32" s="146">
        <v>2633.7932799999999</v>
      </c>
      <c r="E32" s="146">
        <v>31877.233980000005</v>
      </c>
      <c r="F32" s="146">
        <v>136893.89927000002</v>
      </c>
      <c r="G32" s="146">
        <v>245693.16857000001</v>
      </c>
      <c r="H32" s="375">
        <v>845570.61015999923</v>
      </c>
      <c r="I32" s="375">
        <v>1032304.7037000007</v>
      </c>
      <c r="J32" s="375">
        <v>1080041.2742500014</v>
      </c>
    </row>
    <row r="33" spans="1:10" ht="9" customHeight="1">
      <c r="A33" s="156" t="s">
        <v>291</v>
      </c>
      <c r="B33" s="341" t="s">
        <v>288</v>
      </c>
      <c r="C33" s="341">
        <v>0</v>
      </c>
      <c r="D33" s="146">
        <v>2195.8113800000001</v>
      </c>
      <c r="E33" s="146">
        <v>26647.269970000001</v>
      </c>
      <c r="F33" s="146">
        <v>108237.88695999995</v>
      </c>
      <c r="G33" s="146">
        <v>191918.57981999996</v>
      </c>
      <c r="H33" s="375">
        <v>540680.5807500002</v>
      </c>
      <c r="I33" s="375">
        <v>710788.3139999999</v>
      </c>
      <c r="J33" s="375">
        <v>768705.96316000063</v>
      </c>
    </row>
    <row r="34" spans="1:10" ht="9" customHeight="1">
      <c r="A34" s="156" t="s">
        <v>292</v>
      </c>
      <c r="B34" s="341" t="s">
        <v>288</v>
      </c>
      <c r="C34" s="341">
        <v>0</v>
      </c>
      <c r="D34" s="146">
        <v>0</v>
      </c>
      <c r="E34" s="146">
        <v>1547.1955699999999</v>
      </c>
      <c r="F34" s="146">
        <v>15183.390870000001</v>
      </c>
      <c r="G34" s="146">
        <v>44198.368360000015</v>
      </c>
      <c r="H34" s="375">
        <v>87741.682169999985</v>
      </c>
      <c r="I34" s="375">
        <v>157568.42603999996</v>
      </c>
      <c r="J34" s="375">
        <v>324964.87359000026</v>
      </c>
    </row>
    <row r="35" spans="1:10" ht="9" customHeight="1">
      <c r="A35" s="156" t="s">
        <v>293</v>
      </c>
      <c r="B35" s="341" t="s">
        <v>294</v>
      </c>
      <c r="C35" s="376">
        <v>0</v>
      </c>
      <c r="D35" s="377">
        <v>0</v>
      </c>
      <c r="E35" s="377">
        <v>5.8062066836184796</v>
      </c>
      <c r="F35" s="377">
        <v>14.027796824610199</v>
      </c>
      <c r="G35" s="377">
        <v>23.029749595611602</v>
      </c>
      <c r="H35" s="345">
        <v>16.2</v>
      </c>
      <c r="I35" s="345">
        <v>22.168122764044202</v>
      </c>
      <c r="J35" s="345">
        <v>42.3</v>
      </c>
    </row>
    <row r="36" spans="1:10" ht="6" customHeight="1">
      <c r="A36" s="178"/>
      <c r="B36" s="325"/>
      <c r="C36" s="325"/>
      <c r="D36" s="325"/>
      <c r="E36" s="325"/>
      <c r="F36" s="325"/>
      <c r="G36" s="325"/>
      <c r="H36" s="325"/>
      <c r="I36" s="325"/>
      <c r="J36" s="532"/>
    </row>
    <row r="37" spans="1:10" ht="18.75" customHeight="1">
      <c r="A37" s="680" t="s">
        <v>307</v>
      </c>
      <c r="B37" s="675" t="s">
        <v>135</v>
      </c>
      <c r="C37" s="676" t="s">
        <v>286</v>
      </c>
      <c r="D37" s="677"/>
      <c r="E37" s="677"/>
      <c r="F37" s="677"/>
      <c r="G37" s="677"/>
      <c r="H37" s="677"/>
      <c r="I37" s="677"/>
      <c r="J37" s="677"/>
    </row>
    <row r="38" spans="1:10" ht="16.5" customHeight="1">
      <c r="A38" s="680"/>
      <c r="B38" s="675"/>
      <c r="C38" s="337">
        <v>2014</v>
      </c>
      <c r="D38" s="337">
        <v>2015</v>
      </c>
      <c r="E38" s="337">
        <v>2016</v>
      </c>
      <c r="F38" s="338">
        <v>2017</v>
      </c>
      <c r="G38" s="338">
        <v>2018</v>
      </c>
      <c r="H38" s="338">
        <v>2019</v>
      </c>
      <c r="I38" s="338">
        <v>2020</v>
      </c>
      <c r="J38" s="338">
        <v>2021</v>
      </c>
    </row>
    <row r="39" spans="1:10" ht="6" customHeight="1">
      <c r="A39" s="347"/>
      <c r="B39" s="347"/>
      <c r="C39" s="347"/>
      <c r="D39" s="347"/>
      <c r="E39" s="347"/>
      <c r="F39" s="347"/>
      <c r="G39" s="347"/>
      <c r="H39" s="347"/>
      <c r="I39" s="347"/>
      <c r="J39" s="382"/>
    </row>
    <row r="40" spans="1:10" ht="21" customHeight="1">
      <c r="A40" s="681" t="s">
        <v>314</v>
      </c>
      <c r="B40" s="681"/>
      <c r="C40" s="681"/>
      <c r="D40" s="681"/>
      <c r="E40" s="681"/>
      <c r="F40" s="681"/>
      <c r="G40" s="681"/>
      <c r="H40" s="681"/>
      <c r="I40" s="681"/>
      <c r="J40" s="681"/>
    </row>
    <row r="41" spans="1:10" ht="9" customHeight="1">
      <c r="A41" s="156" t="s">
        <v>289</v>
      </c>
      <c r="B41" s="341" t="s">
        <v>288</v>
      </c>
      <c r="C41" s="341">
        <v>0</v>
      </c>
      <c r="D41" s="383">
        <v>648.99881999999991</v>
      </c>
      <c r="E41" s="146">
        <v>9638.8023799999992</v>
      </c>
      <c r="F41" s="146">
        <v>13973.676099999999</v>
      </c>
      <c r="G41" s="146">
        <v>18940.766079999998</v>
      </c>
      <c r="H41" s="375">
        <v>22494.439699999995</v>
      </c>
      <c r="I41" s="375">
        <v>21793.29652</v>
      </c>
      <c r="J41" s="375">
        <v>21509.176689999993</v>
      </c>
    </row>
    <row r="42" spans="1:10" ht="9" customHeight="1">
      <c r="A42" s="156" t="s">
        <v>290</v>
      </c>
      <c r="B42" s="341" t="s">
        <v>288</v>
      </c>
      <c r="C42" s="341">
        <v>0</v>
      </c>
      <c r="D42" s="383">
        <v>648.99881999999991</v>
      </c>
      <c r="E42" s="146">
        <v>9030.8537699999997</v>
      </c>
      <c r="F42" s="146">
        <v>13318.703099999999</v>
      </c>
      <c r="G42" s="146">
        <v>18273.401409999999</v>
      </c>
      <c r="H42" s="375">
        <v>21312.547850000003</v>
      </c>
      <c r="I42" s="375">
        <v>20697.204310000001</v>
      </c>
      <c r="J42" s="375">
        <v>20454.869110000003</v>
      </c>
    </row>
    <row r="43" spans="1:10" ht="9" customHeight="1">
      <c r="A43" s="156" t="s">
        <v>291</v>
      </c>
      <c r="B43" s="341" t="s">
        <v>288</v>
      </c>
      <c r="C43" s="341">
        <v>0</v>
      </c>
      <c r="D43" s="383">
        <v>551.649</v>
      </c>
      <c r="E43" s="146">
        <v>7676.2257099999997</v>
      </c>
      <c r="F43" s="146">
        <v>11074.514120000002</v>
      </c>
      <c r="G43" s="146">
        <v>15184.727879999999</v>
      </c>
      <c r="H43" s="375">
        <v>17559.608510000002</v>
      </c>
      <c r="I43" s="375">
        <v>17367.121650000005</v>
      </c>
      <c r="J43" s="375">
        <v>17623.560229999995</v>
      </c>
    </row>
    <row r="44" spans="1:10" ht="9" customHeight="1">
      <c r="A44" s="156" t="s">
        <v>292</v>
      </c>
      <c r="B44" s="341" t="s">
        <v>288</v>
      </c>
      <c r="C44" s="341">
        <v>0</v>
      </c>
      <c r="D44" s="383">
        <v>0</v>
      </c>
      <c r="E44" s="146">
        <v>296.85750999999999</v>
      </c>
      <c r="F44" s="146">
        <v>3670.0692000000008</v>
      </c>
      <c r="G44" s="146">
        <v>6340.4442600000002</v>
      </c>
      <c r="H44" s="375">
        <v>9272.5930600000011</v>
      </c>
      <c r="I44" s="375">
        <v>12277.091200000003</v>
      </c>
      <c r="J44" s="375">
        <v>15025.442900000002</v>
      </c>
    </row>
    <row r="45" spans="1:10" ht="9" customHeight="1">
      <c r="A45" s="156" t="s">
        <v>293</v>
      </c>
      <c r="B45" s="341" t="s">
        <v>294</v>
      </c>
      <c r="C45" s="376">
        <v>0</v>
      </c>
      <c r="D45" s="377">
        <v>0</v>
      </c>
      <c r="E45" s="377">
        <v>3.8672326898006202</v>
      </c>
      <c r="F45" s="344">
        <v>33.139776248711797</v>
      </c>
      <c r="G45" s="345">
        <v>41.755402599944397</v>
      </c>
      <c r="H45" s="345">
        <v>52.8</v>
      </c>
      <c r="I45" s="345">
        <v>70.691571392315311</v>
      </c>
      <c r="J45" s="345">
        <v>85.3</v>
      </c>
    </row>
    <row r="46" spans="1:10" ht="21" customHeight="1">
      <c r="A46" s="681" t="s">
        <v>315</v>
      </c>
      <c r="B46" s="681"/>
      <c r="C46" s="681"/>
      <c r="D46" s="681"/>
      <c r="E46" s="681"/>
      <c r="F46" s="681"/>
      <c r="G46" s="681"/>
      <c r="H46" s="681"/>
      <c r="I46" s="681"/>
      <c r="J46" s="681"/>
    </row>
    <row r="47" spans="1:10" ht="9" customHeight="1">
      <c r="A47" s="156" t="s">
        <v>289</v>
      </c>
      <c r="B47" s="341" t="s">
        <v>288</v>
      </c>
      <c r="C47" s="341">
        <v>0</v>
      </c>
      <c r="D47" s="383">
        <v>73856.471980000002</v>
      </c>
      <c r="E47" s="383">
        <v>218583.54071000012</v>
      </c>
      <c r="F47" s="146">
        <v>436521.92901999986</v>
      </c>
      <c r="G47" s="146">
        <v>473203.48400000023</v>
      </c>
      <c r="H47" s="375">
        <v>531382.78923999995</v>
      </c>
      <c r="I47" s="375">
        <v>571322.46456000069</v>
      </c>
      <c r="J47" s="375">
        <v>566934.36535000044</v>
      </c>
    </row>
    <row r="48" spans="1:10" ht="9" customHeight="1">
      <c r="A48" s="156" t="s">
        <v>290</v>
      </c>
      <c r="B48" s="341" t="s">
        <v>288</v>
      </c>
      <c r="C48" s="341">
        <v>0</v>
      </c>
      <c r="D48" s="383">
        <v>72367.776459999994</v>
      </c>
      <c r="E48" s="383">
        <v>206286.0360900001</v>
      </c>
      <c r="F48" s="146">
        <v>415120.34005999996</v>
      </c>
      <c r="G48" s="146">
        <v>451063.86625999992</v>
      </c>
      <c r="H48" s="375">
        <v>503636.20202000038</v>
      </c>
      <c r="I48" s="375">
        <v>541180.59074000048</v>
      </c>
      <c r="J48" s="375">
        <v>538250.86255000043</v>
      </c>
    </row>
    <row r="49" spans="1:10" ht="9" customHeight="1">
      <c r="A49" s="156" t="s">
        <v>291</v>
      </c>
      <c r="B49" s="341" t="s">
        <v>288</v>
      </c>
      <c r="C49" s="341">
        <v>0</v>
      </c>
      <c r="D49" s="383">
        <v>61512.61</v>
      </c>
      <c r="E49" s="383">
        <v>175267.19588999997</v>
      </c>
      <c r="F49" s="146">
        <v>345301.50744000007</v>
      </c>
      <c r="G49" s="146">
        <v>374716.35337000003</v>
      </c>
      <c r="H49" s="375">
        <v>413778.5660600001</v>
      </c>
      <c r="I49" s="375">
        <v>445442.99542000011</v>
      </c>
      <c r="J49" s="375">
        <v>459060.49073000037</v>
      </c>
    </row>
    <row r="50" spans="1:10" ht="9" customHeight="1">
      <c r="A50" s="156" t="s">
        <v>292</v>
      </c>
      <c r="B50" s="341" t="s">
        <v>288</v>
      </c>
      <c r="C50" s="341">
        <v>0</v>
      </c>
      <c r="D50" s="383">
        <v>906.40687000000014</v>
      </c>
      <c r="E50" s="383">
        <v>31587.491040000004</v>
      </c>
      <c r="F50" s="146">
        <v>75824.131239999988</v>
      </c>
      <c r="G50" s="146">
        <v>146127.60254000008</v>
      </c>
      <c r="H50" s="375">
        <v>217128.91430999999</v>
      </c>
      <c r="I50" s="375">
        <v>278327.7897299999</v>
      </c>
      <c r="J50" s="375">
        <v>367815.9899300001</v>
      </c>
    </row>
    <row r="51" spans="1:10" ht="9" customHeight="1">
      <c r="A51" s="156" t="s">
        <v>293</v>
      </c>
      <c r="B51" s="341" t="s">
        <v>294</v>
      </c>
      <c r="C51" s="376">
        <v>0</v>
      </c>
      <c r="D51" s="377">
        <v>1.4735301753575407</v>
      </c>
      <c r="E51" s="377">
        <v>18.0224775546844</v>
      </c>
      <c r="F51" s="377">
        <v>21.9588184836335</v>
      </c>
      <c r="G51" s="344">
        <v>38.9968575499324</v>
      </c>
      <c r="H51" s="345">
        <v>52.5</v>
      </c>
      <c r="I51" s="345">
        <v>62.483368824235228</v>
      </c>
      <c r="J51" s="345">
        <v>80.099999999999994</v>
      </c>
    </row>
  </sheetData>
  <mergeCells count="14">
    <mergeCell ref="A12:J12"/>
    <mergeCell ref="A1:J1"/>
    <mergeCell ref="A3:A4"/>
    <mergeCell ref="B3:B4"/>
    <mergeCell ref="C3:J3"/>
    <mergeCell ref="A6:J6"/>
    <mergeCell ref="A40:J40"/>
    <mergeCell ref="A46:J46"/>
    <mergeCell ref="A18:J18"/>
    <mergeCell ref="A24:J24"/>
    <mergeCell ref="A30:J30"/>
    <mergeCell ref="A37:A38"/>
    <mergeCell ref="B37:B38"/>
    <mergeCell ref="C37:J37"/>
  </mergeCells>
  <pageMargins left="0.7" right="0.7" top="0.75" bottom="0.75" header="0.3" footer="0.3"/>
  <pageSetup paperSize="9" scale="8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B026E-72D4-47DE-A321-8CE7C68FD250}">
  <sheetPr>
    <tabColor rgb="FF92D050"/>
  </sheetPr>
  <dimension ref="A1:O37"/>
  <sheetViews>
    <sheetView showGridLines="0" zoomScaleNormal="100" workbookViewId="0">
      <selection sqref="A1:J1"/>
    </sheetView>
  </sheetViews>
  <sheetFormatPr defaultRowHeight="12.5"/>
  <cols>
    <col min="1" max="1" width="26.54296875" customWidth="1"/>
    <col min="2" max="2" width="6.54296875" customWidth="1"/>
    <col min="3" max="9" width="6.81640625" customWidth="1"/>
    <col min="10" max="10" width="6.81640625" style="140" customWidth="1"/>
  </cols>
  <sheetData>
    <row r="1" spans="1:15" ht="27.75" customHeight="1">
      <c r="A1" s="568" t="s">
        <v>547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5" ht="9" customHeight="1">
      <c r="A2" s="144"/>
      <c r="B2" s="144"/>
      <c r="C2" s="144"/>
      <c r="D2" s="144"/>
      <c r="E2" s="144"/>
      <c r="F2" s="144"/>
      <c r="G2" s="144"/>
      <c r="H2" s="144"/>
      <c r="I2" s="144"/>
      <c r="J2" s="222"/>
    </row>
    <row r="3" spans="1:15" ht="13.5" customHeight="1">
      <c r="A3" s="680" t="s">
        <v>308</v>
      </c>
      <c r="B3" s="675" t="s">
        <v>135</v>
      </c>
      <c r="C3" s="676" t="s">
        <v>286</v>
      </c>
      <c r="D3" s="677"/>
      <c r="E3" s="677"/>
      <c r="F3" s="677"/>
      <c r="G3" s="677"/>
      <c r="H3" s="677"/>
      <c r="I3" s="677"/>
      <c r="J3" s="677"/>
    </row>
    <row r="4" spans="1:15" ht="13.5" customHeight="1">
      <c r="A4" s="680"/>
      <c r="B4" s="675"/>
      <c r="C4" s="337">
        <v>2014</v>
      </c>
      <c r="D4" s="337">
        <v>2015</v>
      </c>
      <c r="E4" s="337">
        <v>2016</v>
      </c>
      <c r="F4" s="338">
        <v>2017</v>
      </c>
      <c r="G4" s="338">
        <v>2018</v>
      </c>
      <c r="H4" s="338">
        <v>2019</v>
      </c>
      <c r="I4" s="338">
        <v>2020</v>
      </c>
      <c r="J4" s="338">
        <v>2021</v>
      </c>
    </row>
    <row r="5" spans="1:15" ht="4.5" customHeight="1">
      <c r="A5" s="353"/>
      <c r="B5" s="347"/>
      <c r="C5" s="347"/>
      <c r="D5" s="347"/>
      <c r="E5" s="347"/>
      <c r="F5" s="347"/>
      <c r="G5" s="347"/>
      <c r="H5" s="347"/>
      <c r="I5" s="347"/>
      <c r="J5" s="347"/>
    </row>
    <row r="6" spans="1:15" ht="21" customHeight="1">
      <c r="A6" s="681" t="s">
        <v>316</v>
      </c>
      <c r="B6" s="681"/>
      <c r="C6" s="681"/>
      <c r="D6" s="681"/>
      <c r="E6" s="681"/>
      <c r="F6" s="681"/>
      <c r="G6" s="681"/>
      <c r="H6" s="681"/>
      <c r="I6" s="681"/>
      <c r="J6" s="681"/>
    </row>
    <row r="7" spans="1:15" ht="10.5" customHeight="1">
      <c r="A7" s="156" t="s">
        <v>289</v>
      </c>
      <c r="B7" s="341" t="s">
        <v>288</v>
      </c>
      <c r="C7" s="341">
        <v>0</v>
      </c>
      <c r="D7" s="383">
        <v>6828.7249599999996</v>
      </c>
      <c r="E7" s="146">
        <v>163127.90084000002</v>
      </c>
      <c r="F7" s="146">
        <v>269466.44041999994</v>
      </c>
      <c r="G7" s="146">
        <v>277346.91473000002</v>
      </c>
      <c r="H7" s="375">
        <v>320552.39978999988</v>
      </c>
      <c r="I7" s="375">
        <v>379964.45482999994</v>
      </c>
      <c r="J7" s="302">
        <v>474119.42591000011</v>
      </c>
      <c r="K7" s="350"/>
      <c r="L7" s="350"/>
      <c r="M7" s="350"/>
      <c r="N7" s="350"/>
      <c r="O7" s="350"/>
    </row>
    <row r="8" spans="1:15" ht="10.5" customHeight="1">
      <c r="A8" s="156" t="s">
        <v>290</v>
      </c>
      <c r="B8" s="341" t="s">
        <v>288</v>
      </c>
      <c r="C8" s="341">
        <v>0</v>
      </c>
      <c r="D8" s="383">
        <v>6711.9787699999997</v>
      </c>
      <c r="E8" s="146">
        <v>152850.61839000005</v>
      </c>
      <c r="F8" s="146">
        <v>252382.23446999997</v>
      </c>
      <c r="G8" s="146">
        <v>250497.27711000005</v>
      </c>
      <c r="H8" s="375">
        <v>290981.4267500001</v>
      </c>
      <c r="I8" s="375">
        <v>339718.30523999996</v>
      </c>
      <c r="J8" s="302">
        <v>431984.24762999988</v>
      </c>
      <c r="K8" s="350"/>
      <c r="L8" s="350"/>
      <c r="M8" s="350"/>
      <c r="N8" s="350"/>
      <c r="O8" s="350"/>
    </row>
    <row r="9" spans="1:15" ht="10.5" customHeight="1">
      <c r="A9" s="156" t="s">
        <v>291</v>
      </c>
      <c r="B9" s="341" t="s">
        <v>288</v>
      </c>
      <c r="C9" s="341">
        <v>0</v>
      </c>
      <c r="D9" s="383">
        <v>5705.1819599999999</v>
      </c>
      <c r="E9" s="146">
        <v>129917.11063999998</v>
      </c>
      <c r="F9" s="146">
        <v>214524.89927000005</v>
      </c>
      <c r="G9" s="146">
        <v>212900.28043999989</v>
      </c>
      <c r="H9" s="375">
        <v>247332.33907999998</v>
      </c>
      <c r="I9" s="375">
        <v>288263.53783999995</v>
      </c>
      <c r="J9" s="302">
        <v>353049.90792999999</v>
      </c>
      <c r="K9" s="350"/>
      <c r="L9" s="350"/>
      <c r="M9" s="350"/>
      <c r="N9" s="350"/>
      <c r="O9" s="350"/>
    </row>
    <row r="10" spans="1:15" ht="10.5" customHeight="1">
      <c r="A10" s="156" t="s">
        <v>292</v>
      </c>
      <c r="B10" s="341" t="s">
        <v>288</v>
      </c>
      <c r="C10" s="341">
        <v>0</v>
      </c>
      <c r="D10" s="383">
        <v>31.311689999999999</v>
      </c>
      <c r="E10" s="146">
        <v>3441.7746700000002</v>
      </c>
      <c r="F10" s="146">
        <v>8830.0818100000015</v>
      </c>
      <c r="G10" s="146">
        <v>42205.722590000012</v>
      </c>
      <c r="H10" s="375">
        <v>85031.172539999985</v>
      </c>
      <c r="I10" s="375">
        <v>123564.90185000001</v>
      </c>
      <c r="J10" s="302">
        <v>176717.83991000004</v>
      </c>
      <c r="K10" s="350"/>
      <c r="L10" s="350"/>
      <c r="M10" s="350"/>
      <c r="N10" s="350"/>
      <c r="O10" s="350"/>
    </row>
    <row r="11" spans="1:15" ht="10.5" customHeight="1">
      <c r="A11" s="156" t="s">
        <v>293</v>
      </c>
      <c r="B11" s="341" t="s">
        <v>294</v>
      </c>
      <c r="C11" s="376">
        <v>0</v>
      </c>
      <c r="D11" s="385">
        <v>0.54882894567660734</v>
      </c>
      <c r="E11" s="385">
        <v>2.64920813974777</v>
      </c>
      <c r="F11" s="386">
        <v>4.1161104561976698</v>
      </c>
      <c r="G11" s="385">
        <v>19.824174257907799</v>
      </c>
      <c r="H11" s="290">
        <v>34.4</v>
      </c>
      <c r="I11" s="345">
        <v>42.865255445031153</v>
      </c>
      <c r="J11" s="345">
        <v>50.1</v>
      </c>
      <c r="K11" s="346"/>
      <c r="L11" s="346"/>
      <c r="M11" s="346"/>
      <c r="N11" s="346"/>
      <c r="O11" s="346"/>
    </row>
    <row r="12" spans="1:15" ht="21" customHeight="1">
      <c r="A12" s="681" t="s">
        <v>317</v>
      </c>
      <c r="B12" s="681"/>
      <c r="C12" s="681"/>
      <c r="D12" s="681"/>
      <c r="E12" s="681"/>
      <c r="F12" s="681"/>
      <c r="G12" s="681"/>
      <c r="H12" s="681"/>
      <c r="I12" s="681"/>
      <c r="J12" s="681"/>
    </row>
    <row r="13" spans="1:15" ht="10.5" customHeight="1">
      <c r="A13" s="156" t="s">
        <v>289</v>
      </c>
      <c r="B13" s="341" t="s">
        <v>288</v>
      </c>
      <c r="C13" s="341">
        <v>0</v>
      </c>
      <c r="D13" s="383">
        <v>39136.733820000001</v>
      </c>
      <c r="E13" s="383">
        <v>356816.81543999986</v>
      </c>
      <c r="F13" s="146">
        <v>566428.54929999996</v>
      </c>
      <c r="G13" s="146">
        <v>664649.86053999991</v>
      </c>
      <c r="H13" s="387">
        <v>877426.40158999944</v>
      </c>
      <c r="I13" s="387">
        <v>953876.84192999906</v>
      </c>
      <c r="J13" s="302">
        <v>1012477.2353799997</v>
      </c>
      <c r="K13" s="350"/>
      <c r="L13" s="350"/>
      <c r="M13" s="350"/>
      <c r="N13" s="350"/>
      <c r="O13" s="350"/>
    </row>
    <row r="14" spans="1:15" ht="10.5" customHeight="1">
      <c r="A14" s="156" t="s">
        <v>290</v>
      </c>
      <c r="B14" s="341" t="s">
        <v>288</v>
      </c>
      <c r="C14" s="341">
        <v>0</v>
      </c>
      <c r="D14" s="383">
        <v>37484.906600000002</v>
      </c>
      <c r="E14" s="383">
        <v>329860.17283000005</v>
      </c>
      <c r="F14" s="146">
        <v>506175.62015000026</v>
      </c>
      <c r="G14" s="146">
        <v>594452.60908999993</v>
      </c>
      <c r="H14" s="387">
        <v>746323.53062999959</v>
      </c>
      <c r="I14" s="387">
        <v>791566.45054999972</v>
      </c>
      <c r="J14" s="302">
        <v>824372.23910999869</v>
      </c>
      <c r="K14" s="350"/>
      <c r="L14" s="350"/>
      <c r="M14" s="350"/>
      <c r="N14" s="350"/>
      <c r="O14" s="350"/>
    </row>
    <row r="15" spans="1:15" ht="10.5" customHeight="1">
      <c r="A15" s="156" t="s">
        <v>291</v>
      </c>
      <c r="B15" s="341" t="s">
        <v>288</v>
      </c>
      <c r="C15" s="341">
        <v>0</v>
      </c>
      <c r="D15" s="383">
        <v>31862.170959999999</v>
      </c>
      <c r="E15" s="383">
        <v>277680.54216000013</v>
      </c>
      <c r="F15" s="146">
        <v>422585.36514000001</v>
      </c>
      <c r="G15" s="146">
        <v>492301.92318999994</v>
      </c>
      <c r="H15" s="387">
        <v>594795.67161000054</v>
      </c>
      <c r="I15" s="387">
        <v>623631.22309000022</v>
      </c>
      <c r="J15" s="302">
        <v>662607.44528000057</v>
      </c>
      <c r="K15" s="350"/>
      <c r="L15" s="350"/>
      <c r="M15" s="350"/>
      <c r="N15" s="350"/>
      <c r="O15" s="350"/>
    </row>
    <row r="16" spans="1:15" ht="10.5" customHeight="1">
      <c r="A16" s="156" t="s">
        <v>292</v>
      </c>
      <c r="B16" s="341" t="s">
        <v>288</v>
      </c>
      <c r="C16" s="341">
        <v>0</v>
      </c>
      <c r="D16" s="383">
        <v>0</v>
      </c>
      <c r="E16" s="383">
        <v>20854.537619999988</v>
      </c>
      <c r="F16" s="146">
        <v>95229.821439999971</v>
      </c>
      <c r="G16" s="146">
        <v>211706.28763000006</v>
      </c>
      <c r="H16" s="387">
        <v>317070.00889999984</v>
      </c>
      <c r="I16" s="387">
        <v>407451.61301999987</v>
      </c>
      <c r="J16" s="302">
        <v>485695.45890999964</v>
      </c>
      <c r="K16" s="350"/>
      <c r="L16" s="350"/>
      <c r="M16" s="350"/>
      <c r="N16" s="350"/>
      <c r="O16" s="350"/>
    </row>
    <row r="17" spans="1:15" ht="10.5" customHeight="1">
      <c r="A17" s="156" t="s">
        <v>293</v>
      </c>
      <c r="B17" s="341" t="s">
        <v>294</v>
      </c>
      <c r="C17" s="376">
        <v>0</v>
      </c>
      <c r="D17" s="385">
        <v>0</v>
      </c>
      <c r="E17" s="385">
        <v>7.51026249724893</v>
      </c>
      <c r="F17" s="385">
        <v>22.535049553467399</v>
      </c>
      <c r="G17" s="386">
        <v>43.003343610399398</v>
      </c>
      <c r="H17" s="290">
        <v>53.3</v>
      </c>
      <c r="I17" s="345">
        <v>65.335345302491049</v>
      </c>
      <c r="J17" s="345">
        <v>73.3</v>
      </c>
      <c r="K17" s="346"/>
      <c r="L17" s="346"/>
      <c r="M17" s="346"/>
      <c r="N17" s="346"/>
      <c r="O17" s="346"/>
    </row>
    <row r="18" spans="1:15" ht="21" customHeight="1">
      <c r="A18" s="681" t="s">
        <v>318</v>
      </c>
      <c r="B18" s="681"/>
      <c r="C18" s="681"/>
      <c r="D18" s="681"/>
      <c r="E18" s="681"/>
      <c r="F18" s="681"/>
      <c r="G18" s="681"/>
      <c r="H18" s="681"/>
      <c r="I18" s="681"/>
      <c r="J18" s="681"/>
    </row>
    <row r="19" spans="1:15" ht="10.5" customHeight="1">
      <c r="A19" s="156" t="s">
        <v>289</v>
      </c>
      <c r="B19" s="341" t="s">
        <v>288</v>
      </c>
      <c r="C19" s="341">
        <v>0</v>
      </c>
      <c r="D19" s="388">
        <v>0</v>
      </c>
      <c r="E19" s="146">
        <v>82711.376619999995</v>
      </c>
      <c r="F19" s="146">
        <v>257582.54070999997</v>
      </c>
      <c r="G19" s="146">
        <v>290132.04869000003</v>
      </c>
      <c r="H19" s="375">
        <v>355823.83751999988</v>
      </c>
      <c r="I19" s="375">
        <v>433573.83482999954</v>
      </c>
      <c r="J19" s="302">
        <v>515032.09684999957</v>
      </c>
      <c r="K19" s="389"/>
      <c r="L19" s="389"/>
      <c r="M19" s="389"/>
      <c r="N19" s="389"/>
    </row>
    <row r="20" spans="1:15" ht="10.5" customHeight="1">
      <c r="A20" s="156" t="s">
        <v>290</v>
      </c>
      <c r="B20" s="341" t="s">
        <v>288</v>
      </c>
      <c r="C20" s="341">
        <v>0</v>
      </c>
      <c r="D20" s="388">
        <v>0</v>
      </c>
      <c r="E20" s="146">
        <v>73153.84957999998</v>
      </c>
      <c r="F20" s="146">
        <v>224287.46682999999</v>
      </c>
      <c r="G20" s="146">
        <v>252835.77194000015</v>
      </c>
      <c r="H20" s="375">
        <v>314569.3675900001</v>
      </c>
      <c r="I20" s="375">
        <v>382142.17667999968</v>
      </c>
      <c r="J20" s="302">
        <v>455302.45123999962</v>
      </c>
      <c r="K20" s="389"/>
      <c r="L20" s="389"/>
      <c r="M20" s="389"/>
      <c r="N20" s="389"/>
    </row>
    <row r="21" spans="1:15" ht="10.5" customHeight="1">
      <c r="A21" s="156" t="s">
        <v>291</v>
      </c>
      <c r="B21" s="341" t="s">
        <v>288</v>
      </c>
      <c r="C21" s="341">
        <v>0</v>
      </c>
      <c r="D21" s="388">
        <v>0</v>
      </c>
      <c r="E21" s="146">
        <v>59928.777350000004</v>
      </c>
      <c r="F21" s="146">
        <v>168789.79915999997</v>
      </c>
      <c r="G21" s="146">
        <v>191748.61534999989</v>
      </c>
      <c r="H21" s="375">
        <v>242195.38415000003</v>
      </c>
      <c r="I21" s="375">
        <v>297499.4603200003</v>
      </c>
      <c r="J21" s="302">
        <v>367121.34334999998</v>
      </c>
      <c r="K21" s="389"/>
      <c r="L21" s="389"/>
      <c r="M21" s="389"/>
      <c r="N21" s="389"/>
    </row>
    <row r="22" spans="1:15" ht="10.5" customHeight="1">
      <c r="A22" s="156" t="s">
        <v>292</v>
      </c>
      <c r="B22" s="341" t="s">
        <v>288</v>
      </c>
      <c r="C22" s="341">
        <v>0</v>
      </c>
      <c r="D22" s="388">
        <v>0</v>
      </c>
      <c r="E22" s="146">
        <v>1987.2616399999999</v>
      </c>
      <c r="F22" s="146">
        <v>19345.157959999997</v>
      </c>
      <c r="G22" s="146">
        <v>64718.006430000038</v>
      </c>
      <c r="H22" s="375">
        <v>101970.21339999999</v>
      </c>
      <c r="I22" s="375">
        <v>144224.89347999988</v>
      </c>
      <c r="J22" s="302">
        <v>204147.50955999992</v>
      </c>
      <c r="K22" s="389"/>
      <c r="L22" s="389"/>
      <c r="M22" s="389"/>
      <c r="N22" s="389"/>
    </row>
    <row r="23" spans="1:15" ht="10.5" customHeight="1">
      <c r="A23" s="156" t="s">
        <v>293</v>
      </c>
      <c r="B23" s="341" t="s">
        <v>294</v>
      </c>
      <c r="C23" s="376">
        <v>0</v>
      </c>
      <c r="D23" s="385">
        <v>0</v>
      </c>
      <c r="E23" s="377">
        <v>3.31603901810622</v>
      </c>
      <c r="F23" s="377">
        <v>11.5</v>
      </c>
      <c r="G23" s="377">
        <v>33.751485668811704</v>
      </c>
      <c r="H23" s="290">
        <v>42.1</v>
      </c>
      <c r="I23" s="345">
        <v>48.47904373502621</v>
      </c>
      <c r="J23" s="345">
        <v>55.6</v>
      </c>
      <c r="K23" s="390"/>
      <c r="L23" s="390"/>
      <c r="M23" s="390"/>
      <c r="N23" s="390"/>
    </row>
    <row r="24" spans="1:15" ht="21" customHeight="1">
      <c r="A24" s="681" t="s">
        <v>319</v>
      </c>
      <c r="B24" s="681"/>
      <c r="C24" s="681"/>
      <c r="D24" s="681"/>
      <c r="E24" s="681"/>
      <c r="F24" s="681"/>
      <c r="G24" s="681"/>
      <c r="H24" s="681"/>
      <c r="I24" s="681"/>
      <c r="J24" s="681"/>
    </row>
    <row r="25" spans="1:15" ht="10.5" customHeight="1">
      <c r="A25" s="156" t="s">
        <v>289</v>
      </c>
      <c r="B25" s="341" t="s">
        <v>288</v>
      </c>
      <c r="C25" s="341">
        <v>0</v>
      </c>
      <c r="D25" s="383">
        <v>6208.2137199999997</v>
      </c>
      <c r="E25" s="383">
        <v>20616.342110000001</v>
      </c>
      <c r="F25" s="146">
        <v>26662.66707</v>
      </c>
      <c r="G25" s="146">
        <v>35444.891200000005</v>
      </c>
      <c r="H25" s="375">
        <v>46357.418909999986</v>
      </c>
      <c r="I25" s="375">
        <v>48300.896970000009</v>
      </c>
      <c r="J25" s="302">
        <v>57081.434130000016</v>
      </c>
      <c r="K25" s="391"/>
      <c r="L25" s="391"/>
      <c r="M25" s="389"/>
      <c r="N25" s="389"/>
      <c r="O25" s="389"/>
    </row>
    <row r="26" spans="1:15" ht="10.5" customHeight="1">
      <c r="A26" s="156" t="s">
        <v>290</v>
      </c>
      <c r="B26" s="341" t="s">
        <v>288</v>
      </c>
      <c r="C26" s="341">
        <v>0</v>
      </c>
      <c r="D26" s="383">
        <v>6208.2137199999997</v>
      </c>
      <c r="E26" s="383">
        <v>20309.082480000008</v>
      </c>
      <c r="F26" s="146">
        <v>25891.892789999994</v>
      </c>
      <c r="G26" s="146">
        <v>34754.608040000006</v>
      </c>
      <c r="H26" s="375">
        <v>44863.88905999998</v>
      </c>
      <c r="I26" s="375">
        <v>45099.169539999981</v>
      </c>
      <c r="J26" s="302">
        <v>53145.724330000012</v>
      </c>
      <c r="K26" s="391"/>
      <c r="L26" s="391"/>
      <c r="M26" s="389"/>
      <c r="N26" s="389"/>
      <c r="O26" s="389"/>
    </row>
    <row r="27" spans="1:15" ht="10.5" customHeight="1">
      <c r="A27" s="156" t="s">
        <v>291</v>
      </c>
      <c r="B27" s="341" t="s">
        <v>288</v>
      </c>
      <c r="C27" s="341">
        <v>0</v>
      </c>
      <c r="D27" s="383">
        <v>5276.9816500000006</v>
      </c>
      <c r="E27" s="383">
        <v>17262.720100000002</v>
      </c>
      <c r="F27" s="146">
        <v>22008.108850000004</v>
      </c>
      <c r="G27" s="146">
        <v>29541.416799999992</v>
      </c>
      <c r="H27" s="375">
        <v>38134.305639999999</v>
      </c>
      <c r="I27" s="375">
        <v>38339.181939999995</v>
      </c>
      <c r="J27" s="302">
        <v>45848.643549999979</v>
      </c>
      <c r="K27" s="391"/>
      <c r="L27" s="391"/>
      <c r="M27" s="389"/>
      <c r="N27" s="389"/>
      <c r="O27" s="389"/>
    </row>
    <row r="28" spans="1:15" ht="10.5" customHeight="1">
      <c r="A28" s="156" t="s">
        <v>292</v>
      </c>
      <c r="B28" s="341" t="s">
        <v>288</v>
      </c>
      <c r="C28" s="341">
        <v>0</v>
      </c>
      <c r="D28" s="383">
        <v>0</v>
      </c>
      <c r="E28" s="383">
        <v>1522.51244</v>
      </c>
      <c r="F28" s="146">
        <v>4108.4767000000002</v>
      </c>
      <c r="G28" s="146">
        <v>8504.1104099999993</v>
      </c>
      <c r="H28" s="375">
        <v>13929.262500000004</v>
      </c>
      <c r="I28" s="375">
        <v>20041.914109999998</v>
      </c>
      <c r="J28" s="302">
        <v>28281.794339999993</v>
      </c>
      <c r="K28" s="391"/>
      <c r="L28" s="391"/>
      <c r="M28" s="389"/>
      <c r="N28" s="389"/>
      <c r="O28" s="389"/>
    </row>
    <row r="29" spans="1:15" ht="10.5" customHeight="1">
      <c r="A29" s="156" t="s">
        <v>293</v>
      </c>
      <c r="B29" s="341" t="s">
        <v>294</v>
      </c>
      <c r="C29" s="376">
        <v>0</v>
      </c>
      <c r="D29" s="385">
        <v>0</v>
      </c>
      <c r="E29" s="385">
        <v>8.8196554840740298</v>
      </c>
      <c r="F29" s="385">
        <v>18.668013358176399</v>
      </c>
      <c r="G29" s="386">
        <v>28.787077030103699</v>
      </c>
      <c r="H29" s="290">
        <v>36.5</v>
      </c>
      <c r="I29" s="345">
        <v>52.275278438035443</v>
      </c>
      <c r="J29" s="345">
        <v>61.7</v>
      </c>
      <c r="K29" s="392"/>
      <c r="L29" s="392"/>
      <c r="M29" s="392"/>
      <c r="N29" s="392"/>
      <c r="O29" s="392"/>
    </row>
    <row r="30" spans="1:15" ht="21" customHeight="1">
      <c r="A30" s="681" t="s">
        <v>320</v>
      </c>
      <c r="B30" s="681"/>
      <c r="C30" s="681"/>
      <c r="D30" s="681"/>
      <c r="E30" s="681"/>
      <c r="F30" s="681"/>
      <c r="G30" s="681"/>
      <c r="H30" s="681"/>
      <c r="I30" s="681"/>
      <c r="J30" s="681"/>
    </row>
    <row r="31" spans="1:15" ht="10.15" customHeight="1">
      <c r="A31" s="156" t="s">
        <v>289</v>
      </c>
      <c r="B31" s="341" t="s">
        <v>288</v>
      </c>
      <c r="C31" s="341">
        <v>0</v>
      </c>
      <c r="D31" s="341">
        <v>0</v>
      </c>
      <c r="E31" s="146">
        <v>120425.65153</v>
      </c>
      <c r="F31" s="146">
        <v>531023.90859999997</v>
      </c>
      <c r="G31" s="146">
        <v>777855.16171000001</v>
      </c>
      <c r="H31" s="363">
        <v>958385.88616999995</v>
      </c>
      <c r="I31" s="363">
        <v>1207594.6024599997</v>
      </c>
      <c r="J31" s="302">
        <v>1334261.0062099979</v>
      </c>
    </row>
    <row r="32" spans="1:15" ht="10.15" customHeight="1">
      <c r="A32" s="156" t="s">
        <v>290</v>
      </c>
      <c r="B32" s="341" t="s">
        <v>288</v>
      </c>
      <c r="C32" s="341">
        <v>0</v>
      </c>
      <c r="D32" s="341">
        <v>0</v>
      </c>
      <c r="E32" s="146">
        <v>108688.19753999998</v>
      </c>
      <c r="F32" s="146">
        <v>451763.08429999987</v>
      </c>
      <c r="G32" s="146">
        <v>654528.74175999942</v>
      </c>
      <c r="H32" s="363">
        <v>824864.36081999983</v>
      </c>
      <c r="I32" s="363">
        <v>1012968.8823299989</v>
      </c>
      <c r="J32" s="302">
        <v>1160569.4711099986</v>
      </c>
    </row>
    <row r="33" spans="1:10" ht="10.15" customHeight="1">
      <c r="A33" s="156" t="s">
        <v>291</v>
      </c>
      <c r="B33" s="341" t="s">
        <v>288</v>
      </c>
      <c r="C33" s="341">
        <v>0</v>
      </c>
      <c r="D33" s="341">
        <v>0</v>
      </c>
      <c r="E33" s="146">
        <v>90295.762759999969</v>
      </c>
      <c r="F33" s="146">
        <v>313125.06218000024</v>
      </c>
      <c r="G33" s="146">
        <v>484228.81823000032</v>
      </c>
      <c r="H33" s="363">
        <v>624084.88177999889</v>
      </c>
      <c r="I33" s="363">
        <v>766294.41769999976</v>
      </c>
      <c r="J33" s="302">
        <v>865532.09323999973</v>
      </c>
    </row>
    <row r="34" spans="1:10" ht="10.15" customHeight="1">
      <c r="A34" s="156" t="s">
        <v>292</v>
      </c>
      <c r="B34" s="341" t="s">
        <v>288</v>
      </c>
      <c r="C34" s="341">
        <v>0</v>
      </c>
      <c r="D34" s="341">
        <v>0</v>
      </c>
      <c r="E34" s="146">
        <v>5828.5424089999997</v>
      </c>
      <c r="F34" s="146">
        <v>67355.536000000022</v>
      </c>
      <c r="G34" s="146">
        <v>151998.52458999993</v>
      </c>
      <c r="H34" s="363">
        <v>233601.76997999966</v>
      </c>
      <c r="I34" s="363">
        <v>388088.67160999967</v>
      </c>
      <c r="J34" s="302">
        <v>592474.3210899987</v>
      </c>
    </row>
    <row r="35" spans="1:10" ht="10.15" customHeight="1">
      <c r="A35" s="156" t="s">
        <v>293</v>
      </c>
      <c r="B35" s="341" t="s">
        <v>294</v>
      </c>
      <c r="C35" s="376">
        <v>0</v>
      </c>
      <c r="D35" s="376">
        <v>0</v>
      </c>
      <c r="E35" s="377">
        <v>6.5</v>
      </c>
      <c r="F35" s="377">
        <v>21.510745748381101</v>
      </c>
      <c r="G35" s="344">
        <v>31.389813837515799</v>
      </c>
      <c r="H35" s="290">
        <v>37.4</v>
      </c>
      <c r="I35" s="345">
        <v>50.644851723549202</v>
      </c>
      <c r="J35" s="345">
        <v>68.5</v>
      </c>
    </row>
    <row r="36" spans="1:10" ht="6" customHeight="1" thickBot="1">
      <c r="A36" s="355"/>
      <c r="B36" s="356"/>
      <c r="C36" s="356"/>
      <c r="D36" s="356"/>
      <c r="E36" s="356"/>
      <c r="F36" s="356"/>
      <c r="G36" s="356"/>
      <c r="H36" s="356"/>
      <c r="I36" s="356"/>
      <c r="J36" s="157"/>
    </row>
    <row r="37" spans="1:10" ht="9" customHeight="1" thickTop="1">
      <c r="A37" s="357" t="s">
        <v>300</v>
      </c>
      <c r="B37" s="144"/>
      <c r="C37" s="144"/>
      <c r="D37" s="144"/>
      <c r="E37" s="144"/>
      <c r="F37" s="144"/>
      <c r="G37" s="144"/>
      <c r="H37" s="144"/>
      <c r="I37" s="144"/>
      <c r="J37" s="156"/>
    </row>
  </sheetData>
  <mergeCells count="9">
    <mergeCell ref="A18:J18"/>
    <mergeCell ref="A24:J24"/>
    <mergeCell ref="A30:J30"/>
    <mergeCell ref="A1:J1"/>
    <mergeCell ref="A3:A4"/>
    <mergeCell ref="B3:B4"/>
    <mergeCell ref="C3:J3"/>
    <mergeCell ref="A6:J6"/>
    <mergeCell ref="A12:J12"/>
  </mergeCells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0AB5F-63D1-4905-A385-9A694660D6DB}">
  <sheetPr>
    <tabColor rgb="FF92D050"/>
  </sheetPr>
  <dimension ref="A1:L61"/>
  <sheetViews>
    <sheetView showGridLines="0" zoomScaleNormal="100" workbookViewId="0">
      <selection sqref="A1:K1"/>
    </sheetView>
  </sheetViews>
  <sheetFormatPr defaultRowHeight="12.5"/>
  <cols>
    <col min="1" max="1" width="24.54296875" customWidth="1"/>
    <col min="2" max="2" width="6.54296875" customWidth="1"/>
    <col min="3" max="3" width="7.81640625" bestFit="1" customWidth="1"/>
    <col min="4" max="10" width="6.453125" customWidth="1"/>
    <col min="11" max="11" width="6.453125" style="140" customWidth="1"/>
  </cols>
  <sheetData>
    <row r="1" spans="1:12" ht="26.25" customHeight="1">
      <c r="A1" s="568" t="s">
        <v>548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334"/>
    </row>
    <row r="2" spans="1:12" ht="14.5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393"/>
      <c r="L2" s="334"/>
    </row>
    <row r="3" spans="1:12" ht="13.5" customHeight="1">
      <c r="A3" s="680" t="s">
        <v>306</v>
      </c>
      <c r="B3" s="675" t="s">
        <v>135</v>
      </c>
      <c r="C3" s="631" t="s">
        <v>301</v>
      </c>
      <c r="D3" s="637"/>
      <c r="E3" s="637"/>
      <c r="F3" s="637"/>
      <c r="G3" s="637"/>
      <c r="H3" s="637"/>
      <c r="I3" s="637"/>
      <c r="J3" s="637"/>
      <c r="K3" s="637"/>
    </row>
    <row r="4" spans="1:12" ht="13.5" customHeight="1">
      <c r="A4" s="680"/>
      <c r="B4" s="675"/>
      <c r="C4" s="338" t="s">
        <v>0</v>
      </c>
      <c r="D4" s="338">
        <v>2014</v>
      </c>
      <c r="E4" s="337">
        <v>2015</v>
      </c>
      <c r="F4" s="337">
        <v>2016</v>
      </c>
      <c r="G4" s="338">
        <v>2017</v>
      </c>
      <c r="H4" s="338">
        <v>2018</v>
      </c>
      <c r="I4" s="338">
        <v>2019</v>
      </c>
      <c r="J4" s="338">
        <v>2020</v>
      </c>
      <c r="K4" s="338">
        <v>2021</v>
      </c>
    </row>
    <row r="5" spans="1:12" ht="4.5" customHeight="1">
      <c r="A5" s="339"/>
      <c r="B5" s="340"/>
      <c r="E5" s="340"/>
      <c r="F5" s="340"/>
      <c r="G5" s="340"/>
      <c r="H5" s="340"/>
      <c r="I5" s="340"/>
      <c r="J5" s="340"/>
      <c r="K5" s="340"/>
    </row>
    <row r="6" spans="1:12" ht="21" customHeight="1">
      <c r="A6" s="394" t="s">
        <v>309</v>
      </c>
      <c r="B6" s="394"/>
      <c r="C6" s="394"/>
      <c r="D6" s="394"/>
      <c r="E6" s="394"/>
      <c r="F6" s="394"/>
      <c r="G6" s="394"/>
      <c r="H6" s="394"/>
      <c r="I6" s="394"/>
      <c r="J6" s="394"/>
      <c r="K6" s="394"/>
    </row>
    <row r="7" spans="1:12" ht="10.5" customHeight="1">
      <c r="A7" s="156" t="s">
        <v>289</v>
      </c>
      <c r="B7" s="341" t="s">
        <v>288</v>
      </c>
      <c r="C7" s="154">
        <v>266958.12341999996</v>
      </c>
      <c r="D7" s="146">
        <v>0</v>
      </c>
      <c r="E7" s="146">
        <v>0</v>
      </c>
      <c r="F7" s="146">
        <v>68740.512549999999</v>
      </c>
      <c r="G7" s="146">
        <v>9056.7449999999953</v>
      </c>
      <c r="H7" s="146">
        <v>2954.7010000000009</v>
      </c>
      <c r="I7" s="375">
        <v>30544.016669999997</v>
      </c>
      <c r="J7" s="375">
        <v>79120.53998000003</v>
      </c>
      <c r="K7" s="302">
        <v>76541.608219999936</v>
      </c>
    </row>
    <row r="8" spans="1:12" ht="10.5" customHeight="1">
      <c r="A8" s="156" t="s">
        <v>290</v>
      </c>
      <c r="B8" s="341" t="s">
        <v>288</v>
      </c>
      <c r="C8" s="154">
        <v>220696.30489999999</v>
      </c>
      <c r="D8" s="146">
        <v>0</v>
      </c>
      <c r="E8" s="146">
        <v>0</v>
      </c>
      <c r="F8" s="146">
        <v>64370.036709999993</v>
      </c>
      <c r="G8" s="146">
        <v>8385.0897099999929</v>
      </c>
      <c r="H8" s="146">
        <v>-2270.9486299999699</v>
      </c>
      <c r="I8" s="375">
        <v>23084.279349999997</v>
      </c>
      <c r="J8" s="375">
        <v>70904.310100000002</v>
      </c>
      <c r="K8" s="302">
        <v>56223.537659999973</v>
      </c>
    </row>
    <row r="9" spans="1:12" ht="10.5" customHeight="1">
      <c r="A9" s="156" t="s">
        <v>291</v>
      </c>
      <c r="B9" s="341" t="s">
        <v>288</v>
      </c>
      <c r="C9" s="154">
        <v>162942.42122000002</v>
      </c>
      <c r="D9" s="146">
        <v>0</v>
      </c>
      <c r="E9" s="146">
        <v>0</v>
      </c>
      <c r="F9" s="146">
        <v>45859.980109999997</v>
      </c>
      <c r="G9" s="146">
        <v>5000</v>
      </c>
      <c r="H9" s="146">
        <v>0</v>
      </c>
      <c r="I9" s="375">
        <v>19846.599330000005</v>
      </c>
      <c r="J9" s="375">
        <v>48934.210310000024</v>
      </c>
      <c r="K9" s="302">
        <v>43301.631469999993</v>
      </c>
    </row>
    <row r="10" spans="1:12" ht="10.5" customHeight="1">
      <c r="A10" s="156" t="s">
        <v>292</v>
      </c>
      <c r="B10" s="341" t="s">
        <v>288</v>
      </c>
      <c r="C10" s="154">
        <v>91850.417319999993</v>
      </c>
      <c r="D10" s="146">
        <v>0</v>
      </c>
      <c r="E10" s="146">
        <v>0</v>
      </c>
      <c r="F10" s="146">
        <v>0</v>
      </c>
      <c r="G10" s="146">
        <v>12204.122690000002</v>
      </c>
      <c r="H10" s="146">
        <v>15473.020149999998</v>
      </c>
      <c r="I10" s="375">
        <v>13260.583150000006</v>
      </c>
      <c r="J10" s="375">
        <v>31407.395359999995</v>
      </c>
      <c r="K10" s="302">
        <v>19505.295969999992</v>
      </c>
    </row>
    <row r="11" spans="1:12" ht="10.5" customHeight="1">
      <c r="A11" s="156" t="s">
        <v>293</v>
      </c>
      <c r="B11" s="341" t="s">
        <v>294</v>
      </c>
      <c r="C11" s="365">
        <f>C10/C9*100</f>
        <v>56.369861594229221</v>
      </c>
      <c r="D11" s="344">
        <v>0</v>
      </c>
      <c r="E11" s="344">
        <v>0</v>
      </c>
      <c r="F11" s="344">
        <v>0</v>
      </c>
      <c r="G11" s="344">
        <v>244.0824538</v>
      </c>
      <c r="H11" s="344" t="e">
        <f>H10/H9</f>
        <v>#DIV/0!</v>
      </c>
      <c r="I11" s="345">
        <v>66.8</v>
      </c>
      <c r="J11" s="345">
        <v>64.182900185847473</v>
      </c>
      <c r="K11" s="345">
        <v>45</v>
      </c>
    </row>
    <row r="12" spans="1:12" ht="21" customHeight="1">
      <c r="A12" s="681" t="s">
        <v>310</v>
      </c>
      <c r="B12" s="681"/>
      <c r="C12" s="681"/>
      <c r="D12" s="681"/>
      <c r="E12" s="681"/>
      <c r="F12" s="681"/>
      <c r="G12" s="681"/>
      <c r="H12" s="681"/>
      <c r="I12" s="681"/>
      <c r="J12" s="681"/>
      <c r="K12" s="681"/>
    </row>
    <row r="13" spans="1:12" ht="10.5" customHeight="1">
      <c r="A13" s="156" t="s">
        <v>289</v>
      </c>
      <c r="B13" s="341" t="s">
        <v>288</v>
      </c>
      <c r="C13" s="154">
        <v>6002.5106799999994</v>
      </c>
      <c r="D13" s="146">
        <v>0</v>
      </c>
      <c r="E13" s="146">
        <v>0</v>
      </c>
      <c r="F13" s="146">
        <v>0</v>
      </c>
      <c r="G13" s="146">
        <v>0</v>
      </c>
      <c r="H13" s="146">
        <v>0</v>
      </c>
      <c r="I13" s="146">
        <v>0</v>
      </c>
      <c r="J13" s="146">
        <v>5709.7688500000004</v>
      </c>
      <c r="K13" s="302">
        <v>292.74182999999903</v>
      </c>
    </row>
    <row r="14" spans="1:12" ht="10.5" customHeight="1">
      <c r="A14" s="156" t="s">
        <v>290</v>
      </c>
      <c r="B14" s="341" t="s">
        <v>288</v>
      </c>
      <c r="C14" s="154">
        <v>4375.5990700000002</v>
      </c>
      <c r="D14" s="146">
        <v>0</v>
      </c>
      <c r="E14" s="146">
        <v>0</v>
      </c>
      <c r="F14" s="146">
        <v>0</v>
      </c>
      <c r="G14" s="146">
        <v>0</v>
      </c>
      <c r="H14" s="146">
        <v>0</v>
      </c>
      <c r="I14" s="146">
        <v>0</v>
      </c>
      <c r="J14" s="146">
        <v>4244.6454100000001</v>
      </c>
      <c r="K14" s="302">
        <v>130.95366000000013</v>
      </c>
    </row>
    <row r="15" spans="1:12" ht="10.5" customHeight="1">
      <c r="A15" s="156" t="s">
        <v>291</v>
      </c>
      <c r="B15" s="341" t="s">
        <v>288</v>
      </c>
      <c r="C15" s="154">
        <v>2347.76028</v>
      </c>
      <c r="D15" s="146">
        <v>0</v>
      </c>
      <c r="E15" s="146">
        <v>0</v>
      </c>
      <c r="F15" s="146">
        <v>0</v>
      </c>
      <c r="G15" s="146">
        <v>0</v>
      </c>
      <c r="H15" s="146">
        <v>0</v>
      </c>
      <c r="I15" s="146">
        <v>0</v>
      </c>
      <c r="J15" s="146">
        <v>2175.3765899999999</v>
      </c>
      <c r="K15" s="302">
        <v>172.38369000000012</v>
      </c>
    </row>
    <row r="16" spans="1:12" ht="10.5" customHeight="1">
      <c r="A16" s="156" t="s">
        <v>292</v>
      </c>
      <c r="B16" s="341" t="s">
        <v>288</v>
      </c>
      <c r="C16" s="154">
        <v>875.31329999999991</v>
      </c>
      <c r="D16" s="146">
        <v>0</v>
      </c>
      <c r="E16" s="146">
        <v>0</v>
      </c>
      <c r="F16" s="146">
        <v>0</v>
      </c>
      <c r="G16" s="146">
        <v>0</v>
      </c>
      <c r="H16" s="146">
        <v>0</v>
      </c>
      <c r="I16" s="146">
        <v>0</v>
      </c>
      <c r="J16" s="146">
        <v>259.98352999999997</v>
      </c>
      <c r="K16" s="302">
        <v>615.32976999999994</v>
      </c>
    </row>
    <row r="17" spans="1:12" ht="10.5" customHeight="1">
      <c r="A17" s="156" t="s">
        <v>293</v>
      </c>
      <c r="B17" s="395" t="s">
        <v>294</v>
      </c>
      <c r="C17" s="365">
        <f>C16/C15*100</f>
        <v>37.282907776257289</v>
      </c>
      <c r="D17" s="344">
        <v>0</v>
      </c>
      <c r="E17" s="344">
        <v>0</v>
      </c>
      <c r="F17" s="344">
        <v>0</v>
      </c>
      <c r="G17" s="344">
        <v>0</v>
      </c>
      <c r="H17" s="344">
        <v>0</v>
      </c>
      <c r="I17" s="344">
        <v>0</v>
      </c>
      <c r="J17" s="344">
        <v>11.951196459276046</v>
      </c>
      <c r="K17" s="345">
        <v>357.7</v>
      </c>
    </row>
    <row r="18" spans="1:12" ht="21" customHeight="1">
      <c r="A18" s="683" t="s">
        <v>311</v>
      </c>
      <c r="B18" s="683"/>
      <c r="C18" s="683"/>
      <c r="D18" s="683"/>
      <c r="E18" s="683"/>
      <c r="F18" s="683"/>
      <c r="G18" s="683"/>
      <c r="H18" s="683"/>
      <c r="I18" s="683"/>
      <c r="J18" s="683"/>
      <c r="K18" s="683"/>
    </row>
    <row r="19" spans="1:12" ht="10.5" customHeight="1">
      <c r="A19" s="156" t="s">
        <v>289</v>
      </c>
      <c r="B19" s="341" t="s">
        <v>288</v>
      </c>
      <c r="C19" s="154">
        <v>472769.47464000003</v>
      </c>
      <c r="D19" s="146">
        <v>0</v>
      </c>
      <c r="E19" s="146">
        <v>0</v>
      </c>
      <c r="F19" s="146">
        <v>2266.89</v>
      </c>
      <c r="G19" s="146">
        <v>271332.90833000006</v>
      </c>
      <c r="H19" s="146">
        <v>72384.701859999623</v>
      </c>
      <c r="I19" s="375">
        <v>129609.36506000016</v>
      </c>
      <c r="J19" s="375">
        <v>43899.978850000072</v>
      </c>
      <c r="K19" s="302">
        <v>-46724.3694599999</v>
      </c>
    </row>
    <row r="20" spans="1:12" ht="10.5" customHeight="1">
      <c r="A20" s="156" t="s">
        <v>290</v>
      </c>
      <c r="B20" s="341" t="s">
        <v>288</v>
      </c>
      <c r="C20" s="154">
        <v>373260.5656999998</v>
      </c>
      <c r="D20" s="146">
        <v>0</v>
      </c>
      <c r="E20" s="146">
        <v>0</v>
      </c>
      <c r="F20" s="146">
        <v>2266.89</v>
      </c>
      <c r="G20" s="146">
        <v>240791.47808000009</v>
      </c>
      <c r="H20" s="146">
        <v>45213.160639999609</v>
      </c>
      <c r="I20" s="375">
        <v>112722.17721000069</v>
      </c>
      <c r="J20" s="375">
        <v>32302.088629999897</v>
      </c>
      <c r="K20" s="302">
        <v>-60035.228860000498</v>
      </c>
    </row>
    <row r="21" spans="1:12" ht="10.5" customHeight="1">
      <c r="A21" s="156" t="s">
        <v>291</v>
      </c>
      <c r="B21" s="341" t="s">
        <v>288</v>
      </c>
      <c r="C21" s="154">
        <v>307856.29385000019</v>
      </c>
      <c r="D21" s="146">
        <v>0</v>
      </c>
      <c r="E21" s="146">
        <v>0</v>
      </c>
      <c r="F21" s="146">
        <v>1926.8565000000001</v>
      </c>
      <c r="G21" s="146">
        <v>188519.16523999997</v>
      </c>
      <c r="H21" s="146">
        <v>39027.283040000155</v>
      </c>
      <c r="I21" s="375">
        <v>93745.656409999996</v>
      </c>
      <c r="J21" s="375">
        <v>21931.2225700001</v>
      </c>
      <c r="K21" s="302">
        <v>-37293.889910000027</v>
      </c>
      <c r="L21" s="533"/>
    </row>
    <row r="22" spans="1:12" ht="10.5" customHeight="1">
      <c r="A22" s="156" t="s">
        <v>292</v>
      </c>
      <c r="B22" s="341" t="s">
        <v>288</v>
      </c>
      <c r="C22" s="154">
        <v>155430.04970999988</v>
      </c>
      <c r="D22" s="146">
        <v>0</v>
      </c>
      <c r="E22" s="146">
        <v>0</v>
      </c>
      <c r="F22" s="146">
        <v>0</v>
      </c>
      <c r="G22" s="146">
        <v>10478.23727</v>
      </c>
      <c r="H22" s="146">
        <v>6503.5199200000043</v>
      </c>
      <c r="I22" s="375">
        <v>17207.388259999992</v>
      </c>
      <c r="J22" s="375">
        <v>48878.95144999992</v>
      </c>
      <c r="K22" s="302">
        <v>72361.952809999959</v>
      </c>
    </row>
    <row r="23" spans="1:12" ht="10.5" customHeight="1">
      <c r="A23" s="156" t="s">
        <v>293</v>
      </c>
      <c r="B23" s="396" t="s">
        <v>294</v>
      </c>
      <c r="C23" s="397">
        <f>C22/C21*100</f>
        <v>50.487858398546038</v>
      </c>
      <c r="D23" s="344">
        <v>0</v>
      </c>
      <c r="E23" s="344">
        <v>0</v>
      </c>
      <c r="F23" s="377">
        <v>0</v>
      </c>
      <c r="G23" s="377">
        <v>5.55818144890487</v>
      </c>
      <c r="H23" s="344">
        <v>16.664034525115099</v>
      </c>
      <c r="I23" s="345">
        <v>18.399999999999999</v>
      </c>
      <c r="J23" s="345">
        <v>222.87381058665576</v>
      </c>
      <c r="K23" s="345">
        <v>-194</v>
      </c>
    </row>
    <row r="24" spans="1:12" ht="21" customHeight="1">
      <c r="A24" s="394" t="s">
        <v>312</v>
      </c>
      <c r="B24" s="398"/>
      <c r="C24" s="398"/>
      <c r="D24" s="398"/>
      <c r="E24" s="398"/>
      <c r="F24" s="398"/>
      <c r="G24" s="398"/>
      <c r="H24" s="398"/>
      <c r="I24" s="398"/>
      <c r="J24" s="398"/>
      <c r="K24" s="399"/>
    </row>
    <row r="25" spans="1:12" ht="10.5" customHeight="1">
      <c r="A25" s="156" t="s">
        <v>289</v>
      </c>
      <c r="B25" s="341" t="s">
        <v>288</v>
      </c>
      <c r="C25" s="154">
        <v>0</v>
      </c>
      <c r="D25" s="146">
        <v>0</v>
      </c>
      <c r="E25" s="146">
        <v>0</v>
      </c>
      <c r="F25" s="146">
        <v>0</v>
      </c>
      <c r="G25" s="146">
        <v>0</v>
      </c>
      <c r="H25" s="146">
        <v>0</v>
      </c>
      <c r="I25" s="146">
        <v>0</v>
      </c>
      <c r="J25" s="146">
        <v>0</v>
      </c>
      <c r="K25" s="146">
        <v>0</v>
      </c>
    </row>
    <row r="26" spans="1:12" ht="10.5" customHeight="1">
      <c r="A26" s="156" t="s">
        <v>290</v>
      </c>
      <c r="B26" s="341" t="s">
        <v>288</v>
      </c>
      <c r="C26" s="154">
        <v>0</v>
      </c>
      <c r="D26" s="146">
        <v>0</v>
      </c>
      <c r="E26" s="146">
        <v>0</v>
      </c>
      <c r="F26" s="146">
        <v>0</v>
      </c>
      <c r="G26" s="146">
        <v>0</v>
      </c>
      <c r="H26" s="146">
        <v>0</v>
      </c>
      <c r="I26" s="146">
        <v>0</v>
      </c>
      <c r="J26" s="146">
        <v>0</v>
      </c>
      <c r="K26" s="146">
        <v>0</v>
      </c>
    </row>
    <row r="27" spans="1:12" ht="10.5" customHeight="1">
      <c r="A27" s="156" t="s">
        <v>291</v>
      </c>
      <c r="B27" s="341" t="s">
        <v>288</v>
      </c>
      <c r="C27" s="154">
        <v>0</v>
      </c>
      <c r="D27" s="146">
        <v>0</v>
      </c>
      <c r="E27" s="146">
        <v>0</v>
      </c>
      <c r="F27" s="146">
        <v>0</v>
      </c>
      <c r="G27" s="146">
        <v>0</v>
      </c>
      <c r="H27" s="146">
        <v>0</v>
      </c>
      <c r="I27" s="146">
        <v>0</v>
      </c>
      <c r="J27" s="146">
        <v>0</v>
      </c>
      <c r="K27" s="146">
        <v>0</v>
      </c>
    </row>
    <row r="28" spans="1:12" ht="10.5" customHeight="1">
      <c r="A28" s="156" t="s">
        <v>292</v>
      </c>
      <c r="B28" s="341" t="s">
        <v>288</v>
      </c>
      <c r="C28" s="154">
        <v>0</v>
      </c>
      <c r="D28" s="146">
        <v>0</v>
      </c>
      <c r="E28" s="146">
        <v>0</v>
      </c>
      <c r="F28" s="146">
        <v>0</v>
      </c>
      <c r="G28" s="146">
        <v>0</v>
      </c>
      <c r="H28" s="146">
        <v>0</v>
      </c>
      <c r="I28" s="146">
        <v>0</v>
      </c>
      <c r="J28" s="146">
        <v>0</v>
      </c>
      <c r="K28" s="146">
        <v>0</v>
      </c>
    </row>
    <row r="29" spans="1:12" ht="10.5" customHeight="1">
      <c r="A29" s="156" t="s">
        <v>293</v>
      </c>
      <c r="B29" s="395" t="s">
        <v>294</v>
      </c>
      <c r="C29" s="365">
        <v>0</v>
      </c>
      <c r="D29" s="344">
        <v>0</v>
      </c>
      <c r="E29" s="344">
        <v>0</v>
      </c>
      <c r="F29" s="344">
        <v>0</v>
      </c>
      <c r="G29" s="344">
        <v>0</v>
      </c>
      <c r="H29" s="344">
        <v>0</v>
      </c>
      <c r="I29" s="344">
        <v>0</v>
      </c>
      <c r="J29" s="344">
        <v>0</v>
      </c>
      <c r="K29" s="344">
        <v>0</v>
      </c>
    </row>
    <row r="30" spans="1:12" ht="21" customHeight="1">
      <c r="A30" s="681" t="s">
        <v>313</v>
      </c>
      <c r="B30" s="681"/>
      <c r="C30" s="681"/>
      <c r="D30" s="681"/>
      <c r="E30" s="681"/>
      <c r="F30" s="681"/>
      <c r="G30" s="681"/>
      <c r="H30" s="681"/>
      <c r="I30" s="681"/>
      <c r="J30" s="681"/>
      <c r="K30" s="681"/>
    </row>
    <row r="31" spans="1:12" ht="10.5" customHeight="1">
      <c r="A31" s="156" t="s">
        <v>289</v>
      </c>
      <c r="B31" s="341" t="s">
        <v>288</v>
      </c>
      <c r="C31" s="154">
        <v>1764920.0035999992</v>
      </c>
      <c r="D31" s="146">
        <v>0</v>
      </c>
      <c r="E31" s="146">
        <v>2795.8857799999996</v>
      </c>
      <c r="F31" s="146">
        <v>34135.799269999996</v>
      </c>
      <c r="G31" s="146">
        <v>218834.51402</v>
      </c>
      <c r="H31" s="146">
        <v>142573.69863999981</v>
      </c>
      <c r="I31" s="387">
        <v>959604.45686000038</v>
      </c>
      <c r="J31" s="387">
        <v>347467.10607999843</v>
      </c>
      <c r="K31" s="302">
        <v>59508.542950000614</v>
      </c>
    </row>
    <row r="32" spans="1:12" ht="10.5" customHeight="1">
      <c r="A32" s="156" t="s">
        <v>290</v>
      </c>
      <c r="B32" s="341" t="s">
        <v>288</v>
      </c>
      <c r="C32" s="154">
        <v>1080041.2742500014</v>
      </c>
      <c r="D32" s="146">
        <v>0</v>
      </c>
      <c r="E32" s="146">
        <v>2633.7932799999999</v>
      </c>
      <c r="F32" s="146">
        <v>29243.440700000006</v>
      </c>
      <c r="G32" s="146">
        <v>105016.66529000002</v>
      </c>
      <c r="H32" s="146">
        <v>108799.26929999999</v>
      </c>
      <c r="I32" s="387">
        <v>599877.44158999925</v>
      </c>
      <c r="J32" s="387">
        <v>186734.09354000143</v>
      </c>
      <c r="K32" s="302">
        <v>47736.570550000761</v>
      </c>
    </row>
    <row r="33" spans="1:11" ht="10.5" customHeight="1">
      <c r="A33" s="156" t="s">
        <v>291</v>
      </c>
      <c r="B33" s="341" t="s">
        <v>288</v>
      </c>
      <c r="C33" s="154">
        <v>768705.96316000063</v>
      </c>
      <c r="D33" s="146">
        <v>0</v>
      </c>
      <c r="E33" s="146">
        <v>2195.8113800000001</v>
      </c>
      <c r="F33" s="146">
        <v>24451.458590000002</v>
      </c>
      <c r="G33" s="146">
        <v>81590.616989999951</v>
      </c>
      <c r="H33" s="146">
        <v>83680.69286000001</v>
      </c>
      <c r="I33" s="387">
        <v>348762.00093000021</v>
      </c>
      <c r="J33" s="387">
        <v>170107.7332499997</v>
      </c>
      <c r="K33" s="302">
        <v>57917.649160000728</v>
      </c>
    </row>
    <row r="34" spans="1:11" ht="10.5" customHeight="1">
      <c r="A34" s="156" t="s">
        <v>292</v>
      </c>
      <c r="B34" s="341" t="s">
        <v>288</v>
      </c>
      <c r="C34" s="154">
        <v>324964.87359000026</v>
      </c>
      <c r="D34" s="146">
        <v>0</v>
      </c>
      <c r="E34" s="146">
        <v>0</v>
      </c>
      <c r="F34" s="146">
        <v>1547.1955699999999</v>
      </c>
      <c r="G34" s="146">
        <v>13636.195300000001</v>
      </c>
      <c r="H34" s="146">
        <v>29014.977490000012</v>
      </c>
      <c r="I34" s="387">
        <v>43543.313809999971</v>
      </c>
      <c r="J34" s="387">
        <v>69826.743869999977</v>
      </c>
      <c r="K34" s="302">
        <v>167396.4475500003</v>
      </c>
    </row>
    <row r="35" spans="1:11" ht="10.5" customHeight="1">
      <c r="A35" s="156" t="s">
        <v>293</v>
      </c>
      <c r="B35" s="343" t="s">
        <v>294</v>
      </c>
      <c r="C35" s="365">
        <f>C34/C33*100</f>
        <v>42.274275101774009</v>
      </c>
      <c r="D35" s="344">
        <v>0</v>
      </c>
      <c r="E35" s="344">
        <v>0</v>
      </c>
      <c r="F35" s="344">
        <v>6.32762076055766</v>
      </c>
      <c r="G35" s="344">
        <v>16.712945437918801</v>
      </c>
      <c r="H35" s="344">
        <v>34.673443178276301</v>
      </c>
      <c r="I35" s="345">
        <v>12.5</v>
      </c>
      <c r="J35" s="345">
        <v>41.048541730538936</v>
      </c>
      <c r="K35" s="345">
        <v>289</v>
      </c>
    </row>
    <row r="36" spans="1:11" ht="6" customHeight="1">
      <c r="A36" s="178"/>
      <c r="B36" s="325"/>
      <c r="C36" s="325"/>
      <c r="D36" s="325"/>
      <c r="E36" s="325"/>
      <c r="F36" s="325"/>
      <c r="G36" s="325"/>
      <c r="H36" s="325"/>
      <c r="I36" s="325"/>
      <c r="J36" s="325"/>
      <c r="K36" s="325"/>
    </row>
    <row r="37" spans="1:11" ht="13.5" customHeight="1">
      <c r="A37" s="680" t="s">
        <v>307</v>
      </c>
      <c r="B37" s="675" t="s">
        <v>135</v>
      </c>
      <c r="C37" s="631" t="s">
        <v>301</v>
      </c>
      <c r="D37" s="637"/>
      <c r="E37" s="637"/>
      <c r="F37" s="637"/>
      <c r="G37" s="637"/>
      <c r="H37" s="637"/>
      <c r="I37" s="637"/>
      <c r="J37" s="637"/>
      <c r="K37" s="637"/>
    </row>
    <row r="38" spans="1:11" ht="12.75" customHeight="1">
      <c r="A38" s="680"/>
      <c r="B38" s="675"/>
      <c r="C38" s="338" t="s">
        <v>0</v>
      </c>
      <c r="D38" s="338">
        <v>2014</v>
      </c>
      <c r="E38" s="337">
        <v>2015</v>
      </c>
      <c r="F38" s="337">
        <v>2016</v>
      </c>
      <c r="G38" s="338">
        <v>2017</v>
      </c>
      <c r="H38" s="338">
        <v>2018</v>
      </c>
      <c r="I38" s="338">
        <v>2019</v>
      </c>
      <c r="J38" s="338">
        <v>2020</v>
      </c>
      <c r="K38" s="338">
        <v>2021</v>
      </c>
    </row>
    <row r="39" spans="1:11" ht="4.5" customHeight="1">
      <c r="A39" s="347"/>
      <c r="B39" s="347"/>
      <c r="E39" s="347"/>
      <c r="F39" s="347"/>
      <c r="G39" s="347"/>
      <c r="H39" s="347"/>
      <c r="I39" s="347"/>
      <c r="J39" s="347"/>
      <c r="K39" s="347"/>
    </row>
    <row r="40" spans="1:11" ht="21" customHeight="1">
      <c r="A40" s="681" t="s">
        <v>314</v>
      </c>
      <c r="B40" s="681"/>
      <c r="C40" s="681"/>
      <c r="D40" s="681"/>
      <c r="E40" s="681"/>
      <c r="F40" s="681"/>
      <c r="G40" s="681"/>
      <c r="H40" s="681"/>
      <c r="I40" s="681"/>
      <c r="J40" s="681"/>
      <c r="K40" s="681"/>
    </row>
    <row r="41" spans="1:11" ht="10.5" customHeight="1">
      <c r="A41" s="156" t="s">
        <v>289</v>
      </c>
      <c r="B41" s="341" t="s">
        <v>288</v>
      </c>
      <c r="C41" s="154">
        <v>21509.176689999993</v>
      </c>
      <c r="D41" s="146">
        <v>0</v>
      </c>
      <c r="E41" s="146">
        <v>648.99881999999991</v>
      </c>
      <c r="F41" s="146">
        <v>8989.8035599999985</v>
      </c>
      <c r="G41" s="146">
        <v>4334.8737199999996</v>
      </c>
      <c r="H41" s="146">
        <v>4967.0899799999988</v>
      </c>
      <c r="I41" s="375">
        <v>3553.6736199999978</v>
      </c>
      <c r="J41" s="430">
        <v>-701.14317999999548</v>
      </c>
      <c r="K41" s="302">
        <v>-284.11983000000691</v>
      </c>
    </row>
    <row r="42" spans="1:11" ht="10.5" customHeight="1">
      <c r="A42" s="156" t="s">
        <v>290</v>
      </c>
      <c r="B42" s="341" t="s">
        <v>288</v>
      </c>
      <c r="C42" s="154">
        <v>20454.869110000003</v>
      </c>
      <c r="D42" s="146">
        <v>0</v>
      </c>
      <c r="E42" s="146">
        <v>648.99881999999991</v>
      </c>
      <c r="F42" s="146">
        <v>8381.854949999999</v>
      </c>
      <c r="G42" s="146">
        <v>4287.8493299999991</v>
      </c>
      <c r="H42" s="146">
        <v>4954.6983099999998</v>
      </c>
      <c r="I42" s="375">
        <v>3039.1464400000041</v>
      </c>
      <c r="J42" s="430">
        <v>-615.34354000000167</v>
      </c>
      <c r="K42" s="302">
        <v>-242.33519999999771</v>
      </c>
    </row>
    <row r="43" spans="1:11" ht="10.5" customHeight="1">
      <c r="A43" s="156" t="s">
        <v>291</v>
      </c>
      <c r="B43" s="341" t="s">
        <v>288</v>
      </c>
      <c r="C43" s="154">
        <v>17623.560229999995</v>
      </c>
      <c r="D43" s="146">
        <v>0</v>
      </c>
      <c r="E43" s="146">
        <v>551.649</v>
      </c>
      <c r="F43" s="146">
        <v>7124.5767099999994</v>
      </c>
      <c r="G43" s="146">
        <v>3398.2884100000019</v>
      </c>
      <c r="H43" s="146">
        <v>4110.2137599999969</v>
      </c>
      <c r="I43" s="375">
        <v>2374.8806300000033</v>
      </c>
      <c r="J43" s="430">
        <v>-192.48685999999725</v>
      </c>
      <c r="K43" s="302">
        <v>256.43857999999091</v>
      </c>
    </row>
    <row r="44" spans="1:11" ht="10.5" customHeight="1">
      <c r="A44" s="156" t="s">
        <v>292</v>
      </c>
      <c r="B44" s="341" t="s">
        <v>288</v>
      </c>
      <c r="C44" s="154">
        <v>15025.442900000002</v>
      </c>
      <c r="D44" s="146">
        <v>0</v>
      </c>
      <c r="E44" s="146">
        <v>0</v>
      </c>
      <c r="F44" s="146">
        <v>296.85750999999999</v>
      </c>
      <c r="G44" s="146">
        <v>3373.211690000001</v>
      </c>
      <c r="H44" s="146">
        <v>2670.3750599999994</v>
      </c>
      <c r="I44" s="375">
        <v>2932.1488000000008</v>
      </c>
      <c r="J44" s="375">
        <v>3004.4981400000015</v>
      </c>
      <c r="K44" s="302">
        <v>2748.3516999999993</v>
      </c>
    </row>
    <row r="45" spans="1:11" ht="10.5" customHeight="1">
      <c r="A45" s="156" t="s">
        <v>293</v>
      </c>
      <c r="B45" s="343" t="s">
        <v>294</v>
      </c>
      <c r="C45" s="365">
        <f>C44/C43*100</f>
        <v>85.25770448142876</v>
      </c>
      <c r="D45" s="344">
        <v>0</v>
      </c>
      <c r="E45" s="344">
        <v>0</v>
      </c>
      <c r="F45" s="344">
        <v>4.1666687311167996</v>
      </c>
      <c r="G45" s="344">
        <v>99.2620779352862</v>
      </c>
      <c r="H45" s="344">
        <v>64.969250163767697</v>
      </c>
      <c r="I45" s="345">
        <v>123.5</v>
      </c>
      <c r="J45" s="345">
        <v>-1560.8848001365104</v>
      </c>
      <c r="K45" s="345">
        <v>1071.7</v>
      </c>
    </row>
    <row r="46" spans="1:11" ht="21" customHeight="1">
      <c r="A46" s="681" t="s">
        <v>315</v>
      </c>
      <c r="B46" s="681"/>
      <c r="C46" s="681"/>
      <c r="D46" s="681"/>
      <c r="E46" s="681"/>
      <c r="F46" s="681"/>
      <c r="G46" s="681"/>
      <c r="H46" s="681"/>
      <c r="I46" s="681"/>
      <c r="J46" s="681"/>
      <c r="K46" s="681"/>
    </row>
    <row r="47" spans="1:11" ht="10.5" customHeight="1">
      <c r="A47" s="156" t="s">
        <v>289</v>
      </c>
      <c r="B47" s="341" t="s">
        <v>288</v>
      </c>
      <c r="C47" s="154">
        <v>566934.36535000044</v>
      </c>
      <c r="D47" s="146">
        <v>0</v>
      </c>
      <c r="E47" s="146">
        <v>73856.471980000002</v>
      </c>
      <c r="F47" s="146">
        <v>144727.06873000012</v>
      </c>
      <c r="G47" s="146">
        <v>217938.38830999975</v>
      </c>
      <c r="H47" s="146">
        <v>36681.554980000365</v>
      </c>
      <c r="I47" s="375">
        <v>58179.305239999725</v>
      </c>
      <c r="J47" s="375">
        <v>39939.675320000737</v>
      </c>
      <c r="K47" s="302">
        <v>-4388.0992100002477</v>
      </c>
    </row>
    <row r="48" spans="1:11" ht="10.5" customHeight="1">
      <c r="A48" s="156" t="s">
        <v>290</v>
      </c>
      <c r="B48" s="341" t="s">
        <v>288</v>
      </c>
      <c r="C48" s="154">
        <v>538250.86255000043</v>
      </c>
      <c r="D48" s="146">
        <v>0</v>
      </c>
      <c r="E48" s="146">
        <v>72367.776459999994</v>
      </c>
      <c r="F48" s="146">
        <v>133918.2596300001</v>
      </c>
      <c r="G48" s="146">
        <v>208834.30396999986</v>
      </c>
      <c r="H48" s="146">
        <v>35943.526199999964</v>
      </c>
      <c r="I48" s="375">
        <v>52572.335760000453</v>
      </c>
      <c r="J48" s="375">
        <v>37544.388720000105</v>
      </c>
      <c r="K48" s="302">
        <v>-2929.7281900000526</v>
      </c>
    </row>
    <row r="49" spans="1:12" ht="10.5" customHeight="1">
      <c r="A49" s="156" t="s">
        <v>291</v>
      </c>
      <c r="B49" s="341" t="s">
        <v>288</v>
      </c>
      <c r="C49" s="154">
        <v>459060.49073000037</v>
      </c>
      <c r="D49" s="146">
        <v>0</v>
      </c>
      <c r="E49" s="146">
        <v>61512.61</v>
      </c>
      <c r="F49" s="146">
        <v>113754.58588999997</v>
      </c>
      <c r="G49" s="146">
        <v>170034.3115500001</v>
      </c>
      <c r="H49" s="146">
        <v>29414.845929999952</v>
      </c>
      <c r="I49" s="375">
        <v>39062.212690000073</v>
      </c>
      <c r="J49" s="375">
        <v>31664.429360000009</v>
      </c>
      <c r="K49" s="302">
        <v>13617.49531000026</v>
      </c>
    </row>
    <row r="50" spans="1:12" ht="10.5" customHeight="1">
      <c r="A50" s="156" t="s">
        <v>292</v>
      </c>
      <c r="B50" s="341" t="s">
        <v>288</v>
      </c>
      <c r="C50" s="154">
        <v>367815.9899300001</v>
      </c>
      <c r="D50" s="146">
        <v>0</v>
      </c>
      <c r="E50" s="146">
        <v>906.40687000000014</v>
      </c>
      <c r="F50" s="146">
        <v>30681.084170000006</v>
      </c>
      <c r="G50" s="146">
        <v>44236.64019999998</v>
      </c>
      <c r="H50" s="146">
        <v>70303.471300000092</v>
      </c>
      <c r="I50" s="375">
        <v>71001.311769999913</v>
      </c>
      <c r="J50" s="375">
        <v>61198.875419999909</v>
      </c>
      <c r="K50" s="302">
        <v>89488.200200000196</v>
      </c>
    </row>
    <row r="51" spans="1:12" ht="10.5" customHeight="1">
      <c r="A51" s="156" t="s">
        <v>293</v>
      </c>
      <c r="B51" s="343" t="s">
        <v>294</v>
      </c>
      <c r="C51" s="365">
        <f>C50/C49*100</f>
        <v>80.123643257797511</v>
      </c>
      <c r="D51" s="344">
        <v>0</v>
      </c>
      <c r="E51" s="344">
        <v>1.4735301753575401</v>
      </c>
      <c r="F51" s="344">
        <v>26.971294326251101</v>
      </c>
      <c r="G51" s="344">
        <v>26.016302119700001</v>
      </c>
      <c r="H51" s="344">
        <v>239.00676368424601</v>
      </c>
      <c r="I51" s="345">
        <v>181.8</v>
      </c>
      <c r="J51" s="345">
        <v>193.27326169126923</v>
      </c>
      <c r="K51" s="345">
        <v>657.2</v>
      </c>
    </row>
    <row r="52" spans="1:12" ht="6" customHeight="1">
      <c r="A52" s="352"/>
      <c r="B52" s="144"/>
      <c r="C52" s="144"/>
      <c r="D52" s="144"/>
      <c r="E52" s="144"/>
      <c r="F52" s="144"/>
      <c r="G52" s="144"/>
      <c r="H52" s="144"/>
      <c r="I52" s="144"/>
      <c r="J52" s="144"/>
      <c r="K52" s="156"/>
    </row>
    <row r="53" spans="1:12" ht="10.5" customHeight="1"/>
    <row r="54" spans="1:12" ht="10.5" customHeight="1"/>
    <row r="55" spans="1:12" ht="10.5" customHeight="1"/>
    <row r="56" spans="1:12" ht="21" customHeight="1"/>
    <row r="57" spans="1:12" ht="10.5" customHeight="1">
      <c r="L57" s="533"/>
    </row>
    <row r="58" spans="1:12" ht="10.5" customHeight="1"/>
    <row r="59" spans="1:12" ht="10.5" customHeight="1"/>
    <row r="60" spans="1:12" ht="10.5" customHeight="1"/>
    <row r="61" spans="1:12" ht="10.5" customHeight="1"/>
  </sheetData>
  <mergeCells count="12">
    <mergeCell ref="A46:K46"/>
    <mergeCell ref="A1:K1"/>
    <mergeCell ref="A3:A4"/>
    <mergeCell ref="B3:B4"/>
    <mergeCell ref="C3:K3"/>
    <mergeCell ref="A12:K12"/>
    <mergeCell ref="A18:K18"/>
    <mergeCell ref="A30:K30"/>
    <mergeCell ref="A37:A38"/>
    <mergeCell ref="B37:B38"/>
    <mergeCell ref="C37:K37"/>
    <mergeCell ref="A40:K40"/>
  </mergeCells>
  <pageMargins left="0.7" right="0.7" top="0.75" bottom="0.75" header="0.3" footer="0.3"/>
  <pageSetup paperSize="9" scale="9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5061C-6859-4E5A-B2FC-1DD3A5AD0635}">
  <sheetPr>
    <tabColor rgb="FF92D050"/>
  </sheetPr>
  <dimension ref="A1:G35"/>
  <sheetViews>
    <sheetView showGridLines="0" zoomScaleNormal="100" workbookViewId="0">
      <selection sqref="A1:G1"/>
    </sheetView>
  </sheetViews>
  <sheetFormatPr defaultRowHeight="12.5"/>
  <cols>
    <col min="1" max="1" width="23.54296875" customWidth="1"/>
    <col min="2" max="7" width="10.54296875" customWidth="1"/>
  </cols>
  <sheetData>
    <row r="1" spans="1:7" s="196" customFormat="1" ht="16" customHeight="1">
      <c r="A1" s="569" t="s">
        <v>605</v>
      </c>
      <c r="B1" s="569"/>
      <c r="C1" s="569"/>
      <c r="D1" s="569"/>
      <c r="E1" s="569"/>
      <c r="F1" s="569"/>
      <c r="G1" s="569"/>
    </row>
    <row r="2" spans="1:7" ht="9" customHeight="1">
      <c r="A2" s="197" t="s">
        <v>43</v>
      </c>
      <c r="B2" s="197"/>
      <c r="C2" s="197"/>
      <c r="D2" s="197"/>
      <c r="E2" s="197"/>
      <c r="F2" s="197"/>
      <c r="G2" s="198"/>
    </row>
    <row r="3" spans="1:7" ht="45">
      <c r="A3" s="199"/>
      <c r="B3" s="200" t="s">
        <v>147</v>
      </c>
      <c r="C3" s="200" t="s">
        <v>148</v>
      </c>
      <c r="D3" s="201" t="s">
        <v>149</v>
      </c>
      <c r="E3" s="201" t="s">
        <v>150</v>
      </c>
      <c r="F3" s="201" t="s">
        <v>151</v>
      </c>
      <c r="G3" s="201" t="s">
        <v>152</v>
      </c>
    </row>
    <row r="4" spans="1:7" ht="9.65" customHeight="1">
      <c r="A4" s="202"/>
      <c r="B4" s="570" t="s">
        <v>153</v>
      </c>
      <c r="C4" s="571"/>
      <c r="D4" s="571"/>
      <c r="E4" s="572"/>
      <c r="F4" s="570" t="s">
        <v>154</v>
      </c>
      <c r="G4" s="571"/>
    </row>
    <row r="5" spans="1:7" ht="5.15" customHeight="1">
      <c r="A5" s="203"/>
      <c r="B5" s="203"/>
      <c r="C5" s="203"/>
      <c r="D5" s="203"/>
      <c r="E5" s="203"/>
      <c r="F5" s="203"/>
      <c r="G5" s="203"/>
    </row>
    <row r="6" spans="1:7" ht="9" customHeight="1">
      <c r="A6" s="206" t="s">
        <v>155</v>
      </c>
      <c r="B6" s="204">
        <v>353651.79370711657</v>
      </c>
      <c r="C6" s="204">
        <v>177318.52076309911</v>
      </c>
      <c r="D6" s="204">
        <v>176333.27294401746</v>
      </c>
      <c r="E6" s="204">
        <v>121694.890712038</v>
      </c>
      <c r="F6" s="205">
        <v>44.66310485122041</v>
      </c>
      <c r="G6" s="204">
        <v>30.823857420574054</v>
      </c>
    </row>
    <row r="7" spans="1:7" ht="9" customHeight="1">
      <c r="A7" s="206" t="s">
        <v>156</v>
      </c>
      <c r="B7" s="204">
        <v>376675.67202062433</v>
      </c>
      <c r="C7" s="204">
        <v>191770.81812324072</v>
      </c>
      <c r="D7" s="204">
        <v>184904.85389738361</v>
      </c>
      <c r="E7" s="204">
        <v>128968.24988093246</v>
      </c>
      <c r="F7" s="205">
        <v>47.042568872500013</v>
      </c>
      <c r="G7" s="204">
        <v>32.811457620017649</v>
      </c>
    </row>
    <row r="8" spans="1:7" ht="9" customHeight="1">
      <c r="A8" s="197" t="s">
        <v>157</v>
      </c>
      <c r="B8" s="204">
        <v>371039.38001734443</v>
      </c>
      <c r="C8" s="204">
        <v>175693.0696120447</v>
      </c>
      <c r="D8" s="204">
        <v>195346.31040529974</v>
      </c>
      <c r="E8" s="204">
        <v>140053.53129107878</v>
      </c>
      <c r="F8" s="205">
        <v>49.84301963825299</v>
      </c>
      <c r="G8" s="204">
        <v>35.734951410469705</v>
      </c>
    </row>
    <row r="9" spans="1:7" ht="9" customHeight="1">
      <c r="A9" s="206" t="s">
        <v>158</v>
      </c>
      <c r="B9" s="204">
        <v>358713.12094962527</v>
      </c>
      <c r="C9" s="204">
        <v>165184.4846843706</v>
      </c>
      <c r="D9" s="204">
        <v>193528.63626525467</v>
      </c>
      <c r="E9" s="204">
        <v>139602.96793973635</v>
      </c>
      <c r="F9" s="205">
        <v>51.281228140160984</v>
      </c>
      <c r="G9" s="204">
        <v>36.99200173223408</v>
      </c>
    </row>
    <row r="10" spans="1:7" ht="9" customHeight="1">
      <c r="A10" s="197" t="s">
        <v>159</v>
      </c>
      <c r="B10" s="204">
        <v>356754.04992577346</v>
      </c>
      <c r="C10" s="204">
        <v>219917.21071005307</v>
      </c>
      <c r="D10" s="204">
        <v>136836.83921572039</v>
      </c>
      <c r="E10" s="204">
        <v>80599.656396325649</v>
      </c>
      <c r="F10" s="205">
        <v>34.484302153473408</v>
      </c>
      <c r="G10" s="204">
        <v>20.311949037753841</v>
      </c>
    </row>
    <row r="11" spans="1:7" ht="9" customHeight="1">
      <c r="A11" s="206" t="s">
        <v>160</v>
      </c>
      <c r="B11" s="204">
        <v>371784.28810470703</v>
      </c>
      <c r="C11" s="204">
        <v>216038.39349138251</v>
      </c>
      <c r="D11" s="204">
        <v>155745.89461332452</v>
      </c>
      <c r="E11" s="204">
        <v>97294.52965447231</v>
      </c>
      <c r="F11" s="205">
        <v>39.365685639359519</v>
      </c>
      <c r="G11" s="204">
        <v>24.591761332241408</v>
      </c>
    </row>
    <row r="12" spans="1:7" ht="9" customHeight="1">
      <c r="A12" s="197" t="s">
        <v>161</v>
      </c>
      <c r="B12" s="204">
        <v>348791.27101322089</v>
      </c>
      <c r="C12" s="204">
        <v>165732.64195848448</v>
      </c>
      <c r="D12" s="204">
        <v>183058.6290547364</v>
      </c>
      <c r="E12" s="204">
        <v>126824.75333014506</v>
      </c>
      <c r="F12" s="205">
        <v>47.500507230498826</v>
      </c>
      <c r="G12" s="204">
        <v>32.908801642797599</v>
      </c>
    </row>
    <row r="13" spans="1:7" ht="9" customHeight="1">
      <c r="A13" s="206" t="s">
        <v>162</v>
      </c>
      <c r="B13" s="204">
        <v>349016.67910368321</v>
      </c>
      <c r="C13" s="204">
        <v>208100.34800268261</v>
      </c>
      <c r="D13" s="204">
        <v>140916.3311010006</v>
      </c>
      <c r="E13" s="204">
        <v>86062.986337498733</v>
      </c>
      <c r="F13" s="205">
        <v>36.340075799866653</v>
      </c>
      <c r="G13" s="204">
        <v>22.194272463891764</v>
      </c>
    </row>
    <row r="14" spans="1:7" ht="9" customHeight="1">
      <c r="A14" s="197" t="s">
        <v>163</v>
      </c>
      <c r="B14" s="204">
        <v>324497.09633867536</v>
      </c>
      <c r="C14" s="204">
        <v>163169.22185132763</v>
      </c>
      <c r="D14" s="204">
        <v>161327.87448734773</v>
      </c>
      <c r="E14" s="204">
        <v>109812.87794069588</v>
      </c>
      <c r="F14" s="205">
        <v>42.302398049549794</v>
      </c>
      <c r="G14" s="204">
        <v>28.794454079157028</v>
      </c>
    </row>
    <row r="15" spans="1:7" ht="9" customHeight="1">
      <c r="A15" s="206" t="s">
        <v>164</v>
      </c>
      <c r="B15" s="204">
        <v>346739.03101401241</v>
      </c>
      <c r="C15" s="204">
        <v>193966.32564115437</v>
      </c>
      <c r="D15" s="204">
        <v>152772.70537285804</v>
      </c>
      <c r="E15" s="204">
        <v>99752.783894361288</v>
      </c>
      <c r="F15" s="205">
        <v>39.480193171025633</v>
      </c>
      <c r="G15" s="204">
        <v>25.778552313289328</v>
      </c>
    </row>
    <row r="16" spans="1:7" ht="9" customHeight="1">
      <c r="A16" s="197" t="s">
        <v>165</v>
      </c>
      <c r="B16" s="204">
        <v>319601.30918968481</v>
      </c>
      <c r="C16" s="204">
        <v>147768.24189645436</v>
      </c>
      <c r="D16" s="204">
        <v>171833.06729323044</v>
      </c>
      <c r="E16" s="204">
        <v>123962.67368862886</v>
      </c>
      <c r="F16" s="205">
        <v>44.940935197998662</v>
      </c>
      <c r="G16" s="204">
        <v>32.420991913648969</v>
      </c>
    </row>
    <row r="17" spans="1:7" ht="9" customHeight="1">
      <c r="A17" s="206" t="s">
        <v>166</v>
      </c>
      <c r="B17" s="204">
        <v>301606.72755206237</v>
      </c>
      <c r="C17" s="204">
        <v>194478.99404200952</v>
      </c>
      <c r="D17" s="204">
        <v>107127.73351005284</v>
      </c>
      <c r="E17" s="204">
        <v>60040.952094377892</v>
      </c>
      <c r="F17" s="205">
        <v>28.509215235250039</v>
      </c>
      <c r="G17" s="204">
        <v>15.978312712340996</v>
      </c>
    </row>
    <row r="18" spans="1:7" ht="9" customHeight="1">
      <c r="A18" s="197" t="s">
        <v>167</v>
      </c>
      <c r="B18" s="204">
        <v>329670.90418500721</v>
      </c>
      <c r="C18" s="204">
        <v>169589.34202478419</v>
      </c>
      <c r="D18" s="204">
        <v>160081.56216022302</v>
      </c>
      <c r="E18" s="204">
        <v>112101.17306595166</v>
      </c>
      <c r="F18" s="205">
        <v>43.726469146399332</v>
      </c>
      <c r="G18" s="204">
        <v>30.620568785038383</v>
      </c>
    </row>
    <row r="19" spans="1:7" ht="9" customHeight="1">
      <c r="A19" s="206" t="s">
        <v>168</v>
      </c>
      <c r="B19" s="204">
        <v>316881.52892653825</v>
      </c>
      <c r="C19" s="204">
        <v>193098.16315542822</v>
      </c>
      <c r="D19" s="204">
        <v>123783.36577111002</v>
      </c>
      <c r="E19" s="204">
        <v>76404.168360305979</v>
      </c>
      <c r="F19" s="205">
        <v>33.224180249490111</v>
      </c>
      <c r="G19" s="204">
        <v>20.507326211416135</v>
      </c>
    </row>
    <row r="20" spans="1:7" ht="9" customHeight="1">
      <c r="A20" s="197" t="s">
        <v>169</v>
      </c>
      <c r="B20" s="204">
        <v>305697.18928815721</v>
      </c>
      <c r="C20" s="204">
        <v>171812.7055702401</v>
      </c>
      <c r="D20" s="204">
        <v>133884.48371791712</v>
      </c>
      <c r="E20" s="204">
        <v>87267.38568121042</v>
      </c>
      <c r="F20" s="205">
        <v>36.232403975509229</v>
      </c>
      <c r="G20" s="204">
        <v>23.616681217145722</v>
      </c>
    </row>
    <row r="21" spans="1:7" ht="9" customHeight="1">
      <c r="A21" s="206" t="s">
        <v>170</v>
      </c>
      <c r="B21" s="204">
        <v>303595.13344090438</v>
      </c>
      <c r="C21" s="204">
        <v>155505.41645058253</v>
      </c>
      <c r="D21" s="204">
        <v>148089.71699032185</v>
      </c>
      <c r="E21" s="204">
        <v>102599.29031291421</v>
      </c>
      <c r="F21" s="205">
        <v>40.528905384934319</v>
      </c>
      <c r="G21" s="204">
        <v>28.079173991029119</v>
      </c>
    </row>
    <row r="22" spans="1:7" ht="9" customHeight="1">
      <c r="A22" s="197" t="s">
        <v>171</v>
      </c>
      <c r="B22" s="204">
        <v>303163.89375364158</v>
      </c>
      <c r="C22" s="204">
        <v>157631.49825564728</v>
      </c>
      <c r="D22" s="204">
        <v>145532.39549799429</v>
      </c>
      <c r="E22" s="204">
        <v>99762.680203954747</v>
      </c>
      <c r="F22" s="205">
        <v>39.876664543843418</v>
      </c>
      <c r="G22" s="204">
        <v>27.335514672694703</v>
      </c>
    </row>
    <row r="23" spans="1:7" ht="9" customHeight="1">
      <c r="A23" s="206" t="s">
        <v>172</v>
      </c>
      <c r="B23" s="204">
        <v>312573.40603000426</v>
      </c>
      <c r="C23" s="204">
        <v>150648.10447415718</v>
      </c>
      <c r="D23" s="204">
        <v>161925.30155584708</v>
      </c>
      <c r="E23" s="204">
        <v>118631.89019699313</v>
      </c>
      <c r="F23" s="205">
        <v>44.166474346866785</v>
      </c>
      <c r="G23" s="204">
        <v>32.357835895699864</v>
      </c>
    </row>
    <row r="24" spans="1:7" ht="9" customHeight="1">
      <c r="A24" s="197" t="s">
        <v>173</v>
      </c>
      <c r="B24" s="204">
        <v>308271.91065920069</v>
      </c>
      <c r="C24" s="204">
        <v>163333.1481485538</v>
      </c>
      <c r="D24" s="204">
        <v>144938.76251064689</v>
      </c>
      <c r="E24" s="204">
        <v>100526.37396686269</v>
      </c>
      <c r="F24" s="205">
        <v>38.965823457009314</v>
      </c>
      <c r="G24" s="204">
        <v>27.025847833344979</v>
      </c>
    </row>
    <row r="25" spans="1:7" ht="9" customHeight="1">
      <c r="A25" s="206" t="s">
        <v>174</v>
      </c>
      <c r="B25" s="204">
        <v>332348.23081911757</v>
      </c>
      <c r="C25" s="204">
        <v>163421.85622649736</v>
      </c>
      <c r="D25" s="204">
        <v>168926.37459262021</v>
      </c>
      <c r="E25" s="204">
        <v>122298.36341059511</v>
      </c>
      <c r="F25" s="205">
        <v>45.643969907725108</v>
      </c>
      <c r="G25" s="204">
        <v>33.045063760701211</v>
      </c>
    </row>
    <row r="26" spans="1:7" ht="9" customHeight="1">
      <c r="A26" s="197" t="s">
        <v>175</v>
      </c>
      <c r="B26" s="204">
        <v>328077.2355018435</v>
      </c>
      <c r="C26" s="204">
        <v>163575.07433046334</v>
      </c>
      <c r="D26" s="204">
        <v>164502.16117138017</v>
      </c>
      <c r="E26" s="204">
        <v>117178.06033081692</v>
      </c>
      <c r="F26" s="205">
        <v>44.509580470093766</v>
      </c>
      <c r="G26" s="204">
        <v>31.705032131403939</v>
      </c>
    </row>
    <row r="27" spans="1:7" ht="9" customHeight="1">
      <c r="A27" s="197" t="s">
        <v>136</v>
      </c>
      <c r="B27" s="204">
        <v>323668.42182320642</v>
      </c>
      <c r="C27" s="204">
        <v>153027.62899862841</v>
      </c>
      <c r="D27" s="204">
        <v>170640.79282457801</v>
      </c>
      <c r="E27" s="204">
        <v>122855.81010022358</v>
      </c>
      <c r="F27" s="205">
        <v>46.90455160503857</v>
      </c>
      <c r="G27" s="204">
        <v>33.769748659974361</v>
      </c>
    </row>
    <row r="28" spans="1:7" ht="9" customHeight="1">
      <c r="A28" s="197" t="s">
        <v>137</v>
      </c>
      <c r="B28" s="204">
        <v>326506.53977260075</v>
      </c>
      <c r="C28" s="204">
        <v>163101.74973169924</v>
      </c>
      <c r="D28" s="204">
        <v>163404.79004090151</v>
      </c>
      <c r="E28" s="204">
        <v>115098.28350508391</v>
      </c>
      <c r="F28" s="205">
        <v>44.063696686252534</v>
      </c>
      <c r="G28" s="204">
        <v>31.037375662040535</v>
      </c>
    </row>
    <row r="29" spans="1:7" ht="9" customHeight="1">
      <c r="A29" s="197" t="s">
        <v>138</v>
      </c>
      <c r="B29" s="204">
        <v>324652.14076133299</v>
      </c>
      <c r="C29" s="204">
        <v>161741.35075011084</v>
      </c>
      <c r="D29" s="204">
        <v>162910.79001122215</v>
      </c>
      <c r="E29" s="204">
        <v>114097.28648648234</v>
      </c>
      <c r="F29" s="205">
        <v>43.408399995192951</v>
      </c>
      <c r="G29" s="204">
        <v>30.401796282678237</v>
      </c>
    </row>
    <row r="30" spans="1:7" ht="9" customHeight="1">
      <c r="A30" s="197" t="s">
        <v>77</v>
      </c>
      <c r="B30" s="204">
        <v>356470.06371484586</v>
      </c>
      <c r="C30" s="204">
        <v>184492.50700569048</v>
      </c>
      <c r="D30" s="204">
        <v>171977.55670915538</v>
      </c>
      <c r="E30" s="207">
        <v>122090.73865126137</v>
      </c>
      <c r="F30" s="205">
        <v>43.367655952734232</v>
      </c>
      <c r="G30" s="207">
        <v>30.787675148784238</v>
      </c>
    </row>
    <row r="31" spans="1:7" ht="9" customHeight="1">
      <c r="A31" s="197" t="s">
        <v>452</v>
      </c>
      <c r="B31" s="204">
        <v>344075.91771110671</v>
      </c>
      <c r="C31" s="204">
        <v>180273.98753936181</v>
      </c>
      <c r="D31" s="204">
        <v>163801.9301717449</v>
      </c>
      <c r="E31" s="207">
        <v>112800.74611904832</v>
      </c>
      <c r="F31" s="205">
        <v>41.255692153487729</v>
      </c>
      <c r="G31" s="207">
        <v>28.410366420541244</v>
      </c>
    </row>
    <row r="32" spans="1:7" ht="9" customHeight="1">
      <c r="A32" s="197" t="s">
        <v>453</v>
      </c>
      <c r="B32" s="204">
        <v>330246.91871761635</v>
      </c>
      <c r="C32" s="204">
        <v>187629.67805996331</v>
      </c>
      <c r="D32" s="204">
        <v>142617.24065765305</v>
      </c>
      <c r="E32" s="207">
        <v>99263.670163557224</v>
      </c>
      <c r="F32" s="205">
        <v>35.847457513579627</v>
      </c>
      <c r="G32" s="207">
        <v>24.950350900223739</v>
      </c>
    </row>
    <row r="33" spans="1:7" ht="5.15" customHeight="1" thickBot="1">
      <c r="A33" s="208"/>
      <c r="B33" s="208"/>
      <c r="C33" s="209"/>
      <c r="D33" s="209"/>
      <c r="E33" s="209"/>
      <c r="F33" s="210"/>
      <c r="G33" s="209"/>
    </row>
    <row r="34" spans="1:7" ht="9" customHeight="1" thickTop="1">
      <c r="A34" s="193" t="s">
        <v>146</v>
      </c>
    </row>
    <row r="35" spans="1:7">
      <c r="B35" s="211"/>
      <c r="C35" s="211"/>
      <c r="D35" s="211"/>
      <c r="E35" s="211"/>
      <c r="F35" s="211"/>
      <c r="G35" s="211"/>
    </row>
  </sheetData>
  <mergeCells count="3">
    <mergeCell ref="A1:G1"/>
    <mergeCell ref="B4:E4"/>
    <mergeCell ref="F4:G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B5981-BDDD-407A-8FE8-9BFE2CE179E2}">
  <sheetPr>
    <tabColor rgb="FF92D050"/>
  </sheetPr>
  <dimension ref="A1:O39"/>
  <sheetViews>
    <sheetView showGridLines="0" zoomScaleNormal="100" workbookViewId="0">
      <selection sqref="A1:K1"/>
    </sheetView>
  </sheetViews>
  <sheetFormatPr defaultRowHeight="12.5"/>
  <cols>
    <col min="1" max="1" width="25.54296875" customWidth="1"/>
    <col min="2" max="2" width="6.453125" customWidth="1"/>
    <col min="3" max="3" width="7.54296875" bestFit="1" customWidth="1"/>
    <col min="4" max="10" width="6.453125" customWidth="1"/>
    <col min="11" max="11" width="6.453125" style="140" customWidth="1"/>
  </cols>
  <sheetData>
    <row r="1" spans="1:12" ht="25.5" customHeight="1">
      <c r="A1" s="568" t="s">
        <v>549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</row>
    <row r="2" spans="1:12" ht="9" customHeight="1">
      <c r="A2" s="367"/>
      <c r="B2" s="160"/>
      <c r="C2" s="160"/>
      <c r="D2" s="160"/>
      <c r="E2" s="160"/>
      <c r="F2" s="160"/>
      <c r="G2" s="160"/>
    </row>
    <row r="3" spans="1:12" ht="13.5" customHeight="1">
      <c r="A3" s="680" t="s">
        <v>308</v>
      </c>
      <c r="B3" s="684" t="s">
        <v>135</v>
      </c>
      <c r="C3" s="631" t="s">
        <v>301</v>
      </c>
      <c r="D3" s="637"/>
      <c r="E3" s="637"/>
      <c r="F3" s="637"/>
      <c r="G3" s="637"/>
      <c r="H3" s="637"/>
      <c r="I3" s="637"/>
      <c r="J3" s="637"/>
      <c r="K3" s="637"/>
    </row>
    <row r="4" spans="1:12" ht="13.5" customHeight="1">
      <c r="A4" s="680"/>
      <c r="B4" s="675"/>
      <c r="C4" s="338" t="s">
        <v>0</v>
      </c>
      <c r="D4" s="338">
        <v>2014</v>
      </c>
      <c r="E4" s="337">
        <v>2015</v>
      </c>
      <c r="F4" s="337">
        <v>2016</v>
      </c>
      <c r="G4" s="338">
        <v>2017</v>
      </c>
      <c r="H4" s="338">
        <v>2018</v>
      </c>
      <c r="I4" s="338">
        <v>2019</v>
      </c>
      <c r="J4" s="338">
        <v>2020</v>
      </c>
      <c r="K4" s="338">
        <v>2021</v>
      </c>
    </row>
    <row r="5" spans="1:12" ht="4.5" customHeight="1">
      <c r="A5" s="353"/>
      <c r="B5" s="347"/>
      <c r="E5" s="347"/>
      <c r="F5" s="347"/>
      <c r="G5" s="347"/>
      <c r="H5" s="347"/>
      <c r="I5" s="347"/>
      <c r="J5" s="347"/>
    </row>
    <row r="6" spans="1:12" ht="20.25" customHeight="1">
      <c r="A6" s="681" t="s">
        <v>316</v>
      </c>
      <c r="B6" s="681"/>
      <c r="C6" s="681"/>
      <c r="D6" s="681"/>
      <c r="E6" s="681"/>
      <c r="F6" s="681"/>
      <c r="G6" s="681"/>
      <c r="H6" s="681"/>
      <c r="I6" s="681"/>
      <c r="J6" s="681"/>
      <c r="K6" s="681"/>
      <c r="L6" s="400"/>
    </row>
    <row r="7" spans="1:12" ht="9" customHeight="1">
      <c r="A7" s="291" t="s">
        <v>289</v>
      </c>
      <c r="B7" s="341" t="s">
        <v>288</v>
      </c>
      <c r="C7" s="308">
        <v>474119.42591000011</v>
      </c>
      <c r="D7" s="146">
        <v>0</v>
      </c>
      <c r="E7" s="383">
        <v>6828.7249599999996</v>
      </c>
      <c r="F7" s="146">
        <v>156299.17588000002</v>
      </c>
      <c r="G7" s="146">
        <v>106338.53957999992</v>
      </c>
      <c r="H7" s="146">
        <v>7880.4743100000778</v>
      </c>
      <c r="I7" s="375">
        <v>43205.485059999861</v>
      </c>
      <c r="J7" s="375">
        <v>59412.055040000065</v>
      </c>
      <c r="K7" s="302">
        <v>94154.971080000163</v>
      </c>
    </row>
    <row r="8" spans="1:12" ht="9" customHeight="1">
      <c r="A8" s="291" t="s">
        <v>290</v>
      </c>
      <c r="B8" s="341" t="s">
        <v>288</v>
      </c>
      <c r="C8" s="308">
        <v>431984.24762999988</v>
      </c>
      <c r="D8" s="146">
        <v>0</v>
      </c>
      <c r="E8" s="383">
        <v>6711.9787699999997</v>
      </c>
      <c r="F8" s="146">
        <v>146138.63962000006</v>
      </c>
      <c r="G8" s="146">
        <v>99531.61607999992</v>
      </c>
      <c r="H8" s="146">
        <v>-1884.957359999913</v>
      </c>
      <c r="I8" s="375">
        <v>40484.149640000047</v>
      </c>
      <c r="J8" s="375">
        <v>48736.878489999857</v>
      </c>
      <c r="K8" s="302">
        <v>92265.942389999924</v>
      </c>
    </row>
    <row r="9" spans="1:12" ht="9" customHeight="1">
      <c r="A9" s="291" t="s">
        <v>291</v>
      </c>
      <c r="B9" s="341" t="s">
        <v>288</v>
      </c>
      <c r="C9" s="308">
        <v>353049.90792999999</v>
      </c>
      <c r="D9" s="146">
        <v>0</v>
      </c>
      <c r="E9" s="383">
        <v>5705.1819599999999</v>
      </c>
      <c r="F9" s="146">
        <v>124211.92867999998</v>
      </c>
      <c r="G9" s="146">
        <v>84607.788630000068</v>
      </c>
      <c r="H9" s="146">
        <v>-1624.6188300001668</v>
      </c>
      <c r="I9" s="375">
        <v>34432.05864000009</v>
      </c>
      <c r="J9" s="375">
        <v>40931.19875999997</v>
      </c>
      <c r="K9" s="302">
        <v>64786.37009000004</v>
      </c>
    </row>
    <row r="10" spans="1:12" ht="9" customHeight="1">
      <c r="A10" s="291" t="s">
        <v>292</v>
      </c>
      <c r="B10" s="341" t="s">
        <v>288</v>
      </c>
      <c r="C10" s="308">
        <v>176717.83991000004</v>
      </c>
      <c r="D10" s="146">
        <v>0</v>
      </c>
      <c r="E10" s="383">
        <v>31.311689999999999</v>
      </c>
      <c r="F10" s="146">
        <v>3410.4629800000002</v>
      </c>
      <c r="G10" s="146">
        <v>5388.3071400000008</v>
      </c>
      <c r="H10" s="146">
        <v>33375.640780000009</v>
      </c>
      <c r="I10" s="375">
        <v>42825.449949999973</v>
      </c>
      <c r="J10" s="375">
        <v>38533.729310000024</v>
      </c>
      <c r="K10" s="302">
        <v>53152.93806000003</v>
      </c>
    </row>
    <row r="11" spans="1:12" ht="9" customHeight="1">
      <c r="A11" s="291" t="s">
        <v>293</v>
      </c>
      <c r="B11" s="396" t="s">
        <v>294</v>
      </c>
      <c r="C11" s="401">
        <f>C10/C9*100</f>
        <v>50.054634186461335</v>
      </c>
      <c r="D11" s="344">
        <v>0</v>
      </c>
      <c r="E11" s="385">
        <v>0.54882894567660701</v>
      </c>
      <c r="F11" s="385">
        <v>2.7456807218461101</v>
      </c>
      <c r="G11" s="385">
        <v>6.3685710585862401</v>
      </c>
      <c r="H11" s="402">
        <v>-2054.3674715377101</v>
      </c>
      <c r="I11" s="345">
        <v>124.4</v>
      </c>
      <c r="J11" s="345">
        <v>94.14268449830287</v>
      </c>
      <c r="K11" s="345">
        <v>82</v>
      </c>
    </row>
    <row r="12" spans="1:12" ht="21" customHeight="1">
      <c r="A12" s="681" t="s">
        <v>317</v>
      </c>
      <c r="B12" s="681"/>
      <c r="C12" s="681"/>
      <c r="D12" s="681"/>
      <c r="E12" s="681"/>
      <c r="F12" s="681"/>
      <c r="G12" s="681"/>
      <c r="H12" s="681"/>
      <c r="I12" s="681"/>
      <c r="J12" s="681"/>
      <c r="K12" s="681"/>
    </row>
    <row r="13" spans="1:12" ht="9" customHeight="1">
      <c r="A13" s="291" t="s">
        <v>289</v>
      </c>
      <c r="B13" s="341" t="s">
        <v>288</v>
      </c>
      <c r="C13" s="154">
        <v>1012477.2353799997</v>
      </c>
      <c r="D13" s="146">
        <v>0</v>
      </c>
      <c r="E13" s="146">
        <v>39136.733820000001</v>
      </c>
      <c r="F13" s="146">
        <v>317680.08161999984</v>
      </c>
      <c r="G13" s="146">
        <v>209611.73386000009</v>
      </c>
      <c r="H13" s="146">
        <v>98221.311239999952</v>
      </c>
      <c r="I13" s="375">
        <v>212776.54104999953</v>
      </c>
      <c r="J13" s="375">
        <v>76450.440339999623</v>
      </c>
      <c r="K13" s="302">
        <v>58600.393450000673</v>
      </c>
    </row>
    <row r="14" spans="1:12" ht="9" customHeight="1">
      <c r="A14" s="291" t="s">
        <v>290</v>
      </c>
      <c r="B14" s="341" t="s">
        <v>288</v>
      </c>
      <c r="C14" s="154">
        <v>824372.23910999869</v>
      </c>
      <c r="D14" s="146">
        <v>0</v>
      </c>
      <c r="E14" s="146">
        <v>37484.906600000002</v>
      </c>
      <c r="F14" s="146">
        <v>292375.26623000007</v>
      </c>
      <c r="G14" s="146">
        <v>176315.44732000021</v>
      </c>
      <c r="H14" s="146">
        <v>88276.988939999661</v>
      </c>
      <c r="I14" s="375">
        <v>151870.92153999966</v>
      </c>
      <c r="J14" s="375">
        <v>45242.919920000131</v>
      </c>
      <c r="K14" s="302">
        <v>32805.788559998968</v>
      </c>
    </row>
    <row r="15" spans="1:12" ht="9" customHeight="1">
      <c r="A15" s="291" t="s">
        <v>291</v>
      </c>
      <c r="B15" s="341" t="s">
        <v>288</v>
      </c>
      <c r="C15" s="154">
        <v>662607.44528000057</v>
      </c>
      <c r="D15" s="146">
        <v>0</v>
      </c>
      <c r="E15" s="146">
        <v>31862.170959999999</v>
      </c>
      <c r="F15" s="146">
        <v>245818.37120000014</v>
      </c>
      <c r="G15" s="146">
        <v>144904.82297999988</v>
      </c>
      <c r="H15" s="146">
        <v>69716.558049999934</v>
      </c>
      <c r="I15" s="375">
        <v>102493.7484200006</v>
      </c>
      <c r="J15" s="375">
        <v>28835.551479999674</v>
      </c>
      <c r="K15" s="302">
        <v>38976.22219000035</v>
      </c>
    </row>
    <row r="16" spans="1:12" ht="9" customHeight="1">
      <c r="A16" s="291" t="s">
        <v>292</v>
      </c>
      <c r="B16" s="341" t="s">
        <v>288</v>
      </c>
      <c r="C16" s="154">
        <v>485695.45890999964</v>
      </c>
      <c r="D16" s="146">
        <v>0</v>
      </c>
      <c r="E16" s="146">
        <v>0</v>
      </c>
      <c r="F16" s="146">
        <v>20854.537619999988</v>
      </c>
      <c r="G16" s="146">
        <v>74375.283819999982</v>
      </c>
      <c r="H16" s="146">
        <v>116476.46619000009</v>
      </c>
      <c r="I16" s="375">
        <v>105363.72126999978</v>
      </c>
      <c r="J16" s="375">
        <v>90381.604120000033</v>
      </c>
      <c r="K16" s="302">
        <v>78243.845889999764</v>
      </c>
    </row>
    <row r="17" spans="1:15" ht="9" customHeight="1">
      <c r="A17" s="291" t="s">
        <v>293</v>
      </c>
      <c r="B17" s="343" t="s">
        <v>294</v>
      </c>
      <c r="C17" s="401">
        <f>C16/C15*100</f>
        <v>73.300634088824253</v>
      </c>
      <c r="D17" s="344">
        <v>0</v>
      </c>
      <c r="E17" s="345">
        <v>0</v>
      </c>
      <c r="F17" s="345">
        <v>8.4837180875438101</v>
      </c>
      <c r="G17" s="345">
        <v>51.3269898754615</v>
      </c>
      <c r="H17" s="345">
        <v>167.07145253278901</v>
      </c>
      <c r="I17" s="290">
        <v>102.8</v>
      </c>
      <c r="J17" s="345">
        <v>313.43809804604803</v>
      </c>
      <c r="K17" s="345">
        <v>200.7</v>
      </c>
      <c r="L17" s="403"/>
      <c r="M17" s="404"/>
      <c r="N17" s="404"/>
      <c r="O17" s="404"/>
    </row>
    <row r="18" spans="1:15" ht="21" customHeight="1">
      <c r="A18" s="681" t="s">
        <v>318</v>
      </c>
      <c r="B18" s="681"/>
      <c r="C18" s="681"/>
      <c r="D18" s="681"/>
      <c r="E18" s="681"/>
      <c r="F18" s="681"/>
      <c r="G18" s="681"/>
      <c r="H18" s="681"/>
      <c r="I18" s="681"/>
      <c r="J18" s="681"/>
      <c r="K18" s="681"/>
    </row>
    <row r="19" spans="1:15" ht="9" customHeight="1">
      <c r="A19" s="291" t="s">
        <v>289</v>
      </c>
      <c r="B19" s="341" t="s">
        <v>288</v>
      </c>
      <c r="C19" s="154">
        <v>515032.09684999957</v>
      </c>
      <c r="D19" s="146">
        <v>0</v>
      </c>
      <c r="E19" s="146">
        <v>0</v>
      </c>
      <c r="F19" s="146">
        <v>82711.376619999995</v>
      </c>
      <c r="G19" s="146">
        <v>174871.16408999998</v>
      </c>
      <c r="H19" s="146">
        <v>32549.507980000053</v>
      </c>
      <c r="I19" s="375">
        <v>65691.788829999859</v>
      </c>
      <c r="J19" s="375">
        <v>77749.997309999657</v>
      </c>
      <c r="K19" s="302">
        <v>81458.262020000024</v>
      </c>
    </row>
    <row r="20" spans="1:15" ht="9" customHeight="1">
      <c r="A20" s="291" t="s">
        <v>290</v>
      </c>
      <c r="B20" s="341" t="s">
        <v>288</v>
      </c>
      <c r="C20" s="154">
        <v>455302.45123999962</v>
      </c>
      <c r="D20" s="146">
        <v>0</v>
      </c>
      <c r="E20" s="146">
        <v>0</v>
      </c>
      <c r="F20" s="146">
        <v>73153.84957999998</v>
      </c>
      <c r="G20" s="146">
        <v>151133.61725000001</v>
      </c>
      <c r="H20" s="146">
        <v>28548.305110000161</v>
      </c>
      <c r="I20" s="375">
        <v>61733.595649999945</v>
      </c>
      <c r="J20" s="375">
        <v>67572.809089999588</v>
      </c>
      <c r="K20" s="302">
        <v>73160.274559999933</v>
      </c>
    </row>
    <row r="21" spans="1:15" ht="9" customHeight="1">
      <c r="A21" s="291" t="s">
        <v>291</v>
      </c>
      <c r="B21" s="341" t="s">
        <v>288</v>
      </c>
      <c r="C21" s="154">
        <v>367121.34334999998</v>
      </c>
      <c r="D21" s="146">
        <v>0</v>
      </c>
      <c r="E21" s="146">
        <v>0</v>
      </c>
      <c r="F21" s="146">
        <v>59928.777350000004</v>
      </c>
      <c r="G21" s="146">
        <v>108861.02180999996</v>
      </c>
      <c r="H21" s="146">
        <v>22958.816189999925</v>
      </c>
      <c r="I21" s="375">
        <v>50446.768800000136</v>
      </c>
      <c r="J21" s="375">
        <v>55304.076170000277</v>
      </c>
      <c r="K21" s="302">
        <v>69621.883029999677</v>
      </c>
    </row>
    <row r="22" spans="1:15" ht="9" customHeight="1">
      <c r="A22" s="291" t="s">
        <v>292</v>
      </c>
      <c r="B22" s="341" t="s">
        <v>288</v>
      </c>
      <c r="C22" s="154">
        <v>204147.50955999992</v>
      </c>
      <c r="D22" s="146">
        <v>0</v>
      </c>
      <c r="E22" s="146">
        <v>0</v>
      </c>
      <c r="F22" s="146">
        <v>1987.2616399999999</v>
      </c>
      <c r="G22" s="146">
        <v>17357.896319999996</v>
      </c>
      <c r="H22" s="146">
        <v>45372.848470000041</v>
      </c>
      <c r="I22" s="375">
        <v>37252.206969999956</v>
      </c>
      <c r="J22" s="375">
        <v>42254.680079999889</v>
      </c>
      <c r="K22" s="302">
        <v>59922.616080000036</v>
      </c>
    </row>
    <row r="23" spans="1:15" ht="9" customHeight="1">
      <c r="A23" s="291" t="s">
        <v>293</v>
      </c>
      <c r="B23" s="343" t="s">
        <v>294</v>
      </c>
      <c r="C23" s="401">
        <f>C22/C21*100</f>
        <v>55.607638525492433</v>
      </c>
      <c r="D23" s="344">
        <v>0</v>
      </c>
      <c r="E23" s="344">
        <v>0</v>
      </c>
      <c r="F23" s="345">
        <v>3.3160390181062098</v>
      </c>
      <c r="G23" s="345">
        <v>15.9450058720701</v>
      </c>
      <c r="H23" s="345">
        <v>197.62712543411899</v>
      </c>
      <c r="I23" s="290">
        <v>73.8</v>
      </c>
      <c r="J23" s="345">
        <v>76.404277959751838</v>
      </c>
      <c r="K23" s="345">
        <v>86.1</v>
      </c>
      <c r="L23" s="404"/>
      <c r="M23" s="404"/>
      <c r="N23" s="404"/>
      <c r="O23" s="404"/>
    </row>
    <row r="24" spans="1:15" ht="21" customHeight="1">
      <c r="A24" s="681" t="s">
        <v>319</v>
      </c>
      <c r="B24" s="681"/>
      <c r="C24" s="681"/>
      <c r="D24" s="681"/>
      <c r="E24" s="681"/>
      <c r="F24" s="681"/>
      <c r="G24" s="681"/>
      <c r="H24" s="681"/>
      <c r="I24" s="681"/>
      <c r="J24" s="681"/>
      <c r="K24" s="681"/>
    </row>
    <row r="25" spans="1:15" ht="9" customHeight="1">
      <c r="A25" s="291" t="s">
        <v>289</v>
      </c>
      <c r="B25" s="341" t="s">
        <v>288</v>
      </c>
      <c r="C25" s="154">
        <v>57081.434130000016</v>
      </c>
      <c r="D25" s="146">
        <v>0</v>
      </c>
      <c r="E25" s="146">
        <v>6208.2137199999997</v>
      </c>
      <c r="F25" s="146">
        <v>14408.128390000002</v>
      </c>
      <c r="G25" s="146">
        <v>6046.3249599999981</v>
      </c>
      <c r="H25" s="146">
        <v>8782.224130000006</v>
      </c>
      <c r="I25" s="375">
        <v>10912.52770999998</v>
      </c>
      <c r="J25" s="375">
        <v>1943.4780600000231</v>
      </c>
      <c r="K25" s="302">
        <v>8780.5371600000071</v>
      </c>
    </row>
    <row r="26" spans="1:15" ht="9" customHeight="1">
      <c r="A26" s="291" t="s">
        <v>290</v>
      </c>
      <c r="B26" s="341" t="s">
        <v>288</v>
      </c>
      <c r="C26" s="154">
        <v>53145.724330000012</v>
      </c>
      <c r="D26" s="146">
        <v>0</v>
      </c>
      <c r="E26" s="146">
        <v>6208.2137199999997</v>
      </c>
      <c r="F26" s="146">
        <v>14100.868760000008</v>
      </c>
      <c r="G26" s="146">
        <v>5582.8103099999862</v>
      </c>
      <c r="H26" s="146">
        <v>8862.715250000012</v>
      </c>
      <c r="I26" s="375">
        <v>10109.281019999973</v>
      </c>
      <c r="J26" s="375">
        <v>235.28048000000126</v>
      </c>
      <c r="K26" s="302">
        <v>8046.5547900000311</v>
      </c>
    </row>
    <row r="27" spans="1:15" ht="9" customHeight="1">
      <c r="A27" s="291" t="s">
        <v>291</v>
      </c>
      <c r="B27" s="341" t="s">
        <v>288</v>
      </c>
      <c r="C27" s="154">
        <v>45848.643549999979</v>
      </c>
      <c r="D27" s="146">
        <v>0</v>
      </c>
      <c r="E27" s="146">
        <v>5276.9816500000006</v>
      </c>
      <c r="F27" s="146">
        <v>11985.738450000001</v>
      </c>
      <c r="G27" s="146">
        <v>4745.3887500000019</v>
      </c>
      <c r="H27" s="146">
        <v>7533.3079499999876</v>
      </c>
      <c r="I27" s="375">
        <v>8592.8888400000069</v>
      </c>
      <c r="J27" s="375">
        <v>204.87629999999626</v>
      </c>
      <c r="K27" s="302">
        <v>7509.4616099999839</v>
      </c>
    </row>
    <row r="28" spans="1:15" ht="9" customHeight="1">
      <c r="A28" s="291" t="s">
        <v>292</v>
      </c>
      <c r="B28" s="341" t="s">
        <v>288</v>
      </c>
      <c r="C28" s="154">
        <v>28281.794339999993</v>
      </c>
      <c r="D28" s="146">
        <v>0</v>
      </c>
      <c r="E28" s="146">
        <v>0</v>
      </c>
      <c r="F28" s="146">
        <v>1522.51244</v>
      </c>
      <c r="G28" s="146">
        <v>2585.9642600000002</v>
      </c>
      <c r="H28" s="146">
        <v>4395.6337099999992</v>
      </c>
      <c r="I28" s="375">
        <v>5425.152090000005</v>
      </c>
      <c r="J28" s="375">
        <v>6112.6516099999935</v>
      </c>
      <c r="K28" s="302">
        <v>8239.8802299999952</v>
      </c>
    </row>
    <row r="29" spans="1:15" ht="9" customHeight="1">
      <c r="A29" s="291" t="s">
        <v>293</v>
      </c>
      <c r="B29" s="343" t="s">
        <v>294</v>
      </c>
      <c r="C29" s="401">
        <f>C28/C27*100</f>
        <v>61.685127738092064</v>
      </c>
      <c r="D29" s="344">
        <v>0</v>
      </c>
      <c r="E29" s="345">
        <v>0</v>
      </c>
      <c r="F29" s="345">
        <v>12.702700349681001</v>
      </c>
      <c r="G29" s="345">
        <v>54.5</v>
      </c>
      <c r="H29" s="345">
        <v>58.349316650463003</v>
      </c>
      <c r="I29" s="290">
        <v>63.1</v>
      </c>
      <c r="J29" s="345">
        <v>2983.5816099764129</v>
      </c>
      <c r="K29" s="345">
        <v>109.7</v>
      </c>
      <c r="L29" s="404"/>
      <c r="M29" s="404"/>
      <c r="N29" s="404"/>
      <c r="O29" s="404"/>
    </row>
    <row r="30" spans="1:15" ht="21" customHeight="1">
      <c r="A30" s="681" t="s">
        <v>320</v>
      </c>
      <c r="B30" s="681"/>
      <c r="C30" s="681"/>
      <c r="D30" s="681"/>
      <c r="E30" s="681"/>
      <c r="F30" s="681"/>
      <c r="G30" s="681"/>
      <c r="H30" s="681"/>
      <c r="I30" s="681"/>
      <c r="J30" s="681"/>
      <c r="K30" s="681"/>
    </row>
    <row r="31" spans="1:15" ht="9" customHeight="1">
      <c r="A31" s="291" t="s">
        <v>289</v>
      </c>
      <c r="B31" s="341" t="s">
        <v>288</v>
      </c>
      <c r="C31" s="154">
        <v>1334261.0062099979</v>
      </c>
      <c r="D31" s="146">
        <v>0</v>
      </c>
      <c r="E31" s="146">
        <v>0</v>
      </c>
      <c r="F31" s="146">
        <v>120425.65153</v>
      </c>
      <c r="G31" s="146">
        <v>410598.25706999993</v>
      </c>
      <c r="H31" s="146">
        <v>246831.25311000005</v>
      </c>
      <c r="I31" s="375">
        <v>180530.72446000029</v>
      </c>
      <c r="J31" s="375">
        <v>249208.71628999943</v>
      </c>
      <c r="K31" s="302">
        <v>126666.40374999819</v>
      </c>
    </row>
    <row r="32" spans="1:15" ht="9" customHeight="1">
      <c r="A32" s="291" t="s">
        <v>290</v>
      </c>
      <c r="B32" s="341" t="s">
        <v>288</v>
      </c>
      <c r="C32" s="154">
        <v>1160569.4711099986</v>
      </c>
      <c r="D32" s="146">
        <v>0</v>
      </c>
      <c r="E32" s="146">
        <v>0</v>
      </c>
      <c r="F32" s="146">
        <v>108688.19753999998</v>
      </c>
      <c r="G32" s="146">
        <v>343074.88675999991</v>
      </c>
      <c r="H32" s="146">
        <v>202765.65745999955</v>
      </c>
      <c r="I32" s="375">
        <v>170335.6190600004</v>
      </c>
      <c r="J32" s="375">
        <v>188104.52150999906</v>
      </c>
      <c r="K32" s="302">
        <v>147600.58877999976</v>
      </c>
    </row>
    <row r="33" spans="1:11" ht="9" customHeight="1">
      <c r="A33" s="291" t="s">
        <v>291</v>
      </c>
      <c r="B33" s="341" t="s">
        <v>288</v>
      </c>
      <c r="C33" s="154">
        <v>865532.09323999973</v>
      </c>
      <c r="D33" s="146">
        <v>0</v>
      </c>
      <c r="E33" s="146">
        <v>0</v>
      </c>
      <c r="F33" s="146">
        <v>90295.762759999969</v>
      </c>
      <c r="G33" s="146">
        <v>222829.29942000029</v>
      </c>
      <c r="H33" s="146">
        <v>171103.75605000008</v>
      </c>
      <c r="I33" s="375">
        <v>139856.06354999857</v>
      </c>
      <c r="J33" s="375">
        <v>142209.53592000087</v>
      </c>
      <c r="K33" s="302">
        <v>99237.675539999967</v>
      </c>
    </row>
    <row r="34" spans="1:11" ht="9" customHeight="1">
      <c r="A34" s="291" t="s">
        <v>292</v>
      </c>
      <c r="B34" s="341" t="s">
        <v>288</v>
      </c>
      <c r="C34" s="154">
        <v>592474.3210899987</v>
      </c>
      <c r="D34" s="146">
        <v>0</v>
      </c>
      <c r="E34" s="146">
        <v>0</v>
      </c>
      <c r="F34" s="146">
        <v>5828.5424089999997</v>
      </c>
      <c r="G34" s="146">
        <v>61526.99359100002</v>
      </c>
      <c r="H34" s="146">
        <v>84642.988589999906</v>
      </c>
      <c r="I34" s="375">
        <v>81603.245389999734</v>
      </c>
      <c r="J34" s="375">
        <v>154486.90163000001</v>
      </c>
      <c r="K34" s="302">
        <v>204385.64947999903</v>
      </c>
    </row>
    <row r="35" spans="1:11" ht="9" customHeight="1">
      <c r="A35" s="291" t="s">
        <v>293</v>
      </c>
      <c r="B35" s="343" t="s">
        <v>294</v>
      </c>
      <c r="C35" s="401">
        <f>C34/C33*100</f>
        <v>68.452033808723726</v>
      </c>
      <c r="D35" s="344">
        <v>0</v>
      </c>
      <c r="E35" s="344">
        <v>0</v>
      </c>
      <c r="F35" s="345">
        <v>6.5</v>
      </c>
      <c r="G35" s="345">
        <v>27.611716121330499</v>
      </c>
      <c r="H35" s="345">
        <v>49.468808016853501</v>
      </c>
      <c r="I35" s="290">
        <v>58.3</v>
      </c>
      <c r="J35" s="345">
        <v>108.63329285942238</v>
      </c>
      <c r="K35" s="345">
        <v>206</v>
      </c>
    </row>
    <row r="36" spans="1:11" ht="6.75" customHeight="1" thickBot="1">
      <c r="A36" s="355"/>
      <c r="B36" s="356"/>
      <c r="C36" s="356"/>
      <c r="D36" s="356"/>
      <c r="E36" s="356"/>
      <c r="F36" s="356"/>
      <c r="G36" s="356"/>
      <c r="H36" s="309"/>
      <c r="I36" s="309"/>
      <c r="J36" s="309"/>
      <c r="K36" s="309"/>
    </row>
    <row r="37" spans="1:11" ht="9" customHeight="1" thickTop="1">
      <c r="A37" s="357" t="s">
        <v>300</v>
      </c>
      <c r="B37" s="144"/>
      <c r="C37" s="144"/>
      <c r="D37" s="144"/>
      <c r="E37" s="144"/>
      <c r="F37" s="144"/>
      <c r="G37" s="144"/>
    </row>
    <row r="39" spans="1:11">
      <c r="C39" s="307"/>
    </row>
  </sheetData>
  <mergeCells count="9">
    <mergeCell ref="A18:K18"/>
    <mergeCell ref="A24:K24"/>
    <mergeCell ref="A30:K30"/>
    <mergeCell ref="A1:K1"/>
    <mergeCell ref="A3:A4"/>
    <mergeCell ref="B3:B4"/>
    <mergeCell ref="C3:K3"/>
    <mergeCell ref="A6:K6"/>
    <mergeCell ref="A12:K12"/>
  </mergeCells>
  <pageMargins left="0.7" right="0.7" top="0.75" bottom="0.75" header="0.3" footer="0.3"/>
  <pageSetup paperSize="9" scale="98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5D706-DAAC-4C63-B2D5-0EDA258F11A9}">
  <sheetPr>
    <tabColor rgb="FF92D050"/>
  </sheetPr>
  <dimension ref="A1:J51"/>
  <sheetViews>
    <sheetView showGridLines="0" zoomScaleNormal="100" workbookViewId="0">
      <selection sqref="A1:J1"/>
    </sheetView>
  </sheetViews>
  <sheetFormatPr defaultRowHeight="12.5"/>
  <cols>
    <col min="1" max="1" width="29.7265625" customWidth="1"/>
    <col min="2" max="2" width="7" customWidth="1"/>
    <col min="3" max="9" width="6.453125" customWidth="1"/>
    <col min="10" max="10" width="6.453125" style="140" customWidth="1"/>
  </cols>
  <sheetData>
    <row r="1" spans="1:10" ht="30" customHeight="1">
      <c r="A1" s="568" t="s">
        <v>550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0" ht="7.5" customHeight="1">
      <c r="A2" s="335"/>
      <c r="B2" s="160"/>
      <c r="C2" s="160"/>
      <c r="D2" s="160"/>
      <c r="E2" s="160"/>
      <c r="F2" s="160"/>
      <c r="G2" s="160"/>
      <c r="H2" s="160"/>
      <c r="I2" s="160"/>
      <c r="J2" s="358"/>
    </row>
    <row r="3" spans="1:10">
      <c r="A3" s="640" t="s">
        <v>306</v>
      </c>
      <c r="B3" s="633" t="s">
        <v>135</v>
      </c>
      <c r="C3" s="676" t="s">
        <v>286</v>
      </c>
      <c r="D3" s="677"/>
      <c r="E3" s="677"/>
      <c r="F3" s="677"/>
      <c r="G3" s="677"/>
      <c r="H3" s="677"/>
      <c r="I3" s="677"/>
      <c r="J3" s="677"/>
    </row>
    <row r="4" spans="1:10">
      <c r="A4" s="640"/>
      <c r="B4" s="633"/>
      <c r="C4" s="337">
        <v>2014</v>
      </c>
      <c r="D4" s="337">
        <v>2015</v>
      </c>
      <c r="E4" s="337">
        <v>2016</v>
      </c>
      <c r="F4" s="338">
        <v>2017</v>
      </c>
      <c r="G4" s="338">
        <v>2018</v>
      </c>
      <c r="H4" s="338">
        <v>2019</v>
      </c>
      <c r="I4" s="338">
        <v>2020</v>
      </c>
      <c r="J4" s="338">
        <v>2021</v>
      </c>
    </row>
    <row r="5" spans="1:10" ht="6" customHeight="1">
      <c r="A5" s="339"/>
      <c r="B5" s="339"/>
      <c r="C5" s="339"/>
      <c r="D5" s="340"/>
      <c r="E5" s="340"/>
      <c r="F5" s="340"/>
      <c r="G5" s="340"/>
      <c r="H5" s="340"/>
      <c r="I5" s="340"/>
      <c r="J5" s="340"/>
    </row>
    <row r="6" spans="1:10" ht="18" customHeight="1">
      <c r="A6" s="685" t="s">
        <v>309</v>
      </c>
      <c r="B6" s="685"/>
      <c r="C6" s="685"/>
      <c r="D6" s="685"/>
      <c r="E6" s="685"/>
      <c r="F6" s="685"/>
      <c r="G6" s="685"/>
      <c r="H6" s="685"/>
      <c r="I6" s="685"/>
      <c r="J6" s="685"/>
    </row>
    <row r="7" spans="1:10" ht="18" customHeight="1">
      <c r="A7" s="405" t="s">
        <v>321</v>
      </c>
      <c r="B7" s="405"/>
      <c r="C7" s="405"/>
      <c r="D7" s="406"/>
      <c r="E7" s="407"/>
      <c r="F7" s="407"/>
      <c r="G7" s="407"/>
      <c r="H7" s="407"/>
      <c r="I7" s="407"/>
      <c r="J7" s="407"/>
    </row>
    <row r="8" spans="1:10" ht="9" customHeight="1">
      <c r="A8" s="156" t="s">
        <v>291</v>
      </c>
      <c r="B8" s="341" t="s">
        <v>288</v>
      </c>
      <c r="C8" s="341">
        <v>0</v>
      </c>
      <c r="D8" s="341">
        <v>0</v>
      </c>
      <c r="E8" s="146">
        <v>45859.980109999997</v>
      </c>
      <c r="F8" s="146">
        <v>50859.980109999997</v>
      </c>
      <c r="G8" s="146">
        <v>50859.980109999997</v>
      </c>
      <c r="H8" s="341">
        <v>70706.579440000001</v>
      </c>
      <c r="I8" s="341">
        <v>119640.78975000003</v>
      </c>
      <c r="J8" s="302">
        <v>162942.42122000002</v>
      </c>
    </row>
    <row r="9" spans="1:10" ht="9" customHeight="1">
      <c r="A9" s="156" t="s">
        <v>292</v>
      </c>
      <c r="B9" s="341" t="s">
        <v>288</v>
      </c>
      <c r="C9" s="341">
        <v>0</v>
      </c>
      <c r="D9" s="341">
        <v>0</v>
      </c>
      <c r="E9" s="146">
        <v>0</v>
      </c>
      <c r="F9" s="146">
        <v>12204.122690000002</v>
      </c>
      <c r="G9" s="146">
        <v>27677.14284</v>
      </c>
      <c r="H9" s="341">
        <v>40937.725990000006</v>
      </c>
      <c r="I9" s="341">
        <v>72345.121350000001</v>
      </c>
      <c r="J9" s="302">
        <v>91850.417319999993</v>
      </c>
    </row>
    <row r="10" spans="1:10" ht="9" customHeight="1">
      <c r="A10" s="156" t="s">
        <v>293</v>
      </c>
      <c r="B10" s="408" t="s">
        <v>294</v>
      </c>
      <c r="C10" s="409">
        <v>0</v>
      </c>
      <c r="D10" s="409">
        <v>0</v>
      </c>
      <c r="E10" s="377">
        <v>0</v>
      </c>
      <c r="F10" s="377">
        <v>23.995531778826699</v>
      </c>
      <c r="G10" s="344">
        <v>54.418312355097001</v>
      </c>
      <c r="H10" s="344">
        <v>57.9</v>
      </c>
      <c r="I10" s="344">
        <v>60.468608992945896</v>
      </c>
      <c r="J10" s="345">
        <v>56.4</v>
      </c>
    </row>
    <row r="11" spans="1:10" ht="18" customHeight="1">
      <c r="A11" s="685" t="s">
        <v>310</v>
      </c>
      <c r="B11" s="685"/>
      <c r="C11" s="685"/>
      <c r="D11" s="685"/>
      <c r="E11" s="685"/>
      <c r="F11" s="685"/>
      <c r="G11" s="685"/>
      <c r="H11" s="685"/>
      <c r="I11" s="685"/>
      <c r="J11" s="685"/>
    </row>
    <row r="12" spans="1:10" ht="18" customHeight="1">
      <c r="A12" s="405" t="s">
        <v>322</v>
      </c>
      <c r="B12" s="405"/>
      <c r="C12" s="405"/>
      <c r="D12" s="406"/>
      <c r="E12" s="407"/>
      <c r="F12" s="407"/>
      <c r="G12" s="407"/>
      <c r="H12" s="407"/>
      <c r="I12" s="407"/>
      <c r="J12" s="407"/>
    </row>
    <row r="13" spans="1:10" ht="9" customHeight="1">
      <c r="A13" s="156" t="s">
        <v>291</v>
      </c>
      <c r="B13" s="341" t="s">
        <v>288</v>
      </c>
      <c r="C13" s="341">
        <v>0</v>
      </c>
      <c r="D13" s="341">
        <v>0</v>
      </c>
      <c r="E13" s="341">
        <v>0</v>
      </c>
      <c r="F13" s="341">
        <v>0</v>
      </c>
      <c r="G13" s="341">
        <v>0</v>
      </c>
      <c r="H13" s="341">
        <v>0</v>
      </c>
      <c r="I13" s="341">
        <v>2175.3765899999999</v>
      </c>
      <c r="J13" s="302">
        <v>2347.76028</v>
      </c>
    </row>
    <row r="14" spans="1:10" ht="9" customHeight="1">
      <c r="A14" s="156" t="s">
        <v>292</v>
      </c>
      <c r="B14" s="341" t="s">
        <v>288</v>
      </c>
      <c r="C14" s="341">
        <v>0</v>
      </c>
      <c r="D14" s="341">
        <v>0</v>
      </c>
      <c r="E14" s="341">
        <v>0</v>
      </c>
      <c r="F14" s="341">
        <v>0</v>
      </c>
      <c r="G14" s="341">
        <v>0</v>
      </c>
      <c r="H14" s="341">
        <v>0</v>
      </c>
      <c r="I14" s="341">
        <v>259.98352999999997</v>
      </c>
      <c r="J14" s="302">
        <v>875.31329999999991</v>
      </c>
    </row>
    <row r="15" spans="1:10" ht="9" customHeight="1">
      <c r="A15" s="156" t="s">
        <v>293</v>
      </c>
      <c r="B15" s="408" t="s">
        <v>294</v>
      </c>
      <c r="C15" s="409">
        <v>0</v>
      </c>
      <c r="D15" s="409">
        <v>0</v>
      </c>
      <c r="E15" s="409">
        <v>0</v>
      </c>
      <c r="F15" s="409">
        <v>0</v>
      </c>
      <c r="G15" s="409">
        <v>0</v>
      </c>
      <c r="H15" s="409">
        <v>0</v>
      </c>
      <c r="I15" s="409">
        <v>11.951196459276046</v>
      </c>
      <c r="J15" s="345">
        <v>37.299999999999997</v>
      </c>
    </row>
    <row r="16" spans="1:10" ht="18" customHeight="1">
      <c r="A16" s="685" t="s">
        <v>311</v>
      </c>
      <c r="B16" s="685"/>
      <c r="C16" s="685"/>
      <c r="D16" s="685"/>
      <c r="E16" s="685"/>
      <c r="F16" s="685"/>
      <c r="G16" s="685"/>
      <c r="H16" s="685"/>
      <c r="I16" s="685"/>
      <c r="J16" s="685"/>
    </row>
    <row r="17" spans="1:10" ht="18" customHeight="1">
      <c r="A17" s="410" t="s">
        <v>323</v>
      </c>
      <c r="B17" s="410"/>
      <c r="C17" s="410"/>
      <c r="D17" s="406"/>
      <c r="E17" s="407"/>
      <c r="F17" s="407"/>
      <c r="G17" s="407"/>
      <c r="H17" s="407"/>
      <c r="I17" s="407"/>
      <c r="J17" s="407"/>
    </row>
    <row r="18" spans="1:10" ht="9" customHeight="1">
      <c r="A18" s="156" t="s">
        <v>291</v>
      </c>
      <c r="B18" s="341" t="s">
        <v>288</v>
      </c>
      <c r="C18" s="341">
        <v>0</v>
      </c>
      <c r="D18" s="341">
        <v>0</v>
      </c>
      <c r="E18" s="146">
        <v>935.72249999999997</v>
      </c>
      <c r="F18" s="146">
        <v>138781.35131999999</v>
      </c>
      <c r="G18" s="146">
        <v>154377.19946000006</v>
      </c>
      <c r="H18" s="375">
        <v>228842.85859000002</v>
      </c>
      <c r="I18" s="375">
        <v>248133.42496999996</v>
      </c>
      <c r="J18" s="375">
        <v>242209.99168000004</v>
      </c>
    </row>
    <row r="19" spans="1:10" ht="9" customHeight="1">
      <c r="A19" s="156" t="s">
        <v>292</v>
      </c>
      <c r="B19" s="341" t="s">
        <v>288</v>
      </c>
      <c r="C19" s="341">
        <v>0</v>
      </c>
      <c r="D19" s="341">
        <v>0</v>
      </c>
      <c r="E19" s="146">
        <v>0</v>
      </c>
      <c r="F19" s="146">
        <v>418.84087999999997</v>
      </c>
      <c r="G19" s="146">
        <v>5497.3458199999995</v>
      </c>
      <c r="H19" s="375">
        <v>19829.228529999997</v>
      </c>
      <c r="I19" s="375">
        <v>59436.673240000004</v>
      </c>
      <c r="J19" s="375">
        <v>113288.22216999994</v>
      </c>
    </row>
    <row r="20" spans="1:10" ht="9" customHeight="1">
      <c r="A20" s="156" t="s">
        <v>293</v>
      </c>
      <c r="B20" s="408" t="s">
        <v>294</v>
      </c>
      <c r="C20" s="409">
        <v>0</v>
      </c>
      <c r="D20" s="409">
        <v>0</v>
      </c>
      <c r="E20" s="377">
        <v>0</v>
      </c>
      <c r="F20" s="377">
        <v>0.30179910774484597</v>
      </c>
      <c r="G20" s="344">
        <v>3.5609829943989801</v>
      </c>
      <c r="H20" s="344">
        <v>8.6999999999999993</v>
      </c>
      <c r="I20" s="344">
        <v>23.953513416093003</v>
      </c>
      <c r="J20" s="344">
        <v>46.8</v>
      </c>
    </row>
    <row r="21" spans="1:10" ht="18" customHeight="1">
      <c r="A21" s="405" t="s">
        <v>324</v>
      </c>
      <c r="B21" s="405"/>
      <c r="C21" s="405"/>
      <c r="D21" s="406"/>
      <c r="E21" s="407"/>
      <c r="F21" s="407"/>
      <c r="G21" s="407"/>
      <c r="H21" s="407"/>
      <c r="I21" s="407"/>
      <c r="J21" s="407"/>
    </row>
    <row r="22" spans="1:10" ht="9" customHeight="1">
      <c r="A22" s="156" t="s">
        <v>291</v>
      </c>
      <c r="B22" s="341" t="s">
        <v>288</v>
      </c>
      <c r="C22" s="341">
        <v>0</v>
      </c>
      <c r="D22" s="341">
        <v>0</v>
      </c>
      <c r="E22" s="146">
        <v>991.13400000000001</v>
      </c>
      <c r="F22" s="146">
        <v>51664.670420000002</v>
      </c>
      <c r="G22" s="146">
        <v>75096.105319999959</v>
      </c>
      <c r="H22" s="375">
        <v>94376.10259999994</v>
      </c>
      <c r="I22" s="375">
        <v>97016.758789999934</v>
      </c>
      <c r="J22" s="375">
        <v>65646.302169999995</v>
      </c>
    </row>
    <row r="23" spans="1:10" ht="9" customHeight="1">
      <c r="A23" s="156" t="s">
        <v>292</v>
      </c>
      <c r="B23" s="341" t="s">
        <v>288</v>
      </c>
      <c r="C23" s="341">
        <v>0</v>
      </c>
      <c r="D23" s="341">
        <v>0</v>
      </c>
      <c r="E23" s="146">
        <v>0</v>
      </c>
      <c r="F23" s="146">
        <v>10059.39639</v>
      </c>
      <c r="G23" s="146">
        <v>11484.41137</v>
      </c>
      <c r="H23" s="375">
        <v>14359.91692</v>
      </c>
      <c r="I23" s="375">
        <v>23631.42366</v>
      </c>
      <c r="J23" s="375">
        <v>42141.827539999998</v>
      </c>
    </row>
    <row r="24" spans="1:10" ht="9" customHeight="1">
      <c r="A24" s="156" t="s">
        <v>293</v>
      </c>
      <c r="B24" s="408" t="s">
        <v>294</v>
      </c>
      <c r="C24" s="409">
        <v>0</v>
      </c>
      <c r="D24" s="409">
        <v>0</v>
      </c>
      <c r="E24" s="377">
        <v>0</v>
      </c>
      <c r="F24" s="377">
        <v>19.5</v>
      </c>
      <c r="G24" s="344">
        <v>15.2929520393402</v>
      </c>
      <c r="H24" s="345">
        <v>15.2</v>
      </c>
      <c r="I24" s="345">
        <v>24.358084061694942</v>
      </c>
      <c r="J24" s="345">
        <v>64.2</v>
      </c>
    </row>
    <row r="25" spans="1:10" ht="18" customHeight="1">
      <c r="A25" s="685" t="s">
        <v>313</v>
      </c>
      <c r="B25" s="685"/>
      <c r="C25" s="685"/>
      <c r="D25" s="685"/>
      <c r="E25" s="685"/>
      <c r="F25" s="685"/>
      <c r="G25" s="685"/>
      <c r="H25" s="685"/>
      <c r="I25" s="685"/>
      <c r="J25" s="685"/>
    </row>
    <row r="26" spans="1:10" ht="18" customHeight="1">
      <c r="A26" s="405" t="s">
        <v>325</v>
      </c>
      <c r="B26" s="405"/>
      <c r="C26" s="405"/>
      <c r="D26" s="406"/>
      <c r="E26" s="407"/>
      <c r="F26" s="407"/>
      <c r="G26" s="407"/>
      <c r="H26" s="407"/>
      <c r="I26" s="407"/>
      <c r="J26" s="407"/>
    </row>
    <row r="27" spans="1:10" ht="9" customHeight="1">
      <c r="A27" s="156" t="s">
        <v>291</v>
      </c>
      <c r="B27" s="341" t="s">
        <v>288</v>
      </c>
      <c r="C27" s="341">
        <v>0</v>
      </c>
      <c r="D27" s="146">
        <v>2195.8113800000001</v>
      </c>
      <c r="E27" s="363">
        <v>21873.594089999999</v>
      </c>
      <c r="F27" s="146">
        <v>56337.344819999962</v>
      </c>
      <c r="G27" s="146">
        <v>139713.16475999993</v>
      </c>
      <c r="H27" s="375">
        <v>223267.12207000004</v>
      </c>
      <c r="I27" s="375">
        <v>294799.84033999982</v>
      </c>
      <c r="J27" s="302">
        <v>338262.6487800004</v>
      </c>
    </row>
    <row r="28" spans="1:10" ht="9" customHeight="1">
      <c r="A28" s="156" t="s">
        <v>292</v>
      </c>
      <c r="B28" s="341" t="s">
        <v>288</v>
      </c>
      <c r="C28" s="341">
        <v>0</v>
      </c>
      <c r="D28" s="146">
        <v>0</v>
      </c>
      <c r="E28" s="363">
        <v>1547.1955699999999</v>
      </c>
      <c r="F28" s="146">
        <v>14927.289359999999</v>
      </c>
      <c r="G28" s="146">
        <v>37720.53156000001</v>
      </c>
      <c r="H28" s="375">
        <v>61443.311190000022</v>
      </c>
      <c r="I28" s="375">
        <v>113811.09915999997</v>
      </c>
      <c r="J28" s="302">
        <v>199590.22772</v>
      </c>
    </row>
    <row r="29" spans="1:10" ht="9" customHeight="1">
      <c r="A29" s="156" t="s">
        <v>293</v>
      </c>
      <c r="B29" s="408" t="s">
        <v>294</v>
      </c>
      <c r="C29" s="409">
        <v>0</v>
      </c>
      <c r="D29" s="377">
        <v>0</v>
      </c>
      <c r="E29" s="377">
        <v>7.07334863961536</v>
      </c>
      <c r="F29" s="377">
        <v>26.5</v>
      </c>
      <c r="G29" s="344">
        <v>26.998552086910699</v>
      </c>
      <c r="H29" s="344">
        <v>27.5</v>
      </c>
      <c r="I29" s="344">
        <v>38.606228222084134</v>
      </c>
      <c r="J29" s="345">
        <v>59</v>
      </c>
    </row>
    <row r="30" spans="1:10" ht="18" customHeight="1">
      <c r="A30" s="405" t="s">
        <v>326</v>
      </c>
      <c r="B30" s="405"/>
      <c r="C30" s="405"/>
      <c r="D30" s="406"/>
      <c r="E30" s="407"/>
      <c r="F30" s="407"/>
      <c r="G30" s="407"/>
      <c r="H30" s="407"/>
      <c r="I30" s="407"/>
      <c r="J30" s="407"/>
    </row>
    <row r="31" spans="1:10" ht="9" customHeight="1">
      <c r="A31" s="156" t="s">
        <v>291</v>
      </c>
      <c r="B31" s="341" t="s">
        <v>288</v>
      </c>
      <c r="C31" s="341">
        <v>0</v>
      </c>
      <c r="D31" s="341">
        <v>0</v>
      </c>
      <c r="E31" s="146">
        <v>4773.6758800000007</v>
      </c>
      <c r="F31" s="146">
        <v>51900.542139999998</v>
      </c>
      <c r="G31" s="146">
        <v>52205.415059999999</v>
      </c>
      <c r="H31" s="375">
        <v>317413.45867999998</v>
      </c>
      <c r="I31" s="375">
        <v>415988.4736599999</v>
      </c>
      <c r="J31" s="302">
        <v>430443.31437999988</v>
      </c>
    </row>
    <row r="32" spans="1:10" ht="9" customHeight="1">
      <c r="A32" s="156" t="s">
        <v>292</v>
      </c>
      <c r="B32" s="341" t="s">
        <v>288</v>
      </c>
      <c r="C32" s="341">
        <v>0</v>
      </c>
      <c r="D32" s="341">
        <v>0</v>
      </c>
      <c r="E32" s="146">
        <v>0</v>
      </c>
      <c r="F32" s="146">
        <v>256.10151000000002</v>
      </c>
      <c r="G32" s="146">
        <v>6477.8367999999982</v>
      </c>
      <c r="H32" s="375">
        <v>26298.37098</v>
      </c>
      <c r="I32" s="375">
        <v>43757.326880000001</v>
      </c>
      <c r="J32" s="302">
        <v>125374.64587000001</v>
      </c>
    </row>
    <row r="33" spans="1:10" ht="9" customHeight="1">
      <c r="A33" s="156" t="s">
        <v>293</v>
      </c>
      <c r="B33" s="408" t="s">
        <v>294</v>
      </c>
      <c r="C33" s="409">
        <v>0</v>
      </c>
      <c r="D33" s="409">
        <v>0</v>
      </c>
      <c r="E33" s="377">
        <v>0</v>
      </c>
      <c r="F33" s="377">
        <v>0.5</v>
      </c>
      <c r="G33" s="344">
        <v>12.408361838623399</v>
      </c>
      <c r="H33" s="345">
        <v>8.3000000000000007</v>
      </c>
      <c r="I33" s="345">
        <v>10.518879644671166</v>
      </c>
      <c r="J33" s="345">
        <v>29.1</v>
      </c>
    </row>
    <row r="34" spans="1:10" ht="6" customHeight="1">
      <c r="A34" s="178"/>
      <c r="B34" s="178"/>
      <c r="C34" s="178"/>
      <c r="D34" s="325"/>
      <c r="E34" s="325"/>
      <c r="F34" s="325"/>
      <c r="G34" s="325"/>
      <c r="H34" s="325"/>
      <c r="I34" s="325"/>
      <c r="J34" s="325"/>
    </row>
    <row r="35" spans="1:10">
      <c r="A35" s="680" t="s">
        <v>307</v>
      </c>
      <c r="B35" s="633" t="s">
        <v>135</v>
      </c>
      <c r="C35" s="676" t="s">
        <v>286</v>
      </c>
      <c r="D35" s="677"/>
      <c r="E35" s="677"/>
      <c r="F35" s="677"/>
      <c r="G35" s="677"/>
      <c r="H35" s="677"/>
      <c r="I35" s="677"/>
      <c r="J35" s="677"/>
    </row>
    <row r="36" spans="1:10">
      <c r="A36" s="680"/>
      <c r="B36" s="633"/>
      <c r="C36" s="337">
        <v>2014</v>
      </c>
      <c r="D36" s="337">
        <v>2015</v>
      </c>
      <c r="E36" s="337">
        <v>2016</v>
      </c>
      <c r="F36" s="338">
        <v>2017</v>
      </c>
      <c r="G36" s="338">
        <v>2018</v>
      </c>
      <c r="H36" s="338">
        <v>2019</v>
      </c>
      <c r="I36" s="338">
        <v>2020</v>
      </c>
      <c r="J36" s="338">
        <v>2021</v>
      </c>
    </row>
    <row r="37" spans="1:10" ht="6" customHeight="1">
      <c r="A37" s="347"/>
      <c r="B37" s="347"/>
      <c r="C37" s="347"/>
      <c r="D37" s="347"/>
      <c r="E37" s="347"/>
      <c r="F37" s="347"/>
      <c r="G37" s="347"/>
      <c r="H37" s="347"/>
      <c r="I37" s="347"/>
      <c r="J37" s="347"/>
    </row>
    <row r="38" spans="1:10" ht="18" customHeight="1">
      <c r="A38" s="685" t="s">
        <v>314</v>
      </c>
      <c r="B38" s="685"/>
      <c r="C38" s="685"/>
      <c r="D38" s="685"/>
      <c r="E38" s="685"/>
      <c r="F38" s="685"/>
      <c r="G38" s="685"/>
      <c r="H38" s="685"/>
      <c r="I38" s="685"/>
      <c r="J38" s="685"/>
    </row>
    <row r="39" spans="1:10" ht="18" customHeight="1">
      <c r="A39" s="405" t="s">
        <v>327</v>
      </c>
      <c r="B39" s="405"/>
      <c r="C39" s="405"/>
      <c r="D39" s="406"/>
      <c r="E39" s="407"/>
      <c r="F39" s="407"/>
      <c r="G39" s="407"/>
      <c r="H39" s="407"/>
      <c r="I39" s="407"/>
      <c r="J39" s="407"/>
    </row>
    <row r="40" spans="1:10" ht="9" customHeight="1">
      <c r="A40" s="156" t="s">
        <v>291</v>
      </c>
      <c r="B40" s="341" t="s">
        <v>288</v>
      </c>
      <c r="C40" s="341">
        <v>0</v>
      </c>
      <c r="D40" s="383">
        <v>551.649</v>
      </c>
      <c r="E40" s="146">
        <v>7676.2257099999997</v>
      </c>
      <c r="F40" s="146">
        <v>11074.514120000002</v>
      </c>
      <c r="G40" s="146">
        <v>15184.727879999999</v>
      </c>
      <c r="H40" s="375">
        <v>17559.608510000002</v>
      </c>
      <c r="I40" s="375">
        <v>17367.121650000005</v>
      </c>
      <c r="J40" s="302">
        <v>17623.560229999995</v>
      </c>
    </row>
    <row r="41" spans="1:10" ht="9" customHeight="1">
      <c r="A41" s="156" t="s">
        <v>292</v>
      </c>
      <c r="B41" s="341" t="s">
        <v>288</v>
      </c>
      <c r="C41" s="341">
        <v>0</v>
      </c>
      <c r="D41" s="383">
        <v>0</v>
      </c>
      <c r="E41" s="146">
        <v>296.85750999999999</v>
      </c>
      <c r="F41" s="146">
        <v>3670.0692000000008</v>
      </c>
      <c r="G41" s="146">
        <v>6340.4442600000002</v>
      </c>
      <c r="H41" s="375">
        <v>9272.5930600000011</v>
      </c>
      <c r="I41" s="375">
        <v>12277.091200000003</v>
      </c>
      <c r="J41" s="302">
        <v>15025.442900000002</v>
      </c>
    </row>
    <row r="42" spans="1:10" ht="9" customHeight="1">
      <c r="A42" s="156" t="s">
        <v>293</v>
      </c>
      <c r="B42" s="408" t="s">
        <v>294</v>
      </c>
      <c r="C42" s="409">
        <v>0</v>
      </c>
      <c r="D42" s="377">
        <v>0</v>
      </c>
      <c r="E42" s="377">
        <v>3.8672326898006202</v>
      </c>
      <c r="F42" s="377">
        <v>33.139776248711797</v>
      </c>
      <c r="G42" s="344">
        <v>41.755402599944397</v>
      </c>
      <c r="H42" s="344">
        <v>52.8</v>
      </c>
      <c r="I42" s="344">
        <v>70.691571392315311</v>
      </c>
      <c r="J42" s="345">
        <v>85.3</v>
      </c>
    </row>
    <row r="43" spans="1:10" ht="18" customHeight="1">
      <c r="A43" s="685" t="s">
        <v>315</v>
      </c>
      <c r="B43" s="685"/>
      <c r="C43" s="685"/>
      <c r="D43" s="685"/>
      <c r="E43" s="685"/>
      <c r="F43" s="685"/>
      <c r="G43" s="685"/>
      <c r="H43" s="685"/>
      <c r="I43" s="685"/>
      <c r="J43" s="685"/>
    </row>
    <row r="44" spans="1:10" ht="18" customHeight="1">
      <c r="A44" s="405" t="s">
        <v>328</v>
      </c>
      <c r="B44" s="405"/>
      <c r="C44" s="405"/>
      <c r="D44" s="406"/>
      <c r="E44" s="407"/>
      <c r="F44" s="407"/>
      <c r="G44" s="407"/>
      <c r="H44" s="407"/>
      <c r="I44" s="407"/>
      <c r="J44" s="407"/>
    </row>
    <row r="45" spans="1:10" ht="9" customHeight="1">
      <c r="A45" s="156" t="s">
        <v>291</v>
      </c>
      <c r="B45" s="341" t="s">
        <v>288</v>
      </c>
      <c r="C45" s="341">
        <v>0</v>
      </c>
      <c r="D45" s="383">
        <v>18341.353440000003</v>
      </c>
      <c r="E45" s="383">
        <v>60517.534080000012</v>
      </c>
      <c r="F45" s="383">
        <v>102240.30201999997</v>
      </c>
      <c r="G45" s="146">
        <v>103705.78027999998</v>
      </c>
      <c r="H45" s="375">
        <v>129418.39481000003</v>
      </c>
      <c r="I45" s="375">
        <v>127912.43525000001</v>
      </c>
      <c r="J45" s="302">
        <v>128257.94009000005</v>
      </c>
    </row>
    <row r="46" spans="1:10" ht="9" customHeight="1">
      <c r="A46" s="156" t="s">
        <v>292</v>
      </c>
      <c r="B46" s="341" t="s">
        <v>288</v>
      </c>
      <c r="C46" s="341">
        <v>0</v>
      </c>
      <c r="D46" s="383">
        <v>0</v>
      </c>
      <c r="E46" s="383">
        <v>1851.9633499999998</v>
      </c>
      <c r="F46" s="383">
        <v>17871.441750000005</v>
      </c>
      <c r="G46" s="146">
        <v>38362.927260000004</v>
      </c>
      <c r="H46" s="375">
        <v>53580.020580000011</v>
      </c>
      <c r="I46" s="375">
        <v>74607.18912000001</v>
      </c>
      <c r="J46" s="302">
        <v>104346.68364999999</v>
      </c>
    </row>
    <row r="47" spans="1:10" ht="9" customHeight="1">
      <c r="A47" s="156" t="s">
        <v>293</v>
      </c>
      <c r="B47" s="408" t="s">
        <v>294</v>
      </c>
      <c r="C47" s="409">
        <v>0</v>
      </c>
      <c r="D47" s="377">
        <v>0</v>
      </c>
      <c r="E47" s="377">
        <v>3.0602095378701799</v>
      </c>
      <c r="F47" s="377">
        <v>17.5</v>
      </c>
      <c r="G47" s="344">
        <v>36.992081980794303</v>
      </c>
      <c r="H47" s="344">
        <v>41.4</v>
      </c>
      <c r="I47" s="344">
        <v>58.326767819081141</v>
      </c>
      <c r="J47" s="345">
        <v>81.400000000000006</v>
      </c>
    </row>
    <row r="48" spans="1:10" ht="18" customHeight="1">
      <c r="A48" s="405" t="s">
        <v>329</v>
      </c>
      <c r="B48" s="405"/>
      <c r="C48" s="405"/>
      <c r="D48" s="406"/>
      <c r="E48" s="407"/>
      <c r="F48" s="407"/>
      <c r="G48" s="407"/>
      <c r="H48" s="407"/>
      <c r="I48" s="407"/>
      <c r="J48" s="407"/>
    </row>
    <row r="49" spans="1:10" ht="9" customHeight="1">
      <c r="A49" s="156" t="s">
        <v>291</v>
      </c>
      <c r="B49" s="341" t="s">
        <v>288</v>
      </c>
      <c r="C49" s="341">
        <v>0</v>
      </c>
      <c r="D49" s="383">
        <v>43171.256559999994</v>
      </c>
      <c r="E49" s="383">
        <v>114749.66180999996</v>
      </c>
      <c r="F49" s="383">
        <v>243061.20541999993</v>
      </c>
      <c r="G49" s="146">
        <v>271010.57308999996</v>
      </c>
      <c r="H49" s="375">
        <v>284360.17125000013</v>
      </c>
      <c r="I49" s="375">
        <v>317530.56017000007</v>
      </c>
      <c r="J49" s="302">
        <v>330802.55064000015</v>
      </c>
    </row>
    <row r="50" spans="1:10" ht="9" customHeight="1">
      <c r="A50" s="156" t="s">
        <v>292</v>
      </c>
      <c r="B50" s="341" t="s">
        <v>288</v>
      </c>
      <c r="C50" s="341">
        <v>0</v>
      </c>
      <c r="D50" s="383">
        <v>906.40687000000014</v>
      </c>
      <c r="E50" s="383">
        <v>29735.527690000003</v>
      </c>
      <c r="F50" s="383">
        <v>57952.689489999975</v>
      </c>
      <c r="G50" s="146">
        <v>107764.67528000004</v>
      </c>
      <c r="H50" s="375">
        <v>163548.89373000004</v>
      </c>
      <c r="I50" s="375">
        <v>203720.60060999994</v>
      </c>
      <c r="J50" s="302">
        <v>263469.30628000008</v>
      </c>
    </row>
    <row r="51" spans="1:10" ht="9" customHeight="1">
      <c r="A51" s="156" t="s">
        <v>293</v>
      </c>
      <c r="B51" s="408" t="s">
        <v>294</v>
      </c>
      <c r="C51" s="409">
        <v>0</v>
      </c>
      <c r="D51" s="377">
        <v>2.0995610093958299</v>
      </c>
      <c r="E51" s="377">
        <v>25.9133902627403</v>
      </c>
      <c r="F51" s="377">
        <v>23.842838016811498</v>
      </c>
      <c r="G51" s="344">
        <v>39.764011437373902</v>
      </c>
      <c r="H51" s="345">
        <v>57.5</v>
      </c>
      <c r="I51" s="345">
        <v>64.157793347806162</v>
      </c>
      <c r="J51" s="345">
        <v>79.599999999999994</v>
      </c>
    </row>
  </sheetData>
  <mergeCells count="13">
    <mergeCell ref="A11:J11"/>
    <mergeCell ref="A1:J1"/>
    <mergeCell ref="A3:A4"/>
    <mergeCell ref="B3:B4"/>
    <mergeCell ref="C3:J3"/>
    <mergeCell ref="A6:J6"/>
    <mergeCell ref="A43:J43"/>
    <mergeCell ref="A16:J16"/>
    <mergeCell ref="A25:J25"/>
    <mergeCell ref="A35:A36"/>
    <mergeCell ref="B35:B36"/>
    <mergeCell ref="C35:J35"/>
    <mergeCell ref="A38:J38"/>
  </mergeCell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D50BD-131F-4224-9C1A-AD6639CCAA30}">
  <sheetPr>
    <tabColor rgb="FF92D050"/>
  </sheetPr>
  <dimension ref="A1:K46"/>
  <sheetViews>
    <sheetView showGridLines="0" zoomScaleNormal="100" workbookViewId="0">
      <selection sqref="A1:J1"/>
    </sheetView>
  </sheetViews>
  <sheetFormatPr defaultRowHeight="12.5"/>
  <cols>
    <col min="1" max="1" width="29.54296875" customWidth="1"/>
    <col min="2" max="2" width="6.81640625" customWidth="1"/>
    <col min="3" max="9" width="6.54296875" customWidth="1"/>
    <col min="10" max="10" width="6.54296875" style="140" customWidth="1"/>
  </cols>
  <sheetData>
    <row r="1" spans="1:10" ht="30" customHeight="1">
      <c r="A1" s="568" t="s">
        <v>551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0" ht="6" customHeight="1">
      <c r="A2" s="335"/>
      <c r="B2" s="534"/>
      <c r="C2" s="534"/>
      <c r="D2" s="160"/>
      <c r="E2" s="160"/>
      <c r="F2" s="160"/>
      <c r="G2" s="160"/>
      <c r="H2" s="160"/>
      <c r="I2" s="160"/>
      <c r="J2" s="358"/>
    </row>
    <row r="3" spans="1:10">
      <c r="A3" s="680" t="s">
        <v>308</v>
      </c>
      <c r="B3" s="633" t="s">
        <v>135</v>
      </c>
      <c r="C3" s="676" t="s">
        <v>552</v>
      </c>
      <c r="D3" s="677"/>
      <c r="E3" s="677"/>
      <c r="F3" s="677"/>
      <c r="G3" s="677"/>
      <c r="H3" s="677"/>
      <c r="I3" s="677"/>
      <c r="J3" s="677"/>
    </row>
    <row r="4" spans="1:10">
      <c r="A4" s="680"/>
      <c r="B4" s="633"/>
      <c r="C4" s="337">
        <v>2014</v>
      </c>
      <c r="D4" s="337">
        <v>2015</v>
      </c>
      <c r="E4" s="337">
        <v>2016</v>
      </c>
      <c r="F4" s="338">
        <v>2017</v>
      </c>
      <c r="G4" s="338">
        <v>2018</v>
      </c>
      <c r="H4" s="338">
        <v>2019</v>
      </c>
      <c r="I4" s="338">
        <v>2020</v>
      </c>
      <c r="J4" s="338">
        <v>2021</v>
      </c>
    </row>
    <row r="5" spans="1:10" ht="6" customHeight="1">
      <c r="A5" s="353"/>
      <c r="B5" s="353"/>
      <c r="C5" s="353"/>
      <c r="D5" s="347"/>
      <c r="E5" s="347"/>
      <c r="F5" s="347"/>
      <c r="G5" s="347"/>
      <c r="H5" s="347"/>
      <c r="I5" s="347"/>
      <c r="J5" s="347"/>
    </row>
    <row r="6" spans="1:10" ht="18" customHeight="1">
      <c r="A6" s="685" t="s">
        <v>316</v>
      </c>
      <c r="B6" s="685"/>
      <c r="C6" s="685"/>
      <c r="D6" s="685"/>
      <c r="E6" s="685"/>
      <c r="F6" s="685"/>
      <c r="G6" s="685"/>
      <c r="H6" s="685"/>
      <c r="I6" s="685"/>
      <c r="J6" s="685"/>
    </row>
    <row r="7" spans="1:10" ht="18" customHeight="1">
      <c r="A7" s="411" t="s">
        <v>330</v>
      </c>
      <c r="B7" s="412"/>
      <c r="C7" s="412"/>
      <c r="D7" s="413"/>
      <c r="E7" s="413"/>
      <c r="F7" s="413"/>
      <c r="G7" s="413"/>
      <c r="H7" s="413"/>
      <c r="I7" s="413"/>
      <c r="J7" s="414"/>
    </row>
    <row r="8" spans="1:10" ht="9" customHeight="1">
      <c r="A8" s="156" t="s">
        <v>291</v>
      </c>
      <c r="B8" s="341" t="s">
        <v>288</v>
      </c>
      <c r="C8" s="341">
        <v>0</v>
      </c>
      <c r="D8" s="383">
        <v>5705.1819599999999</v>
      </c>
      <c r="E8" s="146">
        <v>129917.11063999998</v>
      </c>
      <c r="F8" s="146">
        <v>214524.89927000005</v>
      </c>
      <c r="G8" s="146">
        <v>212900.28043999989</v>
      </c>
      <c r="H8" s="375">
        <v>247332.33907999998</v>
      </c>
      <c r="I8" s="375">
        <v>288263.53783999995</v>
      </c>
      <c r="J8" s="302">
        <v>353049.90792999999</v>
      </c>
    </row>
    <row r="9" spans="1:10" ht="9" customHeight="1">
      <c r="A9" s="156" t="s">
        <v>292</v>
      </c>
      <c r="B9" s="341" t="s">
        <v>288</v>
      </c>
      <c r="C9" s="341">
        <v>0</v>
      </c>
      <c r="D9" s="383">
        <v>31.311689999999999</v>
      </c>
      <c r="E9" s="146">
        <v>3441.7746700000002</v>
      </c>
      <c r="F9" s="146">
        <v>8830.0818100000015</v>
      </c>
      <c r="G9" s="146">
        <v>42205.722590000012</v>
      </c>
      <c r="H9" s="375">
        <v>85031.172539999985</v>
      </c>
      <c r="I9" s="375">
        <v>123564.90185000001</v>
      </c>
      <c r="J9" s="302">
        <v>176717.83991000004</v>
      </c>
    </row>
    <row r="10" spans="1:10" ht="9" customHeight="1">
      <c r="A10" s="156" t="s">
        <v>293</v>
      </c>
      <c r="B10" s="408" t="s">
        <v>294</v>
      </c>
      <c r="C10" s="409">
        <v>0</v>
      </c>
      <c r="D10" s="385">
        <v>0.54882894567660701</v>
      </c>
      <c r="E10" s="385">
        <v>2.64920813974777</v>
      </c>
      <c r="F10" s="385">
        <v>4.1161104561976698</v>
      </c>
      <c r="G10" s="386">
        <v>19.824174257907799</v>
      </c>
      <c r="H10" s="344">
        <v>34.4</v>
      </c>
      <c r="I10" s="344">
        <v>42.865255445031153</v>
      </c>
      <c r="J10" s="345">
        <v>50.1</v>
      </c>
    </row>
    <row r="11" spans="1:10" ht="18" customHeight="1">
      <c r="A11" s="685" t="s">
        <v>317</v>
      </c>
      <c r="B11" s="685"/>
      <c r="C11" s="685"/>
      <c r="D11" s="685"/>
      <c r="E11" s="685"/>
      <c r="F11" s="685"/>
      <c r="G11" s="685"/>
      <c r="H11" s="685"/>
      <c r="I11" s="685"/>
      <c r="J11" s="685"/>
    </row>
    <row r="12" spans="1:10" ht="18" customHeight="1">
      <c r="A12" s="686" t="s">
        <v>331</v>
      </c>
      <c r="B12" s="686"/>
      <c r="C12" s="686"/>
      <c r="D12" s="686"/>
      <c r="E12" s="686"/>
      <c r="F12" s="686"/>
      <c r="G12" s="686"/>
      <c r="H12" s="686"/>
      <c r="I12" s="686"/>
      <c r="J12" s="686"/>
    </row>
    <row r="13" spans="1:10" ht="9" customHeight="1">
      <c r="A13" s="291" t="s">
        <v>291</v>
      </c>
      <c r="B13" s="341" t="s">
        <v>288</v>
      </c>
      <c r="C13" s="341">
        <v>0</v>
      </c>
      <c r="D13" s="383">
        <v>27590.258880000001</v>
      </c>
      <c r="E13" s="383">
        <v>270439.1551400001</v>
      </c>
      <c r="F13" s="383">
        <v>415343.97812000004</v>
      </c>
      <c r="G13" s="146">
        <v>485069.78431000002</v>
      </c>
      <c r="H13" s="375">
        <v>588649.45461000036</v>
      </c>
      <c r="I13" s="375">
        <v>617526.33136000042</v>
      </c>
      <c r="J13" s="302">
        <v>656462.0544600006</v>
      </c>
    </row>
    <row r="14" spans="1:10" ht="9" customHeight="1">
      <c r="A14" s="291" t="s">
        <v>292</v>
      </c>
      <c r="B14" s="341" t="s">
        <v>288</v>
      </c>
      <c r="C14" s="341">
        <v>0</v>
      </c>
      <c r="D14" s="383">
        <v>0</v>
      </c>
      <c r="E14" s="383">
        <v>20275.640519999994</v>
      </c>
      <c r="F14" s="383">
        <v>92495.97080999997</v>
      </c>
      <c r="G14" s="146">
        <v>207951.94907000006</v>
      </c>
      <c r="H14" s="375">
        <v>311960.69784999982</v>
      </c>
      <c r="I14" s="375">
        <v>401407.5741999998</v>
      </c>
      <c r="J14" s="302">
        <v>479550.06808999955</v>
      </c>
    </row>
    <row r="15" spans="1:10" ht="9" customHeight="1">
      <c r="A15" s="291" t="s">
        <v>293</v>
      </c>
      <c r="B15" s="408" t="s">
        <v>294</v>
      </c>
      <c r="C15" s="409">
        <v>0</v>
      </c>
      <c r="D15" s="385">
        <v>0</v>
      </c>
      <c r="E15" s="385">
        <v>7.5</v>
      </c>
      <c r="F15" s="385">
        <v>22.269727185806499</v>
      </c>
      <c r="G15" s="386">
        <v>42.8705220973116</v>
      </c>
      <c r="H15" s="344">
        <v>53</v>
      </c>
      <c r="I15" s="344">
        <v>65.002503345236391</v>
      </c>
      <c r="J15" s="345">
        <v>73.099999999999994</v>
      </c>
    </row>
    <row r="16" spans="1:10" ht="18" customHeight="1">
      <c r="A16" s="686" t="s">
        <v>332</v>
      </c>
      <c r="B16" s="686"/>
      <c r="C16" s="686"/>
      <c r="D16" s="686"/>
      <c r="E16" s="686"/>
      <c r="F16" s="686"/>
      <c r="G16" s="686"/>
      <c r="H16" s="686"/>
      <c r="I16" s="686"/>
      <c r="J16" s="686"/>
    </row>
    <row r="17" spans="1:11" ht="9" customHeight="1">
      <c r="A17" s="291" t="s">
        <v>291</v>
      </c>
      <c r="B17" s="341" t="s">
        <v>288</v>
      </c>
      <c r="C17" s="341">
        <v>0</v>
      </c>
      <c r="D17" s="383">
        <v>4271.9120800000001</v>
      </c>
      <c r="E17" s="146">
        <v>7241.3870199999992</v>
      </c>
      <c r="F17" s="146">
        <v>7241.3870199999992</v>
      </c>
      <c r="G17" s="146">
        <v>7232.1388799999986</v>
      </c>
      <c r="H17" s="375">
        <v>6146.2169999999996</v>
      </c>
      <c r="I17" s="375">
        <v>6104.8917300000003</v>
      </c>
      <c r="J17" s="302">
        <v>6145.3908200000005</v>
      </c>
    </row>
    <row r="18" spans="1:11" ht="9" customHeight="1">
      <c r="A18" s="291" t="s">
        <v>292</v>
      </c>
      <c r="B18" s="341" t="s">
        <v>288</v>
      </c>
      <c r="C18" s="341">
        <v>0</v>
      </c>
      <c r="D18" s="383">
        <v>0</v>
      </c>
      <c r="E18" s="146">
        <v>578.89710000000002</v>
      </c>
      <c r="F18" s="146">
        <v>2733.8506299999999</v>
      </c>
      <c r="G18" s="146">
        <v>3754.3385600000001</v>
      </c>
      <c r="H18" s="375">
        <v>5109.3110499999984</v>
      </c>
      <c r="I18" s="375">
        <v>6044.0388200000007</v>
      </c>
      <c r="J18" s="302">
        <v>6145.3908200000005</v>
      </c>
    </row>
    <row r="19" spans="1:11" ht="9" customHeight="1">
      <c r="A19" s="291" t="s">
        <v>293</v>
      </c>
      <c r="B19" s="408" t="s">
        <v>294</v>
      </c>
      <c r="C19" s="409">
        <v>0</v>
      </c>
      <c r="D19" s="386">
        <v>0</v>
      </c>
      <c r="E19" s="386">
        <v>7.9942847744657604</v>
      </c>
      <c r="F19" s="386">
        <v>37.753135172162096</v>
      </c>
      <c r="G19" s="409">
        <v>51.911870364967299</v>
      </c>
      <c r="H19" s="345">
        <v>83.1</v>
      </c>
      <c r="I19" s="345">
        <v>99.003210659724516</v>
      </c>
      <c r="J19" s="345">
        <v>100</v>
      </c>
      <c r="K19" s="218"/>
    </row>
    <row r="20" spans="1:11" ht="18" customHeight="1">
      <c r="A20" s="415" t="s">
        <v>318</v>
      </c>
      <c r="B20" s="415"/>
      <c r="C20" s="415"/>
      <c r="D20" s="415"/>
      <c r="E20" s="415"/>
      <c r="F20" s="415"/>
      <c r="G20" s="415"/>
      <c r="H20" s="415"/>
      <c r="I20" s="415"/>
      <c r="J20" s="416"/>
    </row>
    <row r="21" spans="1:11" ht="18" customHeight="1">
      <c r="A21" s="686" t="s">
        <v>333</v>
      </c>
      <c r="B21" s="686"/>
      <c r="C21" s="686"/>
      <c r="D21" s="686"/>
      <c r="E21" s="686"/>
      <c r="F21" s="686"/>
      <c r="G21" s="686"/>
      <c r="H21" s="686"/>
      <c r="I21" s="686"/>
      <c r="J21" s="686"/>
    </row>
    <row r="22" spans="1:11" ht="9" customHeight="1">
      <c r="A22" s="291" t="s">
        <v>291</v>
      </c>
      <c r="B22" s="341" t="s">
        <v>288</v>
      </c>
      <c r="C22" s="341">
        <v>0</v>
      </c>
      <c r="D22" s="341">
        <v>0</v>
      </c>
      <c r="E22" s="146">
        <v>59928.777350000004</v>
      </c>
      <c r="F22" s="146">
        <v>168789.79915999997</v>
      </c>
      <c r="G22" s="146">
        <v>191748.61534999989</v>
      </c>
      <c r="H22" s="375">
        <v>242195.38415000003</v>
      </c>
      <c r="I22" s="375">
        <v>297499.4603200003</v>
      </c>
      <c r="J22" s="302">
        <v>367121.34334999998</v>
      </c>
    </row>
    <row r="23" spans="1:11" ht="9" customHeight="1">
      <c r="A23" s="291" t="s">
        <v>292</v>
      </c>
      <c r="B23" s="341" t="s">
        <v>288</v>
      </c>
      <c r="C23" s="341">
        <v>0</v>
      </c>
      <c r="D23" s="341">
        <v>0</v>
      </c>
      <c r="E23" s="146">
        <v>1987.2616399999999</v>
      </c>
      <c r="F23" s="146">
        <v>19345.157959999997</v>
      </c>
      <c r="G23" s="146">
        <v>64718.006430000038</v>
      </c>
      <c r="H23" s="375">
        <v>101970.21339999999</v>
      </c>
      <c r="I23" s="375">
        <v>144224.89347999988</v>
      </c>
      <c r="J23" s="302">
        <v>204147.50955999992</v>
      </c>
      <c r="K23" s="218"/>
    </row>
    <row r="24" spans="1:11" ht="9" customHeight="1">
      <c r="A24" s="291" t="s">
        <v>293</v>
      </c>
      <c r="B24" s="408" t="s">
        <v>294</v>
      </c>
      <c r="C24" s="409">
        <v>0</v>
      </c>
      <c r="D24" s="409">
        <v>0</v>
      </c>
      <c r="E24" s="344">
        <v>3.3160390181062098</v>
      </c>
      <c r="F24" s="344">
        <v>11.4</v>
      </c>
      <c r="G24" s="409">
        <v>33.751485668811704</v>
      </c>
      <c r="H24" s="409">
        <v>42.1</v>
      </c>
      <c r="I24" s="409">
        <v>48.47904373502621</v>
      </c>
      <c r="J24" s="345">
        <v>55.6</v>
      </c>
    </row>
    <row r="25" spans="1:11" ht="18" customHeight="1">
      <c r="A25" s="685" t="s">
        <v>319</v>
      </c>
      <c r="B25" s="685"/>
      <c r="C25" s="685"/>
      <c r="D25" s="685"/>
      <c r="E25" s="685"/>
      <c r="F25" s="685"/>
      <c r="G25" s="685"/>
      <c r="H25" s="685"/>
      <c r="I25" s="685"/>
      <c r="J25" s="685"/>
    </row>
    <row r="26" spans="1:11" ht="18" customHeight="1">
      <c r="A26" s="686" t="s">
        <v>334</v>
      </c>
      <c r="B26" s="686"/>
      <c r="C26" s="686"/>
      <c r="D26" s="686"/>
      <c r="E26" s="686"/>
      <c r="F26" s="686"/>
      <c r="G26" s="686"/>
      <c r="H26" s="686"/>
      <c r="I26" s="686"/>
      <c r="J26" s="686"/>
    </row>
    <row r="27" spans="1:11" ht="9" customHeight="1">
      <c r="A27" s="291" t="s">
        <v>291</v>
      </c>
      <c r="B27" s="341" t="s">
        <v>288</v>
      </c>
      <c r="C27" s="341">
        <v>0</v>
      </c>
      <c r="D27" s="383">
        <v>5276.9816500000006</v>
      </c>
      <c r="E27" s="383">
        <v>17262.720100000002</v>
      </c>
      <c r="F27" s="383">
        <v>22008.108850000004</v>
      </c>
      <c r="G27" s="146">
        <v>29541.416799999992</v>
      </c>
      <c r="H27" s="375">
        <v>38134.305639999999</v>
      </c>
      <c r="I27" s="375">
        <v>38339.181939999995</v>
      </c>
      <c r="J27" s="302">
        <v>45848.643549999979</v>
      </c>
    </row>
    <row r="28" spans="1:11" ht="9" customHeight="1">
      <c r="A28" s="291" t="s">
        <v>292</v>
      </c>
      <c r="B28" s="341" t="s">
        <v>288</v>
      </c>
      <c r="C28" s="341">
        <v>0</v>
      </c>
      <c r="D28" s="383">
        <v>0</v>
      </c>
      <c r="E28" s="383">
        <v>1522.51244</v>
      </c>
      <c r="F28" s="383">
        <v>4108.4767000000002</v>
      </c>
      <c r="G28" s="146">
        <v>8504.1104099999993</v>
      </c>
      <c r="H28" s="375">
        <v>13929.262500000004</v>
      </c>
      <c r="I28" s="375">
        <v>20041.914109999998</v>
      </c>
      <c r="J28" s="302">
        <v>28281.794339999993</v>
      </c>
    </row>
    <row r="29" spans="1:11" ht="9" customHeight="1">
      <c r="A29" s="291" t="s">
        <v>293</v>
      </c>
      <c r="B29" s="408" t="s">
        <v>294</v>
      </c>
      <c r="C29" s="409">
        <v>0</v>
      </c>
      <c r="D29" s="385">
        <v>0</v>
      </c>
      <c r="E29" s="385">
        <v>8.8196554840740298</v>
      </c>
      <c r="F29" s="385">
        <v>18.668013358176399</v>
      </c>
      <c r="G29" s="386">
        <v>28.787077030103699</v>
      </c>
      <c r="H29" s="344">
        <v>36.5</v>
      </c>
      <c r="I29" s="344">
        <v>52.275278438035443</v>
      </c>
      <c r="J29" s="345">
        <v>61.7</v>
      </c>
    </row>
    <row r="30" spans="1:11" ht="18" customHeight="1">
      <c r="A30" s="685" t="s">
        <v>320</v>
      </c>
      <c r="B30" s="685"/>
      <c r="C30" s="685"/>
      <c r="D30" s="685"/>
      <c r="E30" s="685"/>
      <c r="F30" s="685"/>
      <c r="G30" s="685"/>
      <c r="H30" s="685"/>
      <c r="I30" s="685"/>
      <c r="J30" s="685"/>
    </row>
    <row r="31" spans="1:11" ht="18" customHeight="1">
      <c r="A31" s="686" t="s">
        <v>335</v>
      </c>
      <c r="B31" s="686"/>
      <c r="C31" s="686"/>
      <c r="D31" s="686"/>
      <c r="E31" s="686"/>
      <c r="F31" s="686"/>
      <c r="G31" s="686"/>
      <c r="H31" s="686"/>
      <c r="I31" s="686"/>
      <c r="J31" s="686"/>
    </row>
    <row r="32" spans="1:11" ht="9" customHeight="1">
      <c r="A32" s="291" t="s">
        <v>291</v>
      </c>
      <c r="B32" s="341" t="s">
        <v>288</v>
      </c>
      <c r="C32" s="341">
        <v>0</v>
      </c>
      <c r="D32" s="341">
        <v>0</v>
      </c>
      <c r="E32" s="146">
        <v>60450.093679999991</v>
      </c>
      <c r="F32" s="146">
        <v>273358.65920000029</v>
      </c>
      <c r="G32" s="146">
        <v>432853.96554000006</v>
      </c>
      <c r="H32" s="375">
        <v>572993.2762699998</v>
      </c>
      <c r="I32" s="375">
        <v>711285.43009000039</v>
      </c>
      <c r="J32" s="302">
        <v>803845.65698999958</v>
      </c>
      <c r="K32" s="218"/>
    </row>
    <row r="33" spans="1:11" ht="9" customHeight="1">
      <c r="A33" s="291" t="s">
        <v>292</v>
      </c>
      <c r="B33" s="341" t="s">
        <v>288</v>
      </c>
      <c r="C33" s="341">
        <v>0</v>
      </c>
      <c r="D33" s="341">
        <v>0</v>
      </c>
      <c r="E33" s="146">
        <v>3420.9676889999996</v>
      </c>
      <c r="F33" s="146">
        <v>58332.451450000008</v>
      </c>
      <c r="G33" s="146">
        <v>134408.80088000005</v>
      </c>
      <c r="H33" s="375">
        <v>204950.08039999977</v>
      </c>
      <c r="I33" s="375">
        <v>352132.34929999971</v>
      </c>
      <c r="J33" s="302">
        <v>540789.29838999989</v>
      </c>
    </row>
    <row r="34" spans="1:11" ht="9" customHeight="1">
      <c r="A34" s="291" t="s">
        <v>293</v>
      </c>
      <c r="B34" s="408" t="s">
        <v>294</v>
      </c>
      <c r="C34" s="409">
        <v>0</v>
      </c>
      <c r="D34" s="409">
        <v>0</v>
      </c>
      <c r="E34" s="344">
        <v>5.6591602770862703</v>
      </c>
      <c r="F34" s="344">
        <v>21.339163581176901</v>
      </c>
      <c r="G34" s="344">
        <v>31.051766087511901</v>
      </c>
      <c r="H34" s="344">
        <v>35.799999999999997</v>
      </c>
      <c r="I34" s="344">
        <v>49.506475797689781</v>
      </c>
      <c r="J34" s="345">
        <v>67.3</v>
      </c>
    </row>
    <row r="35" spans="1:11" ht="18" customHeight="1">
      <c r="A35" s="686" t="s">
        <v>336</v>
      </c>
      <c r="B35" s="686"/>
      <c r="C35" s="686"/>
      <c r="D35" s="686"/>
      <c r="E35" s="686"/>
      <c r="F35" s="686"/>
      <c r="G35" s="686"/>
      <c r="H35" s="686"/>
      <c r="I35" s="686"/>
      <c r="J35" s="686"/>
    </row>
    <row r="36" spans="1:11" ht="9" customHeight="1">
      <c r="A36" s="291" t="s">
        <v>291</v>
      </c>
      <c r="B36" s="341" t="s">
        <v>288</v>
      </c>
      <c r="C36" s="341">
        <v>0</v>
      </c>
      <c r="D36" s="341">
        <v>0</v>
      </c>
      <c r="E36" s="146">
        <v>29266.837530000001</v>
      </c>
      <c r="F36" s="146">
        <v>38352.571429999996</v>
      </c>
      <c r="G36" s="146">
        <v>49562.078479999996</v>
      </c>
      <c r="H36" s="375">
        <v>48999.735449999993</v>
      </c>
      <c r="I36" s="375">
        <v>53025.76887</v>
      </c>
      <c r="J36" s="302">
        <v>59703.217509999995</v>
      </c>
    </row>
    <row r="37" spans="1:11" ht="9" customHeight="1">
      <c r="A37" s="291" t="s">
        <v>292</v>
      </c>
      <c r="B37" s="341" t="s">
        <v>288</v>
      </c>
      <c r="C37" s="341">
        <v>0</v>
      </c>
      <c r="D37" s="341">
        <v>0</v>
      </c>
      <c r="E37" s="146">
        <v>2407.5747200000001</v>
      </c>
      <c r="F37" s="146">
        <v>8953.3976900000016</v>
      </c>
      <c r="G37" s="146">
        <v>17146.051130000003</v>
      </c>
      <c r="H37" s="375">
        <v>27924.521499999999</v>
      </c>
      <c r="I37" s="375">
        <v>34922.461139999999</v>
      </c>
      <c r="J37" s="302">
        <v>50588.220949999995</v>
      </c>
      <c r="K37" s="218"/>
    </row>
    <row r="38" spans="1:11" ht="9" customHeight="1">
      <c r="A38" s="291" t="s">
        <v>293</v>
      </c>
      <c r="B38" s="408" t="s">
        <v>294</v>
      </c>
      <c r="C38" s="409">
        <v>0</v>
      </c>
      <c r="D38" s="409">
        <v>0</v>
      </c>
      <c r="E38" s="377">
        <v>8.2262892857218102</v>
      </c>
      <c r="F38" s="377">
        <v>23.344973638446898</v>
      </c>
      <c r="G38" s="344">
        <v>34.595101044680803</v>
      </c>
      <c r="H38" s="345">
        <v>57</v>
      </c>
      <c r="I38" s="345">
        <v>65.85941493015828</v>
      </c>
      <c r="J38" s="345">
        <v>67.3</v>
      </c>
    </row>
    <row r="39" spans="1:11" ht="18" customHeight="1">
      <c r="A39" s="686" t="s">
        <v>337</v>
      </c>
      <c r="B39" s="686"/>
      <c r="C39" s="686"/>
      <c r="D39" s="686"/>
      <c r="E39" s="686"/>
      <c r="F39" s="686"/>
      <c r="G39" s="686"/>
      <c r="H39" s="686"/>
      <c r="I39" s="686"/>
      <c r="J39" s="686"/>
    </row>
    <row r="40" spans="1:11" ht="9" customHeight="1">
      <c r="A40" s="291" t="s">
        <v>291</v>
      </c>
      <c r="B40" s="341" t="s">
        <v>288</v>
      </c>
      <c r="C40" s="341">
        <v>0</v>
      </c>
      <c r="D40" s="341">
        <v>0</v>
      </c>
      <c r="E40" s="146">
        <v>578.83154999999999</v>
      </c>
      <c r="F40" s="146">
        <v>1413.8315500000001</v>
      </c>
      <c r="G40" s="146">
        <v>1812.77421</v>
      </c>
      <c r="H40" s="363">
        <v>2091.8700600000002</v>
      </c>
      <c r="I40" s="363">
        <v>1983.2187400000003</v>
      </c>
      <c r="J40" s="302">
        <v>1983.2187400000003</v>
      </c>
    </row>
    <row r="41" spans="1:11" ht="9" customHeight="1">
      <c r="A41" s="291" t="s">
        <v>292</v>
      </c>
      <c r="B41" s="341" t="s">
        <v>288</v>
      </c>
      <c r="C41" s="341">
        <v>0</v>
      </c>
      <c r="D41" s="341">
        <v>0</v>
      </c>
      <c r="E41" s="146">
        <v>0</v>
      </c>
      <c r="F41" s="146">
        <v>69.686859999999996</v>
      </c>
      <c r="G41" s="146">
        <v>443.67257999999998</v>
      </c>
      <c r="H41" s="363">
        <v>727.16808000000003</v>
      </c>
      <c r="I41" s="363">
        <v>1033.8611700000001</v>
      </c>
      <c r="J41" s="302">
        <v>1096.8017500000001</v>
      </c>
      <c r="K41" s="218"/>
    </row>
    <row r="42" spans="1:11" ht="9" customHeight="1">
      <c r="A42" s="291" t="s">
        <v>293</v>
      </c>
      <c r="B42" s="408" t="s">
        <v>294</v>
      </c>
      <c r="C42" s="409">
        <v>0</v>
      </c>
      <c r="D42" s="409">
        <v>0</v>
      </c>
      <c r="E42" s="344">
        <v>0</v>
      </c>
      <c r="F42" s="344">
        <v>4.92893654834623</v>
      </c>
      <c r="G42" s="409">
        <v>24.5</v>
      </c>
      <c r="H42" s="409">
        <v>34.799999999999997</v>
      </c>
      <c r="I42" s="409">
        <v>52.130465951526858</v>
      </c>
      <c r="J42" s="345">
        <v>55.3</v>
      </c>
    </row>
    <row r="43" spans="1:11" ht="6" customHeight="1" thickBot="1">
      <c r="A43" s="355"/>
      <c r="B43" s="355"/>
      <c r="C43" s="355"/>
      <c r="D43" s="356"/>
      <c r="E43" s="356"/>
      <c r="F43" s="356"/>
      <c r="G43" s="356"/>
      <c r="H43" s="356"/>
      <c r="I43" s="356"/>
      <c r="J43" s="157"/>
    </row>
    <row r="44" spans="1:11" ht="13" thickTop="1">
      <c r="A44" s="357" t="s">
        <v>300</v>
      </c>
      <c r="B44" s="357"/>
      <c r="C44" s="357"/>
      <c r="D44" s="144"/>
      <c r="E44" s="144"/>
      <c r="F44" s="144"/>
      <c r="G44" s="144"/>
      <c r="H44" s="144"/>
      <c r="I44" s="144"/>
      <c r="J44" s="156"/>
    </row>
    <row r="46" spans="1:11">
      <c r="D46" s="218"/>
      <c r="E46" s="218"/>
      <c r="F46" s="218"/>
      <c r="G46" s="218"/>
      <c r="H46" s="218"/>
      <c r="I46" s="218"/>
      <c r="J46" s="333"/>
    </row>
  </sheetData>
  <mergeCells count="15">
    <mergeCell ref="A11:J11"/>
    <mergeCell ref="A1:J1"/>
    <mergeCell ref="A3:A4"/>
    <mergeCell ref="B3:B4"/>
    <mergeCell ref="C3:J3"/>
    <mergeCell ref="A6:J6"/>
    <mergeCell ref="A31:J31"/>
    <mergeCell ref="A35:J35"/>
    <mergeCell ref="A39:J39"/>
    <mergeCell ref="A12:J12"/>
    <mergeCell ref="A16:J16"/>
    <mergeCell ref="A21:J21"/>
    <mergeCell ref="A25:J25"/>
    <mergeCell ref="A26:J26"/>
    <mergeCell ref="A30:J30"/>
  </mergeCells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35B4-8A31-4F22-98B0-EA2CDB3419FA}">
  <sheetPr>
    <tabColor rgb="FF92D050"/>
  </sheetPr>
  <dimension ref="A1:K51"/>
  <sheetViews>
    <sheetView showGridLines="0" zoomScaleNormal="100" workbookViewId="0">
      <selection sqref="A1:K1"/>
    </sheetView>
  </sheetViews>
  <sheetFormatPr defaultRowHeight="12.5"/>
  <cols>
    <col min="1" max="1" width="24.81640625" customWidth="1"/>
    <col min="2" max="2" width="6.81640625" customWidth="1"/>
    <col min="3" max="10" width="6.54296875" customWidth="1"/>
    <col min="11" max="11" width="6.54296875" style="140" customWidth="1"/>
  </cols>
  <sheetData>
    <row r="1" spans="1:11" ht="30" customHeight="1">
      <c r="A1" s="568" t="s">
        <v>553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</row>
    <row r="2" spans="1:11" ht="6" customHeight="1">
      <c r="A2" s="335"/>
      <c r="B2" s="160"/>
      <c r="C2" s="160"/>
      <c r="D2" s="160"/>
      <c r="E2" s="160"/>
      <c r="F2" s="160"/>
      <c r="G2" s="160"/>
      <c r="H2" s="160"/>
      <c r="I2" s="160"/>
      <c r="J2" s="160"/>
      <c r="K2" s="417"/>
    </row>
    <row r="3" spans="1:11">
      <c r="A3" s="640" t="s">
        <v>306</v>
      </c>
      <c r="B3" s="633" t="s">
        <v>135</v>
      </c>
      <c r="C3" s="676" t="s">
        <v>301</v>
      </c>
      <c r="D3" s="677"/>
      <c r="E3" s="677"/>
      <c r="F3" s="677"/>
      <c r="G3" s="677"/>
      <c r="H3" s="677"/>
      <c r="I3" s="677"/>
      <c r="J3" s="677"/>
      <c r="K3" s="678"/>
    </row>
    <row r="4" spans="1:11">
      <c r="A4" s="640"/>
      <c r="B4" s="633"/>
      <c r="C4" s="338" t="s">
        <v>0</v>
      </c>
      <c r="D4" s="338">
        <v>2014</v>
      </c>
      <c r="E4" s="337">
        <v>2015</v>
      </c>
      <c r="F4" s="337">
        <v>2016</v>
      </c>
      <c r="G4" s="337">
        <v>2017</v>
      </c>
      <c r="H4" s="337">
        <v>2018</v>
      </c>
      <c r="I4" s="337">
        <v>2019</v>
      </c>
      <c r="J4" s="337">
        <v>2020</v>
      </c>
      <c r="K4" s="337">
        <v>2021</v>
      </c>
    </row>
    <row r="5" spans="1:11" ht="6" customHeight="1">
      <c r="A5" s="339"/>
      <c r="B5" s="339"/>
      <c r="C5" s="340"/>
      <c r="D5" s="340"/>
      <c r="E5" s="340"/>
      <c r="F5" s="340"/>
      <c r="G5" s="340"/>
      <c r="H5" s="340"/>
      <c r="I5" s="340"/>
      <c r="J5" s="340"/>
      <c r="K5" s="340"/>
    </row>
    <row r="6" spans="1:11" ht="18" customHeight="1">
      <c r="A6" s="685" t="s">
        <v>309</v>
      </c>
      <c r="B6" s="685"/>
      <c r="C6" s="685"/>
      <c r="D6" s="685"/>
      <c r="E6" s="685"/>
      <c r="F6" s="685"/>
      <c r="G6" s="685"/>
      <c r="H6" s="685"/>
      <c r="I6" s="685"/>
      <c r="J6" s="685"/>
      <c r="K6" s="685"/>
    </row>
    <row r="7" spans="1:11" ht="18" customHeight="1">
      <c r="A7" s="405" t="s">
        <v>321</v>
      </c>
      <c r="B7" s="405"/>
      <c r="C7" s="407"/>
      <c r="D7" s="407"/>
      <c r="E7" s="406"/>
      <c r="F7" s="406"/>
      <c r="G7" s="406"/>
      <c r="H7" s="406"/>
      <c r="I7" s="406"/>
      <c r="J7" s="406"/>
      <c r="K7" s="407"/>
    </row>
    <row r="8" spans="1:11" ht="9" customHeight="1">
      <c r="A8" s="156" t="s">
        <v>291</v>
      </c>
      <c r="B8" s="341" t="s">
        <v>288</v>
      </c>
      <c r="C8" s="154">
        <v>162942.42122000002</v>
      </c>
      <c r="D8" s="146">
        <v>0</v>
      </c>
      <c r="E8" s="146">
        <v>0</v>
      </c>
      <c r="F8" s="146">
        <v>45859.980109999997</v>
      </c>
      <c r="G8" s="146">
        <v>5000</v>
      </c>
      <c r="H8" s="146">
        <v>0</v>
      </c>
      <c r="I8" s="375">
        <v>19846.599330000005</v>
      </c>
      <c r="J8" s="375">
        <v>48934.210310000024</v>
      </c>
      <c r="K8" s="302">
        <v>43301.631469999993</v>
      </c>
    </row>
    <row r="9" spans="1:11" ht="9" customHeight="1">
      <c r="A9" s="156" t="s">
        <v>292</v>
      </c>
      <c r="B9" s="341" t="s">
        <v>288</v>
      </c>
      <c r="C9" s="154">
        <v>91850.417319999993</v>
      </c>
      <c r="D9" s="146">
        <v>0</v>
      </c>
      <c r="E9" s="146">
        <v>0</v>
      </c>
      <c r="F9" s="146">
        <v>0</v>
      </c>
      <c r="G9" s="146">
        <v>12204.122690000002</v>
      </c>
      <c r="H9" s="146">
        <v>15473.020149999998</v>
      </c>
      <c r="I9" s="375">
        <v>13260.583150000006</v>
      </c>
      <c r="J9" s="375">
        <v>31407.395359999995</v>
      </c>
      <c r="K9" s="302">
        <v>19505.295969999992</v>
      </c>
    </row>
    <row r="10" spans="1:11" ht="9" customHeight="1">
      <c r="A10" s="156" t="s">
        <v>293</v>
      </c>
      <c r="B10" s="408" t="s">
        <v>294</v>
      </c>
      <c r="C10" s="365">
        <f>C9/C8*100</f>
        <v>56.369861594229221</v>
      </c>
      <c r="D10" s="344">
        <v>0</v>
      </c>
      <c r="E10" s="344">
        <v>0</v>
      </c>
      <c r="F10" s="344">
        <v>0</v>
      </c>
      <c r="G10" s="344">
        <v>244.0824538</v>
      </c>
      <c r="H10" s="344" t="e">
        <f>H9/H8</f>
        <v>#DIV/0!</v>
      </c>
      <c r="I10" s="344">
        <v>66.8</v>
      </c>
      <c r="J10" s="344">
        <v>64.182900185847473</v>
      </c>
      <c r="K10" s="345">
        <v>45</v>
      </c>
    </row>
    <row r="11" spans="1:11" ht="18" customHeight="1">
      <c r="A11" s="685" t="s">
        <v>310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</row>
    <row r="12" spans="1:11" ht="18" customHeight="1">
      <c r="A12" s="405" t="s">
        <v>322</v>
      </c>
      <c r="B12" s="405"/>
      <c r="C12" s="407"/>
      <c r="D12" s="407"/>
      <c r="E12" s="406"/>
      <c r="F12" s="406"/>
      <c r="G12" s="406"/>
      <c r="H12" s="406"/>
      <c r="I12" s="406"/>
      <c r="J12" s="406"/>
      <c r="K12" s="407"/>
    </row>
    <row r="13" spans="1:11" ht="9" customHeight="1">
      <c r="A13" s="156" t="s">
        <v>291</v>
      </c>
      <c r="B13" s="341" t="s">
        <v>288</v>
      </c>
      <c r="C13" s="154">
        <v>2347.76028</v>
      </c>
      <c r="D13" s="146">
        <v>0</v>
      </c>
      <c r="E13" s="146">
        <v>0</v>
      </c>
      <c r="F13" s="146">
        <v>0</v>
      </c>
      <c r="G13" s="146">
        <v>0</v>
      </c>
      <c r="H13" s="146">
        <v>0</v>
      </c>
      <c r="I13" s="146">
        <v>0</v>
      </c>
      <c r="J13" s="146">
        <v>2175.3765899999999</v>
      </c>
      <c r="K13" s="302">
        <v>172.38369000000012</v>
      </c>
    </row>
    <row r="14" spans="1:11" ht="9" customHeight="1">
      <c r="A14" s="156" t="s">
        <v>292</v>
      </c>
      <c r="B14" s="341" t="s">
        <v>288</v>
      </c>
      <c r="C14" s="154">
        <v>875.31329999999991</v>
      </c>
      <c r="D14" s="146">
        <v>0</v>
      </c>
      <c r="E14" s="146">
        <v>0</v>
      </c>
      <c r="F14" s="146">
        <v>0</v>
      </c>
      <c r="G14" s="146">
        <v>0</v>
      </c>
      <c r="H14" s="146">
        <v>0</v>
      </c>
      <c r="I14" s="146">
        <v>0</v>
      </c>
      <c r="J14" s="146">
        <v>259.98352999999997</v>
      </c>
      <c r="K14" s="302">
        <v>615.32976999999994</v>
      </c>
    </row>
    <row r="15" spans="1:11" ht="9" customHeight="1">
      <c r="A15" s="156" t="s">
        <v>293</v>
      </c>
      <c r="B15" s="408" t="s">
        <v>294</v>
      </c>
      <c r="C15" s="365">
        <f>C14/C13*100</f>
        <v>37.282907776257289</v>
      </c>
      <c r="D15" s="344">
        <v>0</v>
      </c>
      <c r="E15" s="344">
        <v>0</v>
      </c>
      <c r="F15" s="344">
        <v>0</v>
      </c>
      <c r="G15" s="344">
        <v>0</v>
      </c>
      <c r="H15" s="344">
        <v>0</v>
      </c>
      <c r="I15" s="344">
        <v>0</v>
      </c>
      <c r="J15" s="344">
        <v>11.951196459276046</v>
      </c>
      <c r="K15" s="345">
        <v>357</v>
      </c>
    </row>
    <row r="16" spans="1:11" ht="18" customHeight="1">
      <c r="A16" s="685" t="s">
        <v>311</v>
      </c>
      <c r="B16" s="685"/>
      <c r="C16" s="685"/>
      <c r="D16" s="685"/>
      <c r="E16" s="685"/>
      <c r="F16" s="685"/>
      <c r="G16" s="685"/>
      <c r="H16" s="685"/>
      <c r="I16" s="685"/>
      <c r="J16" s="685"/>
      <c r="K16" s="685"/>
    </row>
    <row r="17" spans="1:11" ht="18" customHeight="1">
      <c r="A17" s="405" t="s">
        <v>323</v>
      </c>
      <c r="B17" s="405"/>
      <c r="C17" s="407"/>
      <c r="D17" s="407"/>
      <c r="E17" s="406"/>
      <c r="F17" s="406"/>
      <c r="G17" s="406"/>
      <c r="H17" s="406"/>
      <c r="I17" s="406"/>
      <c r="J17" s="406"/>
      <c r="K17" s="407"/>
    </row>
    <row r="18" spans="1:11" ht="9" customHeight="1">
      <c r="A18" s="156" t="s">
        <v>291</v>
      </c>
      <c r="B18" s="341" t="s">
        <v>288</v>
      </c>
      <c r="C18" s="154">
        <v>242209.99168000004</v>
      </c>
      <c r="D18" s="146">
        <v>0</v>
      </c>
      <c r="E18" s="146">
        <v>0</v>
      </c>
      <c r="F18" s="146">
        <v>935.72249999999997</v>
      </c>
      <c r="G18" s="146">
        <v>137845.62881999998</v>
      </c>
      <c r="H18" s="146">
        <v>15595.848140000075</v>
      </c>
      <c r="I18" s="375">
        <v>74465.659129999956</v>
      </c>
      <c r="J18" s="375">
        <v>19290.566379999946</v>
      </c>
      <c r="K18" s="302">
        <v>-5923.4332899999281</v>
      </c>
    </row>
    <row r="19" spans="1:11" ht="9" customHeight="1">
      <c r="A19" s="156" t="s">
        <v>292</v>
      </c>
      <c r="B19" s="341" t="s">
        <v>288</v>
      </c>
      <c r="C19" s="154">
        <v>113288.22216999994</v>
      </c>
      <c r="D19" s="146">
        <v>0</v>
      </c>
      <c r="E19" s="146">
        <v>0</v>
      </c>
      <c r="F19" s="146">
        <v>0</v>
      </c>
      <c r="G19" s="146">
        <v>418.84087999999997</v>
      </c>
      <c r="H19" s="146">
        <v>5078.5049399999998</v>
      </c>
      <c r="I19" s="375">
        <v>14331.882709999998</v>
      </c>
      <c r="J19" s="375">
        <v>39607.444710000011</v>
      </c>
      <c r="K19" s="302">
        <v>53851.548929999932</v>
      </c>
    </row>
    <row r="20" spans="1:11" ht="9" customHeight="1">
      <c r="A20" s="156" t="s">
        <v>293</v>
      </c>
      <c r="B20" s="408" t="s">
        <v>294</v>
      </c>
      <c r="C20" s="365">
        <f>C19/C18*100</f>
        <v>46.772728649308846</v>
      </c>
      <c r="D20" s="344">
        <v>0</v>
      </c>
      <c r="E20" s="344">
        <v>0</v>
      </c>
      <c r="F20" s="344">
        <v>0</v>
      </c>
      <c r="G20" s="344">
        <v>0.303847777826112</v>
      </c>
      <c r="H20" s="344">
        <v>32.563185370949498</v>
      </c>
      <c r="I20" s="344">
        <v>19.2</v>
      </c>
      <c r="J20" s="344">
        <v>205.32027898913418</v>
      </c>
      <c r="K20" s="345">
        <v>-909.1</v>
      </c>
    </row>
    <row r="21" spans="1:11" ht="18" customHeight="1">
      <c r="A21" s="405" t="s">
        <v>324</v>
      </c>
      <c r="B21" s="405"/>
      <c r="C21" s="407"/>
      <c r="D21" s="407"/>
      <c r="E21" s="406"/>
      <c r="F21" s="406"/>
      <c r="G21" s="406"/>
      <c r="H21" s="406"/>
      <c r="I21" s="406"/>
      <c r="J21" s="406"/>
      <c r="K21" s="407"/>
    </row>
    <row r="22" spans="1:11" ht="9" customHeight="1">
      <c r="A22" s="156" t="s">
        <v>291</v>
      </c>
      <c r="B22" s="341" t="s">
        <v>288</v>
      </c>
      <c r="C22" s="154">
        <v>65646.302169999995</v>
      </c>
      <c r="D22" s="146">
        <v>0</v>
      </c>
      <c r="E22" s="146">
        <v>0</v>
      </c>
      <c r="F22" s="146">
        <v>991.13400000000001</v>
      </c>
      <c r="G22" s="146">
        <v>50673.536420000004</v>
      </c>
      <c r="H22" s="146">
        <v>23431.434899999957</v>
      </c>
      <c r="I22" s="375">
        <v>19279.997279999981</v>
      </c>
      <c r="J22" s="375">
        <v>2640.6561899999942</v>
      </c>
      <c r="K22" s="302">
        <v>-31370.456619999939</v>
      </c>
    </row>
    <row r="23" spans="1:11" ht="9" customHeight="1">
      <c r="A23" s="156" t="s">
        <v>292</v>
      </c>
      <c r="B23" s="341" t="s">
        <v>288</v>
      </c>
      <c r="C23" s="154">
        <v>42141.827539999998</v>
      </c>
      <c r="D23" s="146">
        <v>0</v>
      </c>
      <c r="E23" s="146">
        <v>0</v>
      </c>
      <c r="F23" s="146">
        <v>0</v>
      </c>
      <c r="G23" s="146">
        <v>10059.39639</v>
      </c>
      <c r="H23" s="146">
        <v>1425.0149799999999</v>
      </c>
      <c r="I23" s="375">
        <v>2875.5055499999999</v>
      </c>
      <c r="J23" s="375">
        <v>9271.5067400000007</v>
      </c>
      <c r="K23" s="302">
        <v>18510.403879999998</v>
      </c>
    </row>
    <row r="24" spans="1:11" ht="9" customHeight="1">
      <c r="A24" s="156" t="s">
        <v>293</v>
      </c>
      <c r="B24" s="408" t="s">
        <v>294</v>
      </c>
      <c r="C24" s="365">
        <f>C23/C22*100</f>
        <v>64.195280079703537</v>
      </c>
      <c r="D24" s="344">
        <v>0</v>
      </c>
      <c r="E24" s="344">
        <v>0</v>
      </c>
      <c r="F24" s="344">
        <v>0</v>
      </c>
      <c r="G24" s="344">
        <v>19.8513802285757</v>
      </c>
      <c r="H24" s="344">
        <v>6.0816377062763802</v>
      </c>
      <c r="I24" s="345">
        <v>14.9</v>
      </c>
      <c r="J24" s="345">
        <v>351.10616728942745</v>
      </c>
      <c r="K24" s="345">
        <v>-59</v>
      </c>
    </row>
    <row r="25" spans="1:11" ht="18" customHeight="1">
      <c r="A25" s="685" t="s">
        <v>313</v>
      </c>
      <c r="B25" s="685"/>
      <c r="C25" s="685"/>
      <c r="D25" s="685"/>
      <c r="E25" s="685"/>
      <c r="F25" s="685"/>
      <c r="G25" s="685"/>
      <c r="H25" s="685"/>
      <c r="I25" s="685"/>
      <c r="J25" s="685"/>
      <c r="K25" s="685"/>
    </row>
    <row r="26" spans="1:11" ht="18" customHeight="1">
      <c r="A26" s="405" t="s">
        <v>325</v>
      </c>
      <c r="B26" s="405"/>
      <c r="C26" s="407"/>
      <c r="D26" s="407"/>
      <c r="E26" s="406"/>
      <c r="F26" s="406"/>
      <c r="G26" s="406"/>
      <c r="H26" s="406"/>
      <c r="I26" s="406"/>
      <c r="J26" s="406"/>
      <c r="K26" s="407"/>
    </row>
    <row r="27" spans="1:11" ht="9" customHeight="1">
      <c r="A27" s="156" t="s">
        <v>291</v>
      </c>
      <c r="B27" s="341" t="s">
        <v>288</v>
      </c>
      <c r="C27" s="418">
        <v>338262.6487800004</v>
      </c>
      <c r="D27" s="146">
        <v>0</v>
      </c>
      <c r="E27" s="379">
        <v>2195.8113800000001</v>
      </c>
      <c r="F27" s="379">
        <v>19677.782709999999</v>
      </c>
      <c r="G27" s="379">
        <v>34463.750729999963</v>
      </c>
      <c r="H27" s="379">
        <v>83375.819939999958</v>
      </c>
      <c r="I27" s="375">
        <v>83553.957310000114</v>
      </c>
      <c r="J27" s="375">
        <v>71532.718269999779</v>
      </c>
      <c r="K27" s="302">
        <v>43462.808440000576</v>
      </c>
    </row>
    <row r="28" spans="1:11" ht="9" customHeight="1">
      <c r="A28" s="156" t="s">
        <v>292</v>
      </c>
      <c r="B28" s="341" t="s">
        <v>288</v>
      </c>
      <c r="C28" s="418">
        <v>199590.22772</v>
      </c>
      <c r="D28" s="146">
        <v>0</v>
      </c>
      <c r="E28" s="379">
        <v>0</v>
      </c>
      <c r="F28" s="379">
        <v>1547.1955699999999</v>
      </c>
      <c r="G28" s="379">
        <v>13380.093789999999</v>
      </c>
      <c r="H28" s="379">
        <v>22793.242200000012</v>
      </c>
      <c r="I28" s="375">
        <v>23722.779630000012</v>
      </c>
      <c r="J28" s="375">
        <v>52367.787969999947</v>
      </c>
      <c r="K28" s="302">
        <v>85779.128560000026</v>
      </c>
    </row>
    <row r="29" spans="1:11" ht="9" customHeight="1">
      <c r="A29" s="156" t="s">
        <v>293</v>
      </c>
      <c r="B29" s="408" t="s">
        <v>294</v>
      </c>
      <c r="C29" s="419">
        <f>C28/C27*100</f>
        <v>59.004512747669544</v>
      </c>
      <c r="D29" s="344">
        <v>0</v>
      </c>
      <c r="E29" s="381">
        <v>0</v>
      </c>
      <c r="F29" s="381">
        <v>7.8626519705074998</v>
      </c>
      <c r="G29" s="381">
        <v>38.823672718689103</v>
      </c>
      <c r="H29" s="381">
        <v>27.337952677890101</v>
      </c>
      <c r="I29" s="381">
        <v>28.4</v>
      </c>
      <c r="J29" s="381">
        <v>73.208161574872733</v>
      </c>
      <c r="K29" s="345">
        <v>197.4</v>
      </c>
    </row>
    <row r="30" spans="1:11" ht="18" customHeight="1">
      <c r="A30" s="405" t="s">
        <v>326</v>
      </c>
      <c r="B30" s="405"/>
      <c r="C30" s="407"/>
      <c r="D30" s="407"/>
      <c r="E30" s="406"/>
      <c r="F30" s="406"/>
      <c r="G30" s="406"/>
      <c r="H30" s="406"/>
      <c r="I30" s="406"/>
      <c r="J30" s="406"/>
      <c r="K30" s="407"/>
    </row>
    <row r="31" spans="1:11" ht="9" customHeight="1">
      <c r="A31" s="156" t="s">
        <v>291</v>
      </c>
      <c r="B31" s="341" t="s">
        <v>288</v>
      </c>
      <c r="C31" s="154">
        <v>430443.31437999994</v>
      </c>
      <c r="D31" s="146">
        <v>0</v>
      </c>
      <c r="E31" s="146">
        <v>0</v>
      </c>
      <c r="F31" s="146">
        <v>4773.6758800000007</v>
      </c>
      <c r="G31" s="146">
        <v>47126.866259999995</v>
      </c>
      <c r="H31" s="146">
        <v>304.87292000000161</v>
      </c>
      <c r="I31" s="375">
        <v>265208.04362000001</v>
      </c>
      <c r="J31" s="375">
        <v>98575.01497999992</v>
      </c>
      <c r="K31" s="302">
        <v>14454.840719999978</v>
      </c>
    </row>
    <row r="32" spans="1:11" ht="9" customHeight="1">
      <c r="A32" s="156" t="s">
        <v>292</v>
      </c>
      <c r="B32" s="341" t="s">
        <v>288</v>
      </c>
      <c r="C32" s="154">
        <v>125374.64587000001</v>
      </c>
      <c r="D32" s="146">
        <v>0</v>
      </c>
      <c r="E32" s="146">
        <v>0</v>
      </c>
      <c r="F32" s="146">
        <v>0</v>
      </c>
      <c r="G32" s="146">
        <v>256.10151000000002</v>
      </c>
      <c r="H32" s="146">
        <v>6221.7352899999978</v>
      </c>
      <c r="I32" s="375">
        <v>19820.534180000002</v>
      </c>
      <c r="J32" s="375">
        <v>17458.955900000001</v>
      </c>
      <c r="K32" s="302">
        <v>81617.31899</v>
      </c>
    </row>
    <row r="33" spans="1:11" ht="9" customHeight="1">
      <c r="A33" s="156" t="s">
        <v>293</v>
      </c>
      <c r="B33" s="408" t="s">
        <v>294</v>
      </c>
      <c r="C33" s="365">
        <f>C32/C31*100</f>
        <v>29.126865647939404</v>
      </c>
      <c r="D33" s="344">
        <v>0</v>
      </c>
      <c r="E33" s="344">
        <v>0</v>
      </c>
      <c r="F33" s="344">
        <v>0</v>
      </c>
      <c r="G33" s="344">
        <v>0.54342995901124003</v>
      </c>
      <c r="H33" s="420">
        <v>2040.76350565999</v>
      </c>
      <c r="I33" s="345">
        <v>7.5</v>
      </c>
      <c r="J33" s="345">
        <v>17.711339839554967</v>
      </c>
      <c r="K33" s="345">
        <v>564.6</v>
      </c>
    </row>
    <row r="34" spans="1:11" ht="6" customHeight="1">
      <c r="A34" s="178"/>
      <c r="B34" s="178"/>
      <c r="C34" s="325"/>
      <c r="D34" s="325"/>
      <c r="E34" s="325"/>
      <c r="F34" s="325"/>
      <c r="G34" s="325"/>
      <c r="H34" s="325"/>
      <c r="I34" s="325"/>
      <c r="J34" s="325"/>
    </row>
    <row r="35" spans="1:11">
      <c r="A35" s="680" t="s">
        <v>307</v>
      </c>
      <c r="B35" s="633" t="s">
        <v>135</v>
      </c>
      <c r="C35" s="676" t="s">
        <v>301</v>
      </c>
      <c r="D35" s="677"/>
      <c r="E35" s="677"/>
      <c r="F35" s="677"/>
      <c r="G35" s="677"/>
      <c r="H35" s="677"/>
      <c r="I35" s="677"/>
      <c r="J35" s="677"/>
      <c r="K35" s="677"/>
    </row>
    <row r="36" spans="1:11" ht="12.75" customHeight="1">
      <c r="A36" s="680"/>
      <c r="B36" s="633"/>
      <c r="C36" s="338" t="s">
        <v>0</v>
      </c>
      <c r="D36" s="338">
        <v>2014</v>
      </c>
      <c r="E36" s="337">
        <v>2015</v>
      </c>
      <c r="F36" s="337">
        <v>2016</v>
      </c>
      <c r="G36" s="337">
        <v>2017</v>
      </c>
      <c r="H36" s="337">
        <v>2018</v>
      </c>
      <c r="I36" s="337">
        <v>2019</v>
      </c>
      <c r="J36" s="337">
        <v>2020</v>
      </c>
      <c r="K36" s="338">
        <v>2021</v>
      </c>
    </row>
    <row r="37" spans="1:11" ht="6" customHeight="1">
      <c r="A37" s="347"/>
      <c r="B37" s="347"/>
      <c r="C37" s="347"/>
      <c r="D37" s="347"/>
      <c r="E37" s="347"/>
      <c r="F37" s="347"/>
      <c r="G37" s="347"/>
      <c r="H37" s="347"/>
      <c r="I37" s="347"/>
      <c r="J37" s="347"/>
      <c r="K37" s="347"/>
    </row>
    <row r="38" spans="1:11" ht="18" customHeight="1">
      <c r="A38" s="685" t="s">
        <v>314</v>
      </c>
      <c r="B38" s="685"/>
      <c r="C38" s="685"/>
      <c r="D38" s="685"/>
      <c r="E38" s="685"/>
      <c r="F38" s="685"/>
      <c r="G38" s="685"/>
      <c r="H38" s="685"/>
      <c r="I38" s="685"/>
      <c r="J38" s="685"/>
      <c r="K38" s="685"/>
    </row>
    <row r="39" spans="1:11" ht="18" customHeight="1">
      <c r="A39" s="405" t="s">
        <v>327</v>
      </c>
      <c r="B39" s="405"/>
      <c r="C39" s="407"/>
      <c r="D39" s="407"/>
      <c r="E39" s="406"/>
      <c r="F39" s="406"/>
      <c r="G39" s="406"/>
      <c r="H39" s="406"/>
      <c r="I39" s="406"/>
      <c r="J39" s="406"/>
      <c r="K39" s="407"/>
    </row>
    <row r="40" spans="1:11" ht="9" customHeight="1">
      <c r="A40" s="156" t="s">
        <v>291</v>
      </c>
      <c r="B40" s="341" t="s">
        <v>288</v>
      </c>
      <c r="C40" s="418">
        <v>17623.560229999995</v>
      </c>
      <c r="D40" s="379">
        <v>0</v>
      </c>
      <c r="E40" s="421">
        <v>551.649</v>
      </c>
      <c r="F40" s="421">
        <v>7124.5767099999994</v>
      </c>
      <c r="G40" s="421">
        <v>3398.2884100000019</v>
      </c>
      <c r="H40" s="379">
        <v>4110.2137599999969</v>
      </c>
      <c r="I40" s="375">
        <v>2374.8806300000033</v>
      </c>
      <c r="J40" s="430">
        <v>-192.48685999999725</v>
      </c>
      <c r="K40" s="302">
        <v>256.43857999999091</v>
      </c>
    </row>
    <row r="41" spans="1:11" ht="9" customHeight="1">
      <c r="A41" s="156" t="s">
        <v>292</v>
      </c>
      <c r="B41" s="341" t="s">
        <v>288</v>
      </c>
      <c r="C41" s="418">
        <v>15025.442900000002</v>
      </c>
      <c r="D41" s="379">
        <v>0</v>
      </c>
      <c r="E41" s="421">
        <v>0</v>
      </c>
      <c r="F41" s="421">
        <v>296.85750999999999</v>
      </c>
      <c r="G41" s="421">
        <v>3373.211690000001</v>
      </c>
      <c r="H41" s="379">
        <v>2670.3750599999994</v>
      </c>
      <c r="I41" s="375">
        <v>2932.1488000000008</v>
      </c>
      <c r="J41" s="375">
        <v>3004.4981400000015</v>
      </c>
      <c r="K41" s="302">
        <v>2748.3516999999993</v>
      </c>
    </row>
    <row r="42" spans="1:11" ht="9" customHeight="1">
      <c r="A42" s="156" t="s">
        <v>293</v>
      </c>
      <c r="B42" s="408" t="s">
        <v>294</v>
      </c>
      <c r="C42" s="419">
        <f>C41/C40*100</f>
        <v>85.25770448142876</v>
      </c>
      <c r="D42" s="381">
        <v>0</v>
      </c>
      <c r="E42" s="422">
        <v>0</v>
      </c>
      <c r="F42" s="380">
        <v>4.2</v>
      </c>
      <c r="G42" s="380">
        <v>99.2620779352862</v>
      </c>
      <c r="H42" s="380">
        <v>64.969250163767697</v>
      </c>
      <c r="I42" s="380">
        <v>123.5</v>
      </c>
      <c r="J42" s="380">
        <v>-1560.8848001365104</v>
      </c>
      <c r="K42" s="345">
        <v>1071.7</v>
      </c>
    </row>
    <row r="43" spans="1:11" ht="18" customHeight="1">
      <c r="A43" s="685" t="s">
        <v>315</v>
      </c>
      <c r="B43" s="685"/>
      <c r="C43" s="685"/>
      <c r="D43" s="685"/>
      <c r="E43" s="685"/>
      <c r="F43" s="685"/>
      <c r="G43" s="685"/>
      <c r="H43" s="685"/>
      <c r="I43" s="685"/>
      <c r="J43" s="685"/>
      <c r="K43" s="685"/>
    </row>
    <row r="44" spans="1:11" ht="18" customHeight="1">
      <c r="A44" s="405" t="s">
        <v>328</v>
      </c>
      <c r="B44" s="405"/>
      <c r="C44" s="407"/>
      <c r="D44" s="407"/>
      <c r="E44" s="406"/>
      <c r="F44" s="406"/>
      <c r="G44" s="406"/>
      <c r="H44" s="406"/>
      <c r="I44" s="406"/>
      <c r="J44" s="406"/>
      <c r="K44" s="407"/>
    </row>
    <row r="45" spans="1:11" ht="9" customHeight="1">
      <c r="A45" s="156" t="s">
        <v>291</v>
      </c>
      <c r="B45" s="341" t="s">
        <v>288</v>
      </c>
      <c r="C45" s="418">
        <v>128257.94009000005</v>
      </c>
      <c r="D45" s="379">
        <v>0</v>
      </c>
      <c r="E45" s="379">
        <v>18341.353440000003</v>
      </c>
      <c r="F45" s="379">
        <v>42176.180640000006</v>
      </c>
      <c r="G45" s="379">
        <v>41722.767939999962</v>
      </c>
      <c r="H45" s="379">
        <v>1465.4782600000035</v>
      </c>
      <c r="I45" s="375">
        <v>25712.61453000005</v>
      </c>
      <c r="J45" s="430">
        <v>-1505.9595600000175</v>
      </c>
      <c r="K45" s="302">
        <v>345.5048400000378</v>
      </c>
    </row>
    <row r="46" spans="1:11" ht="9" customHeight="1">
      <c r="A46" s="156" t="s">
        <v>292</v>
      </c>
      <c r="B46" s="341" t="s">
        <v>288</v>
      </c>
      <c r="C46" s="418">
        <v>104346.68364999999</v>
      </c>
      <c r="D46" s="379">
        <v>0</v>
      </c>
      <c r="E46" s="379">
        <v>0</v>
      </c>
      <c r="F46" s="379">
        <v>1851.9633499999998</v>
      </c>
      <c r="G46" s="379">
        <v>16019.478400000005</v>
      </c>
      <c r="H46" s="379">
        <v>20491.485509999999</v>
      </c>
      <c r="I46" s="375">
        <v>15217.093320000007</v>
      </c>
      <c r="J46" s="375">
        <v>21027.168539999999</v>
      </c>
      <c r="K46" s="302">
        <v>29739.494529999982</v>
      </c>
    </row>
    <row r="47" spans="1:11" ht="9" customHeight="1">
      <c r="A47" s="156" t="s">
        <v>293</v>
      </c>
      <c r="B47" s="408" t="s">
        <v>294</v>
      </c>
      <c r="C47" s="365">
        <f>C46/C45*100</f>
        <v>81.356899679488649</v>
      </c>
      <c r="D47" s="381">
        <v>0</v>
      </c>
      <c r="E47" s="344">
        <v>0</v>
      </c>
      <c r="F47" s="344">
        <v>4.3910172089968498</v>
      </c>
      <c r="G47" s="344">
        <v>38.395051888784202</v>
      </c>
      <c r="H47" s="420">
        <v>1398.2797336072399</v>
      </c>
      <c r="I47" s="344">
        <v>59.2</v>
      </c>
      <c r="J47" s="344">
        <v>-1396.2638239767709</v>
      </c>
      <c r="K47" s="344">
        <v>8607.5</v>
      </c>
    </row>
    <row r="48" spans="1:11" ht="18" customHeight="1">
      <c r="A48" s="405" t="s">
        <v>329</v>
      </c>
      <c r="B48" s="405"/>
      <c r="C48" s="407"/>
      <c r="D48" s="407"/>
      <c r="E48" s="406"/>
      <c r="F48" s="406"/>
      <c r="G48" s="406"/>
      <c r="H48" s="406"/>
      <c r="I48" s="406"/>
      <c r="J48" s="406"/>
      <c r="K48" s="407"/>
    </row>
    <row r="49" spans="1:11" ht="9" customHeight="1">
      <c r="A49" s="156" t="s">
        <v>291</v>
      </c>
      <c r="B49" s="341" t="s">
        <v>288</v>
      </c>
      <c r="C49" s="418">
        <v>330802.55064000015</v>
      </c>
      <c r="D49" s="379">
        <v>0</v>
      </c>
      <c r="E49" s="421">
        <v>43171.256559999994</v>
      </c>
      <c r="F49" s="421">
        <v>71578.405249999967</v>
      </c>
      <c r="G49" s="421">
        <v>128311.54360999996</v>
      </c>
      <c r="H49" s="421">
        <v>27949.367670000036</v>
      </c>
      <c r="I49" s="375">
        <v>13349.598160000169</v>
      </c>
      <c r="J49" s="375">
        <v>33170.388919999939</v>
      </c>
      <c r="K49" s="302">
        <v>13271.990470000077</v>
      </c>
    </row>
    <row r="50" spans="1:11" ht="9" customHeight="1">
      <c r="A50" s="156" t="s">
        <v>292</v>
      </c>
      <c r="B50" s="341" t="s">
        <v>288</v>
      </c>
      <c r="C50" s="418">
        <v>263469.30628000008</v>
      </c>
      <c r="D50" s="379">
        <v>0</v>
      </c>
      <c r="E50" s="421">
        <v>906.40687000000014</v>
      </c>
      <c r="F50" s="421">
        <v>28829.120820000004</v>
      </c>
      <c r="G50" s="421">
        <v>28217.161799999973</v>
      </c>
      <c r="H50" s="421">
        <v>49811.985790000064</v>
      </c>
      <c r="I50" s="375">
        <v>55784.21845</v>
      </c>
      <c r="J50" s="375">
        <v>40171.706879999896</v>
      </c>
      <c r="K50" s="302">
        <v>59748.705670000141</v>
      </c>
    </row>
    <row r="51" spans="1:11" ht="9" customHeight="1">
      <c r="A51" s="156" t="s">
        <v>293</v>
      </c>
      <c r="B51" s="408" t="s">
        <v>294</v>
      </c>
      <c r="C51" s="419">
        <f>C50/C49*100</f>
        <v>79.645488153059532</v>
      </c>
      <c r="D51" s="381">
        <v>0</v>
      </c>
      <c r="E51" s="422">
        <v>2.0995610093958299</v>
      </c>
      <c r="F51" s="380">
        <v>40.276282657191501</v>
      </c>
      <c r="G51" s="380">
        <v>21.991132680755101</v>
      </c>
      <c r="H51" s="380">
        <v>178.22222805944401</v>
      </c>
      <c r="I51" s="345">
        <v>417.9</v>
      </c>
      <c r="J51" s="345">
        <v>121.10713255996389</v>
      </c>
      <c r="K51" s="381">
        <v>450.2</v>
      </c>
    </row>
  </sheetData>
  <mergeCells count="13">
    <mergeCell ref="A11:K11"/>
    <mergeCell ref="A1:K1"/>
    <mergeCell ref="A3:A4"/>
    <mergeCell ref="B3:B4"/>
    <mergeCell ref="C3:K3"/>
    <mergeCell ref="A6:K6"/>
    <mergeCell ref="A43:K43"/>
    <mergeCell ref="A16:K16"/>
    <mergeCell ref="A25:K25"/>
    <mergeCell ref="A35:A36"/>
    <mergeCell ref="B35:B36"/>
    <mergeCell ref="C35:K35"/>
    <mergeCell ref="A38:K38"/>
  </mergeCells>
  <pageMargins left="0.7" right="0.7" top="0.75" bottom="0.75" header="0.3" footer="0.3"/>
  <pageSetup paperSize="9" scale="98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3BC66-B2FD-4398-B1A5-8BA04FCC564E}">
  <sheetPr>
    <tabColor rgb="FF92D050"/>
  </sheetPr>
  <dimension ref="A1:P45"/>
  <sheetViews>
    <sheetView showGridLines="0" zoomScaleNormal="100" workbookViewId="0">
      <selection sqref="A1:K1"/>
    </sheetView>
  </sheetViews>
  <sheetFormatPr defaultRowHeight="12.5"/>
  <cols>
    <col min="1" max="1" width="25.453125" customWidth="1"/>
    <col min="2" max="2" width="6.26953125" customWidth="1"/>
    <col min="3" max="3" width="7.7265625" bestFit="1" customWidth="1"/>
    <col min="4" max="10" width="6.1796875" customWidth="1"/>
    <col min="11" max="11" width="6.1796875" style="140" customWidth="1"/>
  </cols>
  <sheetData>
    <row r="1" spans="1:11" ht="30" customHeight="1">
      <c r="A1" s="568" t="s">
        <v>554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</row>
    <row r="2" spans="1:11" ht="6" customHeight="1">
      <c r="A2" s="687"/>
      <c r="B2" s="687"/>
      <c r="C2" s="687"/>
      <c r="D2" s="687"/>
      <c r="E2" s="687"/>
      <c r="F2" s="687"/>
      <c r="G2" s="687"/>
      <c r="H2" s="687"/>
      <c r="I2" s="687"/>
      <c r="J2" s="687"/>
      <c r="K2" s="687"/>
    </row>
    <row r="3" spans="1:11" ht="13.5" customHeight="1">
      <c r="A3" s="680" t="s">
        <v>308</v>
      </c>
      <c r="B3" s="631" t="s">
        <v>301</v>
      </c>
      <c r="C3" s="637"/>
      <c r="D3" s="637"/>
      <c r="E3" s="637"/>
      <c r="F3" s="637"/>
      <c r="G3" s="637"/>
      <c r="H3" s="637"/>
      <c r="I3" s="637"/>
      <c r="J3" s="637"/>
      <c r="K3" s="637"/>
    </row>
    <row r="4" spans="1:11" ht="11.25" customHeight="1">
      <c r="A4" s="680"/>
      <c r="B4" s="337" t="s">
        <v>135</v>
      </c>
      <c r="C4" s="338" t="s">
        <v>0</v>
      </c>
      <c r="D4" s="337">
        <v>2014</v>
      </c>
      <c r="E4" s="337">
        <v>2015</v>
      </c>
      <c r="F4" s="337">
        <v>2016</v>
      </c>
      <c r="G4" s="338">
        <v>2017</v>
      </c>
      <c r="H4" s="338">
        <v>2018</v>
      </c>
      <c r="I4" s="338">
        <v>2019</v>
      </c>
      <c r="J4" s="338">
        <v>2020</v>
      </c>
      <c r="K4" s="338">
        <v>2021</v>
      </c>
    </row>
    <row r="5" spans="1:11" ht="4.5" customHeight="1">
      <c r="A5" s="353"/>
      <c r="B5" s="347"/>
      <c r="E5" s="347"/>
      <c r="F5" s="347"/>
      <c r="G5" s="347"/>
      <c r="H5" s="347"/>
      <c r="I5" s="347"/>
      <c r="J5" s="347"/>
      <c r="K5" s="347"/>
    </row>
    <row r="6" spans="1:11" ht="18" customHeight="1">
      <c r="A6" s="685" t="s">
        <v>316</v>
      </c>
      <c r="B6" s="685"/>
      <c r="C6" s="685"/>
      <c r="D6" s="685"/>
      <c r="E6" s="685"/>
      <c r="F6" s="685"/>
      <c r="G6" s="685"/>
      <c r="H6" s="685"/>
      <c r="I6" s="685"/>
      <c r="J6" s="685"/>
      <c r="K6" s="685"/>
    </row>
    <row r="7" spans="1:11" ht="18" customHeight="1">
      <c r="A7" s="405" t="s">
        <v>330</v>
      </c>
      <c r="B7" s="406"/>
      <c r="C7" s="423"/>
      <c r="D7" s="423"/>
      <c r="E7" s="406"/>
      <c r="F7" s="407"/>
      <c r="G7" s="407"/>
      <c r="H7" s="407"/>
      <c r="I7" s="407"/>
      <c r="J7" s="407"/>
      <c r="K7" s="407"/>
    </row>
    <row r="8" spans="1:11" ht="9" customHeight="1">
      <c r="A8" s="156" t="s">
        <v>291</v>
      </c>
      <c r="B8" s="341" t="s">
        <v>288</v>
      </c>
      <c r="C8" s="298">
        <v>353049.90792999999</v>
      </c>
      <c r="D8" s="379">
        <v>0</v>
      </c>
      <c r="E8" s="383">
        <v>5705.1819599999999</v>
      </c>
      <c r="F8" s="146">
        <v>124211.92867999998</v>
      </c>
      <c r="G8" s="146">
        <v>84607.788630000068</v>
      </c>
      <c r="H8" s="535">
        <v>-1624.6188300001668</v>
      </c>
      <c r="I8" s="375">
        <v>34432.05864000009</v>
      </c>
      <c r="J8" s="375">
        <v>40931.19875999997</v>
      </c>
      <c r="K8" s="302">
        <v>64786.37009000004</v>
      </c>
    </row>
    <row r="9" spans="1:11" ht="9" customHeight="1">
      <c r="A9" s="156" t="s">
        <v>292</v>
      </c>
      <c r="B9" s="341" t="s">
        <v>288</v>
      </c>
      <c r="C9" s="298">
        <v>176717.83991000004</v>
      </c>
      <c r="D9" s="379">
        <v>0</v>
      </c>
      <c r="E9" s="383">
        <v>31.311689999999999</v>
      </c>
      <c r="F9" s="146">
        <v>3410.4629800000002</v>
      </c>
      <c r="G9" s="146">
        <v>5388.3071400000008</v>
      </c>
      <c r="H9" s="146">
        <v>33375.640780000009</v>
      </c>
      <c r="I9" s="375">
        <v>42825.449949999973</v>
      </c>
      <c r="J9" s="375">
        <v>38533.729310000024</v>
      </c>
      <c r="K9" s="302">
        <v>53152.93806000003</v>
      </c>
    </row>
    <row r="10" spans="1:11" ht="9" customHeight="1">
      <c r="A10" s="156" t="s">
        <v>293</v>
      </c>
      <c r="B10" s="408" t="s">
        <v>294</v>
      </c>
      <c r="C10" s="397">
        <f>C9/C8*100</f>
        <v>50.054634186461335</v>
      </c>
      <c r="D10" s="381">
        <v>0</v>
      </c>
      <c r="E10" s="385">
        <v>0.54882894567660701</v>
      </c>
      <c r="F10" s="385">
        <v>2.7456807218461101</v>
      </c>
      <c r="G10" s="385">
        <v>6.3685710585862401</v>
      </c>
      <c r="H10" s="402">
        <v>-2054.3674715377101</v>
      </c>
      <c r="I10" s="377">
        <v>124.4</v>
      </c>
      <c r="J10" s="377">
        <v>94.14268449830287</v>
      </c>
      <c r="K10" s="378">
        <v>82</v>
      </c>
    </row>
    <row r="11" spans="1:11" ht="18" customHeight="1">
      <c r="A11" s="685" t="s">
        <v>317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</row>
    <row r="12" spans="1:11" ht="18" customHeight="1">
      <c r="A12" s="405" t="s">
        <v>331</v>
      </c>
      <c r="B12" s="406"/>
      <c r="C12" s="424"/>
      <c r="D12" s="424"/>
      <c r="E12" s="406"/>
      <c r="F12" s="407"/>
      <c r="G12" s="407"/>
      <c r="H12" s="407"/>
      <c r="I12" s="407"/>
      <c r="J12" s="407"/>
      <c r="K12" s="407"/>
    </row>
    <row r="13" spans="1:11" ht="9" customHeight="1">
      <c r="A13" s="156" t="s">
        <v>291</v>
      </c>
      <c r="B13" s="341" t="s">
        <v>288</v>
      </c>
      <c r="C13" s="154">
        <v>656462.0544600006</v>
      </c>
      <c r="D13" s="379">
        <v>0</v>
      </c>
      <c r="E13" s="383">
        <v>27590.258880000001</v>
      </c>
      <c r="F13" s="383">
        <v>242848.8962600001</v>
      </c>
      <c r="G13" s="383">
        <v>144904.82297999994</v>
      </c>
      <c r="H13" s="146">
        <v>69725.806189999974</v>
      </c>
      <c r="I13" s="375">
        <v>103579.67030000035</v>
      </c>
      <c r="J13" s="375">
        <v>28876.876750000054</v>
      </c>
      <c r="K13" s="302">
        <v>38935.723100000178</v>
      </c>
    </row>
    <row r="14" spans="1:11" ht="9" customHeight="1">
      <c r="A14" s="156" t="s">
        <v>292</v>
      </c>
      <c r="B14" s="341" t="s">
        <v>288</v>
      </c>
      <c r="C14" s="154">
        <v>479550.06808999955</v>
      </c>
      <c r="D14" s="379">
        <v>0</v>
      </c>
      <c r="E14" s="383">
        <v>0</v>
      </c>
      <c r="F14" s="383">
        <v>20275.640519999994</v>
      </c>
      <c r="G14" s="383">
        <v>72220.330289999984</v>
      </c>
      <c r="H14" s="146">
        <v>115455.97826000009</v>
      </c>
      <c r="I14" s="375">
        <v>104008.74877999976</v>
      </c>
      <c r="J14" s="375">
        <v>89446.876349999977</v>
      </c>
      <c r="K14" s="302">
        <v>78142.493889999751</v>
      </c>
    </row>
    <row r="15" spans="1:11" ht="9" customHeight="1">
      <c r="A15" s="156" t="s">
        <v>293</v>
      </c>
      <c r="B15" s="408" t="s">
        <v>294</v>
      </c>
      <c r="C15" s="425">
        <f>C14/C13*100</f>
        <v>73.050691175817136</v>
      </c>
      <c r="D15" s="381">
        <v>0</v>
      </c>
      <c r="E15" s="385">
        <v>0</v>
      </c>
      <c r="F15" s="385">
        <v>8.3490766613542196</v>
      </c>
      <c r="G15" s="385">
        <v>49.839838871317603</v>
      </c>
      <c r="H15" s="386">
        <v>165.58572007814001</v>
      </c>
      <c r="I15" s="344">
        <v>100.4</v>
      </c>
      <c r="J15" s="344">
        <v>309.7525993700126</v>
      </c>
      <c r="K15" s="409">
        <v>200.7</v>
      </c>
    </row>
    <row r="16" spans="1:11" ht="18" customHeight="1">
      <c r="A16" s="685" t="s">
        <v>317</v>
      </c>
      <c r="B16" s="685"/>
      <c r="C16" s="685"/>
      <c r="D16" s="685"/>
      <c r="E16" s="685"/>
      <c r="F16" s="685"/>
      <c r="G16" s="685"/>
      <c r="H16" s="685"/>
      <c r="I16" s="685"/>
      <c r="J16" s="685"/>
      <c r="K16" s="685"/>
    </row>
    <row r="17" spans="1:16" ht="18" customHeight="1">
      <c r="A17" s="405" t="s">
        <v>332</v>
      </c>
      <c r="B17" s="406"/>
      <c r="C17" s="424"/>
      <c r="D17" s="424"/>
      <c r="E17" s="406"/>
      <c r="F17" s="407"/>
      <c r="G17" s="407"/>
      <c r="H17" s="407"/>
      <c r="I17" s="407"/>
      <c r="J17" s="407"/>
      <c r="K17" s="407"/>
    </row>
    <row r="18" spans="1:16" ht="9" customHeight="1">
      <c r="A18" s="156" t="s">
        <v>291</v>
      </c>
      <c r="B18" s="341" t="s">
        <v>288</v>
      </c>
      <c r="C18" s="154">
        <v>6145.3908200000005</v>
      </c>
      <c r="D18" s="379">
        <v>0</v>
      </c>
      <c r="E18" s="383">
        <v>4271.9120800000001</v>
      </c>
      <c r="F18" s="383">
        <v>2969.4749399999992</v>
      </c>
      <c r="G18" s="383">
        <v>0</v>
      </c>
      <c r="H18" s="535">
        <v>-9.2481400000006033</v>
      </c>
      <c r="I18" s="430">
        <v>-1085.921879999999</v>
      </c>
      <c r="J18" s="430">
        <v>-41.325269999999364</v>
      </c>
      <c r="K18" s="302">
        <v>40.499090000000251</v>
      </c>
    </row>
    <row r="19" spans="1:16" ht="9" customHeight="1">
      <c r="A19" s="156" t="s">
        <v>292</v>
      </c>
      <c r="B19" s="341" t="s">
        <v>288</v>
      </c>
      <c r="C19" s="154">
        <v>6145.3908200000005</v>
      </c>
      <c r="D19" s="379">
        <v>0</v>
      </c>
      <c r="E19" s="383">
        <v>0</v>
      </c>
      <c r="F19" s="383">
        <v>578.89710000000002</v>
      </c>
      <c r="G19" s="383">
        <v>2154.9535299999998</v>
      </c>
      <c r="H19" s="146">
        <v>1020.4879300000002</v>
      </c>
      <c r="I19" s="375">
        <v>1354.9724899999983</v>
      </c>
      <c r="J19" s="375">
        <v>934.72777000000224</v>
      </c>
      <c r="K19" s="302">
        <v>101.35199999999986</v>
      </c>
    </row>
    <row r="20" spans="1:16" ht="9" customHeight="1">
      <c r="A20" s="156" t="s">
        <v>293</v>
      </c>
      <c r="B20" s="408" t="s">
        <v>294</v>
      </c>
      <c r="C20" s="425">
        <f>C19/C18*100</f>
        <v>100</v>
      </c>
      <c r="D20" s="381">
        <v>0</v>
      </c>
      <c r="E20" s="385">
        <v>0</v>
      </c>
      <c r="F20" s="385">
        <v>19.5</v>
      </c>
      <c r="G20" s="385" t="e">
        <f>G19/G18</f>
        <v>#DIV/0!</v>
      </c>
      <c r="H20" s="402">
        <v>-11034.520779312699</v>
      </c>
      <c r="I20" s="377">
        <v>-124.8</v>
      </c>
      <c r="J20" s="377">
        <v>-2261.8794021188892</v>
      </c>
      <c r="K20" s="409">
        <v>250.3</v>
      </c>
    </row>
    <row r="21" spans="1:16" ht="18" customHeight="1">
      <c r="A21" s="415" t="s">
        <v>318</v>
      </c>
      <c r="B21" s="415"/>
      <c r="C21" s="415"/>
      <c r="D21" s="415"/>
      <c r="E21" s="415"/>
      <c r="F21" s="415"/>
      <c r="G21" s="415"/>
      <c r="H21" s="415"/>
      <c r="I21" s="415"/>
      <c r="J21" s="415"/>
      <c r="K21" s="415"/>
    </row>
    <row r="22" spans="1:16" ht="18" customHeight="1">
      <c r="A22" s="405" t="s">
        <v>333</v>
      </c>
      <c r="B22" s="406"/>
      <c r="C22" s="424"/>
      <c r="D22" s="424"/>
      <c r="E22" s="406"/>
      <c r="F22" s="407"/>
      <c r="G22" s="407"/>
      <c r="H22" s="407"/>
      <c r="I22" s="407"/>
      <c r="J22" s="407"/>
      <c r="K22" s="407"/>
    </row>
    <row r="23" spans="1:16" ht="9" customHeight="1">
      <c r="A23" s="156" t="s">
        <v>291</v>
      </c>
      <c r="B23" s="341" t="s">
        <v>288</v>
      </c>
      <c r="C23" s="154">
        <v>367121.34334999998</v>
      </c>
      <c r="D23" s="379">
        <v>0</v>
      </c>
      <c r="E23" s="379">
        <v>0</v>
      </c>
      <c r="F23" s="146">
        <v>59928.777350000004</v>
      </c>
      <c r="G23" s="146">
        <v>108861.02180999996</v>
      </c>
      <c r="H23" s="146">
        <v>22958.816189999925</v>
      </c>
      <c r="I23" s="375">
        <v>50446.768800000136</v>
      </c>
      <c r="J23" s="375">
        <v>55304.076170000277</v>
      </c>
      <c r="K23" s="302">
        <v>69621.883029999677</v>
      </c>
    </row>
    <row r="24" spans="1:16" ht="9" customHeight="1">
      <c r="A24" s="156" t="s">
        <v>292</v>
      </c>
      <c r="B24" s="341" t="s">
        <v>288</v>
      </c>
      <c r="C24" s="154">
        <v>204147.50955999992</v>
      </c>
      <c r="D24" s="379">
        <v>0</v>
      </c>
      <c r="E24" s="379">
        <v>0</v>
      </c>
      <c r="F24" s="146">
        <v>1987.2616399999999</v>
      </c>
      <c r="G24" s="146">
        <v>17357.896319999996</v>
      </c>
      <c r="H24" s="146">
        <v>45372.848470000041</v>
      </c>
      <c r="I24" s="375">
        <v>37252.206969999956</v>
      </c>
      <c r="J24" s="375">
        <v>42254.680079999889</v>
      </c>
      <c r="K24" s="302">
        <v>59922.616080000036</v>
      </c>
    </row>
    <row r="25" spans="1:16" ht="9" customHeight="1">
      <c r="A25" s="156" t="s">
        <v>293</v>
      </c>
      <c r="B25" s="408" t="s">
        <v>294</v>
      </c>
      <c r="C25" s="425">
        <f>C24/C23*100</f>
        <v>55.607638525492433</v>
      </c>
      <c r="D25" s="381">
        <v>0</v>
      </c>
      <c r="E25" s="381">
        <v>0</v>
      </c>
      <c r="F25" s="377">
        <v>3.3160390181062098</v>
      </c>
      <c r="G25" s="377">
        <v>15.9450058720701</v>
      </c>
      <c r="H25" s="344">
        <v>197.62712543411899</v>
      </c>
      <c r="I25" s="344">
        <v>73.8</v>
      </c>
      <c r="J25" s="344">
        <v>76.404277959751838</v>
      </c>
      <c r="K25" s="409">
        <v>86.1</v>
      </c>
    </row>
    <row r="26" spans="1:16" ht="18" customHeight="1">
      <c r="A26" s="685" t="s">
        <v>319</v>
      </c>
      <c r="B26" s="685"/>
      <c r="C26" s="685"/>
      <c r="D26" s="685"/>
      <c r="E26" s="685"/>
      <c r="F26" s="685"/>
      <c r="G26" s="685"/>
      <c r="H26" s="685"/>
      <c r="I26" s="685"/>
      <c r="J26" s="685"/>
      <c r="K26" s="685"/>
    </row>
    <row r="27" spans="1:16" ht="18" customHeight="1">
      <c r="A27" s="405" t="s">
        <v>334</v>
      </c>
      <c r="B27" s="406"/>
      <c r="C27" s="424"/>
      <c r="D27" s="424"/>
      <c r="E27" s="406"/>
      <c r="F27" s="407"/>
      <c r="G27" s="407"/>
      <c r="H27" s="407"/>
      <c r="I27" s="407"/>
      <c r="J27" s="407"/>
      <c r="K27" s="407"/>
    </row>
    <row r="28" spans="1:16" ht="9" customHeight="1">
      <c r="A28" s="156" t="s">
        <v>291</v>
      </c>
      <c r="B28" s="341" t="s">
        <v>288</v>
      </c>
      <c r="C28" s="154">
        <v>45848.643549999979</v>
      </c>
      <c r="D28" s="379">
        <v>0</v>
      </c>
      <c r="E28" s="383">
        <v>5276.9816500000006</v>
      </c>
      <c r="F28" s="383">
        <v>11985.738450000001</v>
      </c>
      <c r="G28" s="383">
        <v>4745.3887500000019</v>
      </c>
      <c r="H28" s="146">
        <v>7533.3079499999876</v>
      </c>
      <c r="I28" s="375">
        <v>8592.8888400000069</v>
      </c>
      <c r="J28" s="375">
        <v>204.87629999999626</v>
      </c>
      <c r="K28" s="302">
        <v>7509.4616099999839</v>
      </c>
    </row>
    <row r="29" spans="1:16" ht="9" customHeight="1">
      <c r="A29" s="156" t="s">
        <v>292</v>
      </c>
      <c r="B29" s="341" t="s">
        <v>288</v>
      </c>
      <c r="C29" s="154">
        <v>28281.794339999993</v>
      </c>
      <c r="D29" s="379">
        <v>0</v>
      </c>
      <c r="E29" s="383">
        <v>0</v>
      </c>
      <c r="F29" s="383">
        <v>1522.51244</v>
      </c>
      <c r="G29" s="383">
        <v>2585.9642600000002</v>
      </c>
      <c r="H29" s="146">
        <v>4395.6337099999992</v>
      </c>
      <c r="I29" s="375">
        <v>5425.152090000005</v>
      </c>
      <c r="J29" s="375">
        <v>6112.6516099999935</v>
      </c>
      <c r="K29" s="302">
        <v>8239.8802299999952</v>
      </c>
      <c r="M29" s="404"/>
      <c r="N29" s="404"/>
      <c r="O29" s="404"/>
      <c r="P29" s="404"/>
    </row>
    <row r="30" spans="1:16" ht="9" customHeight="1">
      <c r="A30" s="156" t="s">
        <v>293</v>
      </c>
      <c r="B30" s="408" t="s">
        <v>294</v>
      </c>
      <c r="C30" s="425">
        <f>C29/C28*100</f>
        <v>61.685127738092064</v>
      </c>
      <c r="D30" s="381">
        <v>0</v>
      </c>
      <c r="E30" s="385">
        <v>0</v>
      </c>
      <c r="F30" s="385">
        <v>12.702700349681001</v>
      </c>
      <c r="G30" s="385">
        <v>54.4</v>
      </c>
      <c r="H30" s="386">
        <v>58.349316650463003</v>
      </c>
      <c r="I30" s="344">
        <v>63.1</v>
      </c>
      <c r="J30" s="344">
        <v>2983.5816099764129</v>
      </c>
      <c r="K30" s="409">
        <v>109.7</v>
      </c>
    </row>
    <row r="31" spans="1:16" ht="18" customHeight="1">
      <c r="A31" s="685" t="s">
        <v>320</v>
      </c>
      <c r="B31" s="685"/>
      <c r="C31" s="685"/>
      <c r="D31" s="685"/>
      <c r="E31" s="685"/>
      <c r="F31" s="685"/>
      <c r="G31" s="685"/>
      <c r="H31" s="685"/>
      <c r="I31" s="685"/>
      <c r="J31" s="685"/>
      <c r="K31" s="685"/>
    </row>
    <row r="32" spans="1:16" ht="18" customHeight="1">
      <c r="A32" s="405" t="s">
        <v>335</v>
      </c>
      <c r="B32" s="406"/>
      <c r="C32" s="426"/>
      <c r="D32" s="426"/>
      <c r="E32" s="406"/>
      <c r="F32" s="407"/>
      <c r="G32" s="407"/>
      <c r="H32" s="407"/>
      <c r="I32" s="407"/>
      <c r="J32" s="407"/>
      <c r="K32" s="407"/>
    </row>
    <row r="33" spans="1:16" ht="9" customHeight="1">
      <c r="A33" s="156" t="s">
        <v>291</v>
      </c>
      <c r="B33" s="341" t="s">
        <v>288</v>
      </c>
      <c r="C33" s="427">
        <v>803845.65698999958</v>
      </c>
      <c r="D33" s="379">
        <v>0</v>
      </c>
      <c r="E33" s="379">
        <v>0</v>
      </c>
      <c r="F33" s="428">
        <v>60450.093679999991</v>
      </c>
      <c r="G33" s="428">
        <v>212908.56552000029</v>
      </c>
      <c r="H33" s="428">
        <v>159495.30633999978</v>
      </c>
      <c r="I33" s="375">
        <v>140139.31072999974</v>
      </c>
      <c r="J33" s="375">
        <v>138292.15382000059</v>
      </c>
      <c r="K33" s="302">
        <v>92560.226899999194</v>
      </c>
    </row>
    <row r="34" spans="1:16" ht="9" customHeight="1">
      <c r="A34" s="156" t="s">
        <v>292</v>
      </c>
      <c r="B34" s="341" t="s">
        <v>288</v>
      </c>
      <c r="C34" s="429">
        <v>540789.29838999989</v>
      </c>
      <c r="D34" s="379">
        <v>0</v>
      </c>
      <c r="E34" s="379">
        <v>0</v>
      </c>
      <c r="F34" s="428">
        <v>3420.9676889999996</v>
      </c>
      <c r="G34" s="428">
        <v>54911.48376100001</v>
      </c>
      <c r="H34" s="428">
        <v>76076.349430000046</v>
      </c>
      <c r="I34" s="375">
        <v>70541.27951999972</v>
      </c>
      <c r="J34" s="375">
        <v>147182.26889999994</v>
      </c>
      <c r="K34" s="302">
        <v>188656.94909000018</v>
      </c>
    </row>
    <row r="35" spans="1:16" ht="9" customHeight="1">
      <c r="A35" s="156" t="s">
        <v>293</v>
      </c>
      <c r="B35" s="408" t="s">
        <v>294</v>
      </c>
      <c r="C35" s="425">
        <f>C34/C33*100</f>
        <v>67.275265305902835</v>
      </c>
      <c r="D35" s="381">
        <v>0</v>
      </c>
      <c r="E35" s="381">
        <v>0</v>
      </c>
      <c r="F35" s="377">
        <v>5.6591602770862703</v>
      </c>
      <c r="G35" s="377">
        <v>25.791110670858199</v>
      </c>
      <c r="H35" s="344">
        <v>47.698174432686002</v>
      </c>
      <c r="I35" s="344">
        <v>50.3</v>
      </c>
      <c r="J35" s="344">
        <v>106.42850287194933</v>
      </c>
      <c r="K35" s="409">
        <v>203.8</v>
      </c>
      <c r="M35" s="403"/>
      <c r="N35" s="404"/>
      <c r="O35" s="404"/>
      <c r="P35" s="404"/>
    </row>
    <row r="36" spans="1:16" ht="18" customHeight="1">
      <c r="A36" s="405" t="s">
        <v>336</v>
      </c>
      <c r="B36" s="406"/>
      <c r="C36" s="426"/>
      <c r="D36" s="426"/>
      <c r="E36" s="406"/>
      <c r="F36" s="407"/>
      <c r="G36" s="407"/>
      <c r="H36" s="407"/>
      <c r="I36" s="407"/>
      <c r="J36" s="407"/>
      <c r="K36" s="407"/>
    </row>
    <row r="37" spans="1:16" ht="9" customHeight="1">
      <c r="A37" s="156" t="s">
        <v>291</v>
      </c>
      <c r="B37" s="341" t="s">
        <v>288</v>
      </c>
      <c r="C37" s="154">
        <v>59703.217509999995</v>
      </c>
      <c r="D37" s="379">
        <v>0</v>
      </c>
      <c r="E37" s="379">
        <v>0</v>
      </c>
      <c r="F37" s="146">
        <v>29266.837530000001</v>
      </c>
      <c r="G37" s="146">
        <v>9085.7338999999956</v>
      </c>
      <c r="H37" s="146">
        <v>11209.50705</v>
      </c>
      <c r="I37" s="430">
        <v>-562.34303000000364</v>
      </c>
      <c r="J37" s="375">
        <v>4026.033420000007</v>
      </c>
      <c r="K37" s="302">
        <v>6677.4486399999951</v>
      </c>
    </row>
    <row r="38" spans="1:16" ht="9" customHeight="1">
      <c r="A38" s="156" t="s">
        <v>292</v>
      </c>
      <c r="B38" s="341" t="s">
        <v>288</v>
      </c>
      <c r="C38" s="154">
        <v>50588.220949999995</v>
      </c>
      <c r="D38" s="379">
        <v>0</v>
      </c>
      <c r="E38" s="379">
        <v>0</v>
      </c>
      <c r="F38" s="146">
        <v>2407.5747200000001</v>
      </c>
      <c r="G38" s="146">
        <v>6545.8229700000011</v>
      </c>
      <c r="H38" s="146">
        <v>8192.6534400000019</v>
      </c>
      <c r="I38" s="375">
        <v>10778.470369999995</v>
      </c>
      <c r="J38" s="375">
        <v>6997.9396400000005</v>
      </c>
      <c r="K38" s="302">
        <v>15665.759809999996</v>
      </c>
    </row>
    <row r="39" spans="1:16" ht="9" customHeight="1">
      <c r="A39" s="156" t="s">
        <v>293</v>
      </c>
      <c r="B39" s="341" t="s">
        <v>294</v>
      </c>
      <c r="C39" s="425">
        <f>C38/C37*100</f>
        <v>84.732821881043037</v>
      </c>
      <c r="D39" s="381">
        <v>0</v>
      </c>
      <c r="E39" s="381">
        <v>0</v>
      </c>
      <c r="F39" s="377">
        <v>8.2262892857218102</v>
      </c>
      <c r="G39" s="377">
        <v>72.045065836673999</v>
      </c>
      <c r="H39" s="344">
        <v>73.086652280574697</v>
      </c>
      <c r="I39" s="431">
        <v>-1916.7</v>
      </c>
      <c r="J39" s="431">
        <v>173.81722678298058</v>
      </c>
      <c r="K39" s="409">
        <v>234.6</v>
      </c>
    </row>
    <row r="40" spans="1:16" ht="18" customHeight="1">
      <c r="A40" s="405" t="s">
        <v>337</v>
      </c>
      <c r="B40" s="406"/>
      <c r="C40" s="432"/>
      <c r="D40" s="432"/>
      <c r="E40" s="406"/>
      <c r="F40" s="407"/>
      <c r="G40" s="407"/>
      <c r="H40" s="407"/>
      <c r="I40" s="407"/>
      <c r="J40" s="407"/>
      <c r="K40" s="407"/>
    </row>
    <row r="41" spans="1:16" ht="9" customHeight="1">
      <c r="A41" s="156" t="s">
        <v>291</v>
      </c>
      <c r="B41" s="341" t="s">
        <v>288</v>
      </c>
      <c r="C41" s="154">
        <v>1983.2187400000003</v>
      </c>
      <c r="D41" s="379">
        <v>0</v>
      </c>
      <c r="E41" s="379">
        <v>0</v>
      </c>
      <c r="F41" s="146">
        <v>578.83154999999999</v>
      </c>
      <c r="G41" s="146">
        <v>835.00000000000011</v>
      </c>
      <c r="H41" s="146">
        <v>398.94265999999993</v>
      </c>
      <c r="I41" s="375">
        <v>279.09585000000015</v>
      </c>
      <c r="J41" s="430">
        <v>-108.65131999999994</v>
      </c>
      <c r="K41" s="302">
        <v>0</v>
      </c>
    </row>
    <row r="42" spans="1:16" ht="9" customHeight="1">
      <c r="A42" s="156" t="s">
        <v>292</v>
      </c>
      <c r="B42" s="341" t="s">
        <v>288</v>
      </c>
      <c r="C42" s="154">
        <v>1096.8017500000001</v>
      </c>
      <c r="D42" s="379">
        <v>0</v>
      </c>
      <c r="E42" s="379">
        <v>0</v>
      </c>
      <c r="F42" s="146">
        <v>0</v>
      </c>
      <c r="G42" s="146">
        <v>69.686859999999996</v>
      </c>
      <c r="H42" s="146">
        <v>373.98572000000001</v>
      </c>
      <c r="I42" s="375">
        <v>283.49550000000005</v>
      </c>
      <c r="J42" s="375">
        <v>306.6930900000001</v>
      </c>
      <c r="K42" s="302">
        <v>62.940579999999954</v>
      </c>
    </row>
    <row r="43" spans="1:16" ht="9" customHeight="1">
      <c r="A43" s="156" t="s">
        <v>293</v>
      </c>
      <c r="B43" s="408" t="s">
        <v>294</v>
      </c>
      <c r="C43" s="425">
        <f>C42/C41*100</f>
        <v>55.30412394146699</v>
      </c>
      <c r="D43" s="381">
        <v>0</v>
      </c>
      <c r="E43" s="381">
        <v>0</v>
      </c>
      <c r="F43" s="377">
        <v>0</v>
      </c>
      <c r="G43" s="377">
        <v>8.3457317365269397</v>
      </c>
      <c r="H43" s="344">
        <v>93.744228807217596</v>
      </c>
      <c r="I43" s="345">
        <v>101.6</v>
      </c>
      <c r="J43" s="345">
        <v>-282.27276944265401</v>
      </c>
      <c r="K43" s="409" t="e">
        <v>#DIV/0!</v>
      </c>
    </row>
    <row r="44" spans="1:16" ht="6" customHeight="1" thickBot="1">
      <c r="A44" s="355"/>
      <c r="B44" s="356"/>
      <c r="C44" s="309"/>
      <c r="D44" s="309"/>
      <c r="E44" s="356"/>
      <c r="F44" s="356"/>
      <c r="G44" s="356"/>
      <c r="H44" s="356"/>
      <c r="I44" s="356"/>
      <c r="J44" s="356"/>
      <c r="K44" s="157"/>
    </row>
    <row r="45" spans="1:16" ht="9" customHeight="1" thickTop="1">
      <c r="A45" s="357" t="s">
        <v>300</v>
      </c>
      <c r="B45" s="144"/>
      <c r="C45" s="144"/>
      <c r="D45" s="144"/>
      <c r="E45" s="144"/>
      <c r="F45" s="144"/>
      <c r="G45" s="144"/>
      <c r="H45" s="144"/>
      <c r="I45" s="144"/>
      <c r="J45" s="144"/>
    </row>
  </sheetData>
  <mergeCells count="9">
    <mergeCell ref="A16:K16"/>
    <mergeCell ref="A26:K26"/>
    <mergeCell ref="A31:K31"/>
    <mergeCell ref="A1:K1"/>
    <mergeCell ref="A2:K2"/>
    <mergeCell ref="A3:A4"/>
    <mergeCell ref="B3:K3"/>
    <mergeCell ref="A6:K6"/>
    <mergeCell ref="A11:K11"/>
  </mergeCell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A68B7-DB80-4BD8-AEC4-5CF421B80A4F}">
  <sheetPr>
    <tabColor rgb="FF92D050"/>
  </sheetPr>
  <dimension ref="A1:T54"/>
  <sheetViews>
    <sheetView showGridLines="0" zoomScaleNormal="100" workbookViewId="0">
      <selection sqref="A1:J1"/>
    </sheetView>
  </sheetViews>
  <sheetFormatPr defaultRowHeight="12.5"/>
  <cols>
    <col min="1" max="1" width="26.26953125" customWidth="1"/>
    <col min="2" max="2" width="6.7265625" customWidth="1"/>
    <col min="3" max="10" width="7" customWidth="1"/>
    <col min="11" max="12" width="7.1796875" customWidth="1"/>
    <col min="13" max="20" width="9.1796875" style="140"/>
  </cols>
  <sheetData>
    <row r="1" spans="1:13" ht="30" customHeight="1">
      <c r="A1" s="568" t="s">
        <v>555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3" ht="9" customHeight="1">
      <c r="A2" s="536">
        <v>2021</v>
      </c>
      <c r="B2" s="183"/>
      <c r="C2" s="183"/>
      <c r="D2" s="183"/>
      <c r="E2" s="183"/>
      <c r="F2" s="183"/>
      <c r="G2" s="183"/>
      <c r="H2" s="183"/>
      <c r="I2" s="183"/>
      <c r="J2" s="183"/>
    </row>
    <row r="3" spans="1:13" ht="10.15" customHeight="1">
      <c r="A3" s="680" t="s">
        <v>306</v>
      </c>
      <c r="B3" s="640" t="s">
        <v>135</v>
      </c>
      <c r="C3" s="678" t="s">
        <v>338</v>
      </c>
      <c r="D3" s="690"/>
      <c r="E3" s="690"/>
      <c r="F3" s="690"/>
      <c r="G3" s="690"/>
      <c r="H3" s="690"/>
      <c r="I3" s="690"/>
      <c r="J3" s="676"/>
    </row>
    <row r="4" spans="1:13" ht="10.15" customHeight="1">
      <c r="A4" s="680"/>
      <c r="B4" s="640"/>
      <c r="C4" s="630" t="s">
        <v>0</v>
      </c>
      <c r="D4" s="630" t="s">
        <v>254</v>
      </c>
      <c r="E4" s="630" t="s">
        <v>255</v>
      </c>
      <c r="F4" s="630" t="s">
        <v>339</v>
      </c>
      <c r="G4" s="630" t="s">
        <v>257</v>
      </c>
      <c r="H4" s="630" t="s">
        <v>258</v>
      </c>
      <c r="I4" s="630" t="s">
        <v>340</v>
      </c>
      <c r="J4" s="688" t="s">
        <v>341</v>
      </c>
    </row>
    <row r="5" spans="1:13" ht="10.15" customHeight="1">
      <c r="A5" s="680"/>
      <c r="B5" s="640"/>
      <c r="C5" s="633"/>
      <c r="D5" s="633"/>
      <c r="E5" s="633"/>
      <c r="F5" s="633"/>
      <c r="G5" s="633"/>
      <c r="H5" s="633"/>
      <c r="I5" s="633"/>
      <c r="J5" s="680"/>
    </row>
    <row r="6" spans="1:13" ht="4.5" customHeight="1">
      <c r="A6" s="311"/>
      <c r="B6" s="311"/>
      <c r="C6" s="311"/>
      <c r="D6" s="311"/>
      <c r="E6" s="311"/>
      <c r="F6" s="311"/>
      <c r="G6" s="311"/>
      <c r="H6" s="311"/>
      <c r="I6" s="311"/>
      <c r="J6" s="311"/>
    </row>
    <row r="7" spans="1:13" ht="18" customHeight="1">
      <c r="A7" s="685" t="s">
        <v>309</v>
      </c>
      <c r="B7" s="685"/>
      <c r="C7" s="685"/>
      <c r="D7" s="685"/>
      <c r="E7" s="685"/>
      <c r="F7" s="685"/>
      <c r="G7" s="685"/>
      <c r="H7" s="685"/>
      <c r="I7" s="685"/>
      <c r="J7" s="685"/>
      <c r="M7" s="327"/>
    </row>
    <row r="8" spans="1:13" ht="18" customHeight="1">
      <c r="A8" s="405" t="s">
        <v>321</v>
      </c>
      <c r="B8" s="405"/>
      <c r="C8" s="434"/>
      <c r="D8" s="406"/>
      <c r="E8" s="406"/>
      <c r="F8" s="407"/>
      <c r="G8" s="407"/>
      <c r="H8" s="435"/>
      <c r="I8" s="434"/>
      <c r="J8" s="434"/>
      <c r="M8" s="327"/>
    </row>
    <row r="9" spans="1:13" ht="9" customHeight="1">
      <c r="A9" s="156" t="s">
        <v>291</v>
      </c>
      <c r="B9" s="341" t="s">
        <v>288</v>
      </c>
      <c r="C9" s="154">
        <v>162942.42121999999</v>
      </c>
      <c r="D9" s="383">
        <v>32701.837958</v>
      </c>
      <c r="E9" s="383">
        <v>11733.508098000002</v>
      </c>
      <c r="F9" s="383">
        <v>11165.225458000001</v>
      </c>
      <c r="G9" s="146">
        <v>19013.033488000001</v>
      </c>
      <c r="H9" s="383">
        <v>148.98613799999998</v>
      </c>
      <c r="I9" s="383">
        <v>31780.364799999999</v>
      </c>
      <c r="J9" s="146">
        <v>56399.465280000004</v>
      </c>
    </row>
    <row r="10" spans="1:13" ht="9" customHeight="1">
      <c r="A10" s="156" t="s">
        <v>292</v>
      </c>
      <c r="B10" s="341" t="s">
        <v>288</v>
      </c>
      <c r="C10" s="154">
        <v>91850.417320000008</v>
      </c>
      <c r="D10" s="383">
        <v>28420.151658000002</v>
      </c>
      <c r="E10" s="383">
        <v>123.82597799999999</v>
      </c>
      <c r="F10" s="383">
        <v>123.82597799999999</v>
      </c>
      <c r="G10" s="146">
        <v>5123.8259580000004</v>
      </c>
      <c r="H10" s="383">
        <v>123.82597799999999</v>
      </c>
      <c r="I10" s="383">
        <v>6709.8533900000002</v>
      </c>
      <c r="J10" s="146">
        <v>51225.108379999998</v>
      </c>
    </row>
    <row r="11" spans="1:13" ht="9" customHeight="1">
      <c r="A11" s="156" t="s">
        <v>293</v>
      </c>
      <c r="B11" s="408" t="s">
        <v>294</v>
      </c>
      <c r="C11" s="436">
        <f>C10/C9*100</f>
        <v>56.369861594229242</v>
      </c>
      <c r="D11" s="385">
        <f t="shared" ref="D11:J11" si="0">D10/D9*100</f>
        <v>86.906894023818779</v>
      </c>
      <c r="E11" s="385">
        <f t="shared" si="0"/>
        <v>1.0553193210912459</v>
      </c>
      <c r="F11" s="385">
        <f t="shared" si="0"/>
        <v>1.1090324907973748</v>
      </c>
      <c r="G11" s="385">
        <f t="shared" si="0"/>
        <v>26.949018741453763</v>
      </c>
      <c r="H11" s="385">
        <f t="shared" si="0"/>
        <v>83.112415465121998</v>
      </c>
      <c r="I11" s="385">
        <f t="shared" si="0"/>
        <v>21.113204433701153</v>
      </c>
      <c r="J11" s="385">
        <f t="shared" si="0"/>
        <v>90.825521351467671</v>
      </c>
    </row>
    <row r="12" spans="1:13" ht="21" customHeight="1">
      <c r="A12" s="685" t="s">
        <v>310</v>
      </c>
      <c r="B12" s="685"/>
      <c r="C12" s="685"/>
      <c r="D12" s="685"/>
      <c r="E12" s="685"/>
      <c r="F12" s="685"/>
      <c r="G12" s="685"/>
      <c r="H12" s="685"/>
      <c r="I12" s="685"/>
      <c r="J12" s="685"/>
    </row>
    <row r="13" spans="1:13" ht="12" customHeight="1">
      <c r="A13" s="405" t="s">
        <v>322</v>
      </c>
      <c r="B13" s="405"/>
      <c r="C13" s="434"/>
      <c r="D13" s="406"/>
      <c r="E13" s="406"/>
      <c r="F13" s="407"/>
      <c r="G13" s="407"/>
      <c r="H13" s="435"/>
      <c r="I13" s="434"/>
      <c r="J13" s="434"/>
    </row>
    <row r="14" spans="1:13" ht="9" customHeight="1">
      <c r="A14" s="156" t="s">
        <v>291</v>
      </c>
      <c r="B14" s="341" t="s">
        <v>288</v>
      </c>
      <c r="C14" s="154">
        <v>2347.76028</v>
      </c>
      <c r="D14" s="383">
        <v>943.96442999999988</v>
      </c>
      <c r="E14" s="383">
        <v>383.66944000000001</v>
      </c>
      <c r="F14" s="383">
        <v>94.898499999999999</v>
      </c>
      <c r="G14" s="383">
        <v>0</v>
      </c>
      <c r="H14" s="383">
        <v>160.36410000000001</v>
      </c>
      <c r="I14" s="383">
        <v>0</v>
      </c>
      <c r="J14" s="146">
        <v>764.86381000000006</v>
      </c>
    </row>
    <row r="15" spans="1:13" ht="9" customHeight="1">
      <c r="A15" s="156" t="s">
        <v>292</v>
      </c>
      <c r="B15" s="341" t="s">
        <v>288</v>
      </c>
      <c r="C15" s="154">
        <v>875.31330000000003</v>
      </c>
      <c r="D15" s="383">
        <v>444.69370000000004</v>
      </c>
      <c r="E15" s="383">
        <v>0</v>
      </c>
      <c r="F15" s="383">
        <v>66.605500000000006</v>
      </c>
      <c r="G15" s="383">
        <v>0</v>
      </c>
      <c r="H15" s="383">
        <v>160.01410000000001</v>
      </c>
      <c r="I15" s="383">
        <v>0</v>
      </c>
      <c r="J15" s="146">
        <v>204</v>
      </c>
    </row>
    <row r="16" spans="1:13" ht="9" customHeight="1">
      <c r="A16" s="156" t="s">
        <v>293</v>
      </c>
      <c r="B16" s="408" t="s">
        <v>294</v>
      </c>
      <c r="C16" s="436">
        <f>C15/C14*100</f>
        <v>37.282907776257296</v>
      </c>
      <c r="D16" s="385">
        <f t="shared" ref="D16:J16" si="1">D15/D14*100</f>
        <v>47.109158551662809</v>
      </c>
      <c r="E16" s="385">
        <v>0</v>
      </c>
      <c r="F16" s="385">
        <f t="shared" si="1"/>
        <v>70.186040875250939</v>
      </c>
      <c r="G16" s="385">
        <v>0</v>
      </c>
      <c r="H16" s="385">
        <f t="shared" si="1"/>
        <v>99.781746662750578</v>
      </c>
      <c r="I16" s="385">
        <v>0</v>
      </c>
      <c r="J16" s="385">
        <f t="shared" si="1"/>
        <v>26.671414875806448</v>
      </c>
    </row>
    <row r="17" spans="1:10" ht="18" customHeight="1">
      <c r="A17" s="685" t="s">
        <v>311</v>
      </c>
      <c r="B17" s="685"/>
      <c r="C17" s="685"/>
      <c r="D17" s="685"/>
      <c r="E17" s="685"/>
      <c r="F17" s="685"/>
      <c r="G17" s="685"/>
      <c r="H17" s="685"/>
      <c r="I17" s="685"/>
      <c r="J17" s="685"/>
    </row>
    <row r="18" spans="1:10" ht="18" customHeight="1">
      <c r="A18" s="405" t="s">
        <v>323</v>
      </c>
      <c r="B18" s="405"/>
      <c r="C18" s="434"/>
      <c r="D18" s="406"/>
      <c r="E18" s="406"/>
      <c r="F18" s="407"/>
      <c r="G18" s="407"/>
      <c r="H18" s="435"/>
      <c r="I18" s="434"/>
      <c r="J18" s="434"/>
    </row>
    <row r="19" spans="1:10" ht="9" customHeight="1">
      <c r="A19" s="156" t="s">
        <v>291</v>
      </c>
      <c r="B19" s="341" t="s">
        <v>288</v>
      </c>
      <c r="C19" s="154">
        <v>242209.99167999992</v>
      </c>
      <c r="D19" s="383">
        <v>95591.662803999949</v>
      </c>
      <c r="E19" s="383">
        <v>35252.000533999992</v>
      </c>
      <c r="F19" s="146">
        <v>81221.721333999958</v>
      </c>
      <c r="G19" s="146">
        <v>22954.038083999993</v>
      </c>
      <c r="H19" s="146">
        <v>5929.6652340000001</v>
      </c>
      <c r="I19" s="383">
        <v>1260.9036899999999</v>
      </c>
      <c r="J19" s="383" t="s">
        <v>556</v>
      </c>
    </row>
    <row r="20" spans="1:10" ht="9" customHeight="1">
      <c r="A20" s="156" t="s">
        <v>292</v>
      </c>
      <c r="B20" s="341" t="s">
        <v>288</v>
      </c>
      <c r="C20" s="154">
        <v>113288.22217000002</v>
      </c>
      <c r="D20" s="383">
        <v>41131.332954000012</v>
      </c>
      <c r="E20" s="383">
        <v>14176.651954000004</v>
      </c>
      <c r="F20" s="146">
        <v>38536.570134000001</v>
      </c>
      <c r="G20" s="146">
        <v>16617.208073999995</v>
      </c>
      <c r="H20" s="146">
        <v>2006.1205039999998</v>
      </c>
      <c r="I20" s="383">
        <v>820.33855000000005</v>
      </c>
      <c r="J20" s="383" t="s">
        <v>556</v>
      </c>
    </row>
    <row r="21" spans="1:10" ht="9" customHeight="1">
      <c r="A21" s="156" t="s">
        <v>293</v>
      </c>
      <c r="B21" s="408" t="s">
        <v>294</v>
      </c>
      <c r="C21" s="365">
        <f>C20/C19*100</f>
        <v>46.772728649308895</v>
      </c>
      <c r="D21" s="344">
        <f t="shared" ref="D21:I21" si="2">D20/D19*100</f>
        <v>43.028159305414768</v>
      </c>
      <c r="E21" s="344">
        <f t="shared" si="2"/>
        <v>40.215170030781231</v>
      </c>
      <c r="F21" s="344">
        <f t="shared" si="2"/>
        <v>47.446138177163128</v>
      </c>
      <c r="G21" s="344">
        <f t="shared" si="2"/>
        <v>72.393397681007357</v>
      </c>
      <c r="H21" s="344">
        <f t="shared" si="2"/>
        <v>33.831935275150812</v>
      </c>
      <c r="I21" s="344">
        <f t="shared" si="2"/>
        <v>65.059572472184627</v>
      </c>
      <c r="J21" s="385">
        <v>0</v>
      </c>
    </row>
    <row r="22" spans="1:10" ht="18" customHeight="1">
      <c r="A22" s="405" t="s">
        <v>324</v>
      </c>
      <c r="B22" s="405"/>
      <c r="C22" s="434"/>
      <c r="D22" s="406"/>
      <c r="E22" s="406"/>
      <c r="F22" s="407"/>
      <c r="G22" s="407"/>
      <c r="H22" s="435"/>
      <c r="I22" s="434"/>
      <c r="J22" s="434"/>
    </row>
    <row r="23" spans="1:10" ht="9" customHeight="1">
      <c r="A23" s="156" t="s">
        <v>291</v>
      </c>
      <c r="B23" s="341" t="s">
        <v>288</v>
      </c>
      <c r="C23" s="154">
        <v>65646.302169999981</v>
      </c>
      <c r="D23" s="383">
        <v>38282.473833999982</v>
      </c>
      <c r="E23" s="383">
        <v>14685.129843999997</v>
      </c>
      <c r="F23" s="383">
        <v>3424.1434440000003</v>
      </c>
      <c r="G23" s="383">
        <v>2872.2992440000003</v>
      </c>
      <c r="H23" s="383">
        <v>2183.762784</v>
      </c>
      <c r="I23" s="383">
        <v>425</v>
      </c>
      <c r="J23" s="383">
        <v>3773.4930200000003</v>
      </c>
    </row>
    <row r="24" spans="1:10" ht="9" customHeight="1">
      <c r="A24" s="156" t="s">
        <v>292</v>
      </c>
      <c r="B24" s="341" t="s">
        <v>288</v>
      </c>
      <c r="C24" s="154">
        <v>42141.827539999998</v>
      </c>
      <c r="D24" s="383">
        <v>28784.113354000001</v>
      </c>
      <c r="E24" s="383">
        <v>6771.4247539999997</v>
      </c>
      <c r="F24" s="383">
        <v>2653.0882839999999</v>
      </c>
      <c r="G24" s="383">
        <v>1923.958014</v>
      </c>
      <c r="H24" s="383">
        <v>1883.762784</v>
      </c>
      <c r="I24" s="383">
        <v>106.25</v>
      </c>
      <c r="J24" s="383">
        <v>19.230349999999998</v>
      </c>
    </row>
    <row r="25" spans="1:10" ht="9" customHeight="1">
      <c r="A25" s="156" t="s">
        <v>293</v>
      </c>
      <c r="B25" s="408" t="s">
        <v>294</v>
      </c>
      <c r="C25" s="365">
        <f>C24/C23*100</f>
        <v>64.195280079703551</v>
      </c>
      <c r="D25" s="344">
        <f t="shared" ref="D25:J25" si="3">D24/D23*100</f>
        <v>75.188749501438537</v>
      </c>
      <c r="E25" s="344">
        <f t="shared" si="3"/>
        <v>46.110758474271485</v>
      </c>
      <c r="F25" s="344">
        <f t="shared" si="3"/>
        <v>77.481809024353467</v>
      </c>
      <c r="G25" s="344">
        <f t="shared" si="3"/>
        <v>66.983202325418972</v>
      </c>
      <c r="H25" s="344">
        <f t="shared" si="3"/>
        <v>86.262244132098914</v>
      </c>
      <c r="I25" s="344">
        <f t="shared" si="3"/>
        <v>25</v>
      </c>
      <c r="J25" s="344">
        <f t="shared" si="3"/>
        <v>0.50961668401337068</v>
      </c>
    </row>
    <row r="26" spans="1:10" ht="18" customHeight="1">
      <c r="A26" s="685" t="s">
        <v>313</v>
      </c>
      <c r="B26" s="685"/>
      <c r="C26" s="685"/>
      <c r="D26" s="685"/>
      <c r="E26" s="685"/>
      <c r="F26" s="685"/>
      <c r="G26" s="685"/>
      <c r="H26" s="685"/>
      <c r="I26" s="685"/>
      <c r="J26" s="685"/>
    </row>
    <row r="27" spans="1:10" ht="18" customHeight="1">
      <c r="A27" s="405" t="s">
        <v>325</v>
      </c>
      <c r="B27" s="405"/>
      <c r="C27" s="434"/>
      <c r="D27" s="406"/>
      <c r="E27" s="406"/>
      <c r="F27" s="407"/>
      <c r="G27" s="407"/>
      <c r="H27" s="435"/>
      <c r="I27" s="434"/>
      <c r="J27" s="434"/>
    </row>
    <row r="28" spans="1:10" ht="9" customHeight="1">
      <c r="A28" s="156" t="s">
        <v>291</v>
      </c>
      <c r="B28" s="341" t="s">
        <v>288</v>
      </c>
      <c r="C28" s="154">
        <v>338262.64878000022</v>
      </c>
      <c r="D28" s="383">
        <v>182489.88828150029</v>
      </c>
      <c r="E28" s="383">
        <v>58365.743604499992</v>
      </c>
      <c r="F28" s="383">
        <v>46506.930238399967</v>
      </c>
      <c r="G28" s="383">
        <v>35855.910281099998</v>
      </c>
      <c r="H28" s="383">
        <v>6268.6945645000005</v>
      </c>
      <c r="I28" s="383">
        <v>6980.1007800000007</v>
      </c>
      <c r="J28" s="383">
        <v>1795.38103</v>
      </c>
    </row>
    <row r="29" spans="1:10" ht="9" customHeight="1">
      <c r="A29" s="156" t="s">
        <v>292</v>
      </c>
      <c r="B29" s="341" t="s">
        <v>288</v>
      </c>
      <c r="C29" s="154">
        <v>199590.22771999991</v>
      </c>
      <c r="D29" s="383">
        <v>114128.68347919988</v>
      </c>
      <c r="E29" s="383">
        <v>22096.118103599998</v>
      </c>
      <c r="F29" s="383">
        <v>31960.5668468</v>
      </c>
      <c r="G29" s="383">
        <v>24225.762594800002</v>
      </c>
      <c r="H29" s="383">
        <v>2092.0029356</v>
      </c>
      <c r="I29" s="383">
        <v>4351.7257000000009</v>
      </c>
      <c r="J29" s="383">
        <v>735.36805999999967</v>
      </c>
    </row>
    <row r="30" spans="1:10" ht="9" customHeight="1">
      <c r="A30" s="156" t="s">
        <v>293</v>
      </c>
      <c r="B30" s="408" t="s">
        <v>294</v>
      </c>
      <c r="C30" s="436">
        <f>C29/C28*100</f>
        <v>59.004512747669544</v>
      </c>
      <c r="D30" s="385">
        <f t="shared" ref="D30:J30" si="4">D29/D28*100</f>
        <v>62.539730038713358</v>
      </c>
      <c r="E30" s="385">
        <f t="shared" si="4"/>
        <v>37.858025511211665</v>
      </c>
      <c r="F30" s="385">
        <f t="shared" si="4"/>
        <v>68.722159650113198</v>
      </c>
      <c r="G30" s="385">
        <f t="shared" si="4"/>
        <v>67.564210209354641</v>
      </c>
      <c r="H30" s="385">
        <f t="shared" si="4"/>
        <v>33.372226291693011</v>
      </c>
      <c r="I30" s="385">
        <f t="shared" si="4"/>
        <v>62.344740243134432</v>
      </c>
      <c r="J30" s="385">
        <f t="shared" si="4"/>
        <v>40.958885479590904</v>
      </c>
    </row>
    <row r="31" spans="1:10" ht="18" customHeight="1">
      <c r="A31" s="405" t="s">
        <v>326</v>
      </c>
      <c r="B31" s="405"/>
      <c r="C31" s="434"/>
      <c r="D31" s="406"/>
      <c r="E31" s="406"/>
      <c r="F31" s="407"/>
      <c r="G31" s="407"/>
      <c r="H31" s="435"/>
      <c r="I31" s="434"/>
      <c r="J31" s="434"/>
    </row>
    <row r="32" spans="1:10" ht="9" customHeight="1">
      <c r="A32" s="156" t="s">
        <v>291</v>
      </c>
      <c r="B32" s="341" t="s">
        <v>288</v>
      </c>
      <c r="C32" s="154">
        <v>430443.31437999994</v>
      </c>
      <c r="D32" s="383">
        <v>169870.02679802297</v>
      </c>
      <c r="E32" s="383">
        <v>69794.961501977014</v>
      </c>
      <c r="F32" s="146">
        <v>181820.64575999998</v>
      </c>
      <c r="G32" s="146">
        <v>913.82032000000004</v>
      </c>
      <c r="H32" s="383">
        <v>1902.925</v>
      </c>
      <c r="I32" s="383">
        <v>187.08500000000001</v>
      </c>
      <c r="J32" s="383">
        <v>5953.85</v>
      </c>
    </row>
    <row r="33" spans="1:13" ht="9" customHeight="1">
      <c r="A33" s="156" t="s">
        <v>292</v>
      </c>
      <c r="B33" s="341" t="s">
        <v>288</v>
      </c>
      <c r="C33" s="154">
        <v>125374.64587000001</v>
      </c>
      <c r="D33" s="383">
        <v>48665.581374356982</v>
      </c>
      <c r="E33" s="383">
        <v>12615.058075643001</v>
      </c>
      <c r="F33" s="146">
        <v>59445.519960000005</v>
      </c>
      <c r="G33" s="146">
        <v>502.87645999999995</v>
      </c>
      <c r="H33" s="383">
        <v>4.6749999999999998</v>
      </c>
      <c r="I33" s="383">
        <v>187.08500000000001</v>
      </c>
      <c r="J33" s="383">
        <v>3953.85</v>
      </c>
    </row>
    <row r="34" spans="1:13" ht="9" customHeight="1">
      <c r="A34" s="156" t="s">
        <v>293</v>
      </c>
      <c r="B34" s="408" t="s">
        <v>294</v>
      </c>
      <c r="C34" s="436">
        <f>C33/C32*100</f>
        <v>29.126865647939404</v>
      </c>
      <c r="D34" s="385">
        <f t="shared" ref="D34:J34" si="5">D33/D32*100</f>
        <v>28.648715898668108</v>
      </c>
      <c r="E34" s="385">
        <f t="shared" si="5"/>
        <v>18.074453806075478</v>
      </c>
      <c r="F34" s="385">
        <f t="shared" si="5"/>
        <v>32.694592911339143</v>
      </c>
      <c r="G34" s="385">
        <f t="shared" si="5"/>
        <v>55.030124521634619</v>
      </c>
      <c r="H34" s="385">
        <f t="shared" si="5"/>
        <v>0.24567442227097758</v>
      </c>
      <c r="I34" s="385">
        <f t="shared" si="5"/>
        <v>100</v>
      </c>
      <c r="J34" s="385">
        <f t="shared" si="5"/>
        <v>66.408290433920897</v>
      </c>
    </row>
    <row r="35" spans="1:13" ht="6" customHeight="1">
      <c r="A35" s="156"/>
      <c r="B35" s="156"/>
      <c r="C35" s="156"/>
      <c r="D35" s="156"/>
      <c r="E35" s="437"/>
      <c r="F35" s="437"/>
      <c r="G35" s="437"/>
      <c r="H35" s="156"/>
      <c r="I35" s="156"/>
      <c r="J35" s="156"/>
    </row>
    <row r="36" spans="1:13" ht="10.15" customHeight="1">
      <c r="A36" s="640" t="s">
        <v>307</v>
      </c>
      <c r="B36" s="629" t="s">
        <v>135</v>
      </c>
      <c r="C36" s="689" t="s">
        <v>552</v>
      </c>
      <c r="D36" s="671"/>
      <c r="E36" s="671"/>
      <c r="F36" s="671"/>
      <c r="G36" s="671"/>
      <c r="H36" s="671"/>
      <c r="I36" s="671"/>
      <c r="J36" s="671"/>
    </row>
    <row r="37" spans="1:13" ht="10.15" customHeight="1">
      <c r="A37" s="640"/>
      <c r="B37" s="633"/>
      <c r="C37" s="630" t="s">
        <v>0</v>
      </c>
      <c r="D37" s="630" t="s">
        <v>254</v>
      </c>
      <c r="E37" s="630" t="s">
        <v>255</v>
      </c>
      <c r="F37" s="630" t="s">
        <v>339</v>
      </c>
      <c r="G37" s="630" t="s">
        <v>257</v>
      </c>
      <c r="H37" s="630" t="s">
        <v>258</v>
      </c>
      <c r="I37" s="630" t="s">
        <v>340</v>
      </c>
      <c r="J37" s="688" t="s">
        <v>341</v>
      </c>
    </row>
    <row r="38" spans="1:13" ht="10.15" customHeight="1">
      <c r="A38" s="640"/>
      <c r="B38" s="630"/>
      <c r="C38" s="633"/>
      <c r="D38" s="633"/>
      <c r="E38" s="633"/>
      <c r="F38" s="633"/>
      <c r="G38" s="633"/>
      <c r="H38" s="633"/>
      <c r="I38" s="633"/>
      <c r="J38" s="680"/>
    </row>
    <row r="39" spans="1:13" ht="4.5" customHeight="1">
      <c r="A39" s="311"/>
      <c r="B39" s="311"/>
      <c r="C39" s="311"/>
      <c r="D39" s="311"/>
      <c r="E39" s="311"/>
      <c r="F39" s="311"/>
      <c r="G39" s="311"/>
      <c r="H39" s="311"/>
      <c r="I39" s="311"/>
      <c r="J39" s="311"/>
    </row>
    <row r="40" spans="1:13" ht="18" customHeight="1">
      <c r="A40" s="685" t="s">
        <v>314</v>
      </c>
      <c r="B40" s="685"/>
      <c r="C40" s="685"/>
      <c r="D40" s="685"/>
      <c r="E40" s="685"/>
      <c r="F40" s="685"/>
      <c r="G40" s="685"/>
      <c r="H40" s="685"/>
      <c r="I40" s="685"/>
      <c r="J40" s="685"/>
      <c r="M40" s="327"/>
    </row>
    <row r="41" spans="1:13" ht="18" customHeight="1">
      <c r="A41" s="405" t="s">
        <v>327</v>
      </c>
      <c r="B41" s="405"/>
      <c r="C41" s="434"/>
      <c r="D41" s="406"/>
      <c r="E41" s="406"/>
      <c r="F41" s="407"/>
      <c r="G41" s="407"/>
      <c r="H41" s="435"/>
      <c r="I41" s="434"/>
      <c r="J41" s="434"/>
      <c r="M41" s="327"/>
    </row>
    <row r="42" spans="1:13" ht="9" customHeight="1">
      <c r="A42" s="156" t="s">
        <v>291</v>
      </c>
      <c r="B42" s="341" t="s">
        <v>288</v>
      </c>
      <c r="C42" s="154">
        <v>17623.560230000003</v>
      </c>
      <c r="D42" s="383">
        <v>2525.2573100000036</v>
      </c>
      <c r="E42" s="383">
        <v>4042.1105899999975</v>
      </c>
      <c r="F42" s="383">
        <v>1821.5208499999983</v>
      </c>
      <c r="G42" s="383">
        <v>1814.0779800000018</v>
      </c>
      <c r="H42" s="383">
        <v>845.60995000000025</v>
      </c>
      <c r="I42" s="383">
        <v>3202.2657100000001</v>
      </c>
      <c r="J42" s="383">
        <v>3372.7178399999998</v>
      </c>
    </row>
    <row r="43" spans="1:13" ht="9" customHeight="1">
      <c r="A43" s="156" t="s">
        <v>292</v>
      </c>
      <c r="B43" s="341" t="s">
        <v>288</v>
      </c>
      <c r="C43" s="154">
        <v>15025.442899999998</v>
      </c>
      <c r="D43" s="383">
        <v>2414.7346959999991</v>
      </c>
      <c r="E43" s="383">
        <v>3400.1646859999987</v>
      </c>
      <c r="F43" s="383">
        <v>1759.1739759999982</v>
      </c>
      <c r="G43" s="383">
        <v>1032.7293260000001</v>
      </c>
      <c r="H43" s="383">
        <v>800.85339600000032</v>
      </c>
      <c r="I43" s="383">
        <v>2346.4169500000003</v>
      </c>
      <c r="J43" s="383">
        <v>3271.36987</v>
      </c>
    </row>
    <row r="44" spans="1:13" ht="9" customHeight="1">
      <c r="A44" s="156" t="s">
        <v>293</v>
      </c>
      <c r="B44" s="408" t="s">
        <v>294</v>
      </c>
      <c r="C44" s="436">
        <f>C43/C42*100</f>
        <v>85.257704481428704</v>
      </c>
      <c r="D44" s="385">
        <f t="shared" ref="D44:J44" si="6">D43/D42*100</f>
        <v>95.623312778371712</v>
      </c>
      <c r="E44" s="385">
        <f t="shared" si="6"/>
        <v>84.118546741691219</v>
      </c>
      <c r="F44" s="385">
        <f t="shared" si="6"/>
        <v>96.577207776677369</v>
      </c>
      <c r="G44" s="385">
        <f t="shared" si="6"/>
        <v>56.92860711533465</v>
      </c>
      <c r="H44" s="385">
        <f t="shared" si="6"/>
        <v>94.707186924657165</v>
      </c>
      <c r="I44" s="385">
        <f t="shared" si="6"/>
        <v>73.273649424925452</v>
      </c>
      <c r="J44" s="385">
        <f t="shared" si="6"/>
        <v>96.995065261670405</v>
      </c>
    </row>
    <row r="45" spans="1:13" ht="18" customHeight="1">
      <c r="A45" s="685" t="s">
        <v>315</v>
      </c>
      <c r="B45" s="685"/>
      <c r="C45" s="685"/>
      <c r="D45" s="685"/>
      <c r="E45" s="685"/>
      <c r="F45" s="685"/>
      <c r="G45" s="685"/>
      <c r="H45" s="685"/>
      <c r="I45" s="685"/>
      <c r="J45" s="685"/>
    </row>
    <row r="46" spans="1:13" ht="18" customHeight="1">
      <c r="A46" s="405" t="s">
        <v>328</v>
      </c>
      <c r="B46" s="405"/>
      <c r="C46" s="434"/>
      <c r="D46" s="406"/>
      <c r="E46" s="406"/>
      <c r="F46" s="407"/>
      <c r="G46" s="407"/>
      <c r="H46" s="435"/>
      <c r="I46" s="434"/>
      <c r="J46" s="434"/>
    </row>
    <row r="47" spans="1:13" ht="9" customHeight="1">
      <c r="A47" s="156" t="s">
        <v>291</v>
      </c>
      <c r="B47" s="341" t="s">
        <v>288</v>
      </c>
      <c r="C47" s="154">
        <v>128257.94008999999</v>
      </c>
      <c r="D47" s="383">
        <v>20450.943212629998</v>
      </c>
      <c r="E47" s="383">
        <v>65040.82838298798</v>
      </c>
      <c r="F47" s="383">
        <v>7325.7364163820012</v>
      </c>
      <c r="G47" s="383">
        <v>3922.9154887999998</v>
      </c>
      <c r="H47" s="383">
        <v>14280.792289200001</v>
      </c>
      <c r="I47" s="383">
        <v>17236.724299999998</v>
      </c>
      <c r="J47" s="383">
        <v>0</v>
      </c>
    </row>
    <row r="48" spans="1:13" ht="9" customHeight="1">
      <c r="A48" s="156" t="s">
        <v>292</v>
      </c>
      <c r="B48" s="341" t="s">
        <v>288</v>
      </c>
      <c r="C48" s="154">
        <v>104346.68364999996</v>
      </c>
      <c r="D48" s="383">
        <v>13650.724529290001</v>
      </c>
      <c r="E48" s="383">
        <v>52347.981506327975</v>
      </c>
      <c r="F48" s="383">
        <v>6968.595081382</v>
      </c>
      <c r="G48" s="383">
        <v>3766.4644397999991</v>
      </c>
      <c r="H48" s="383">
        <v>11952.433743200001</v>
      </c>
      <c r="I48" s="383">
        <v>15660.484350000001</v>
      </c>
      <c r="J48" s="383">
        <v>0</v>
      </c>
    </row>
    <row r="49" spans="1:10" ht="9" customHeight="1">
      <c r="A49" s="156" t="s">
        <v>293</v>
      </c>
      <c r="B49" s="408" t="s">
        <v>294</v>
      </c>
      <c r="C49" s="436">
        <f>C48/C47*100</f>
        <v>81.356899679488663</v>
      </c>
      <c r="D49" s="385">
        <f t="shared" ref="D49:I49" si="7">D48/D47*100</f>
        <v>66.748630551473298</v>
      </c>
      <c r="E49" s="385">
        <f t="shared" si="7"/>
        <v>80.484801328299298</v>
      </c>
      <c r="F49" s="385">
        <f t="shared" si="7"/>
        <v>95.124840497927934</v>
      </c>
      <c r="G49" s="385">
        <f t="shared" si="7"/>
        <v>96.011867973024863</v>
      </c>
      <c r="H49" s="385">
        <f t="shared" si="7"/>
        <v>83.695872757978236</v>
      </c>
      <c r="I49" s="385">
        <f t="shared" si="7"/>
        <v>90.85533931757557</v>
      </c>
      <c r="J49" s="385">
        <v>0</v>
      </c>
    </row>
    <row r="50" spans="1:10" ht="18" customHeight="1">
      <c r="A50" s="405" t="s">
        <v>329</v>
      </c>
      <c r="B50" s="405"/>
      <c r="C50" s="434"/>
      <c r="D50" s="406"/>
      <c r="E50" s="406"/>
      <c r="F50" s="407"/>
      <c r="G50" s="407"/>
      <c r="H50" s="435"/>
      <c r="I50" s="434"/>
      <c r="J50" s="434"/>
    </row>
    <row r="51" spans="1:10" ht="9" customHeight="1">
      <c r="A51" s="156" t="s">
        <v>291</v>
      </c>
      <c r="B51" s="341" t="s">
        <v>288</v>
      </c>
      <c r="C51" s="154">
        <v>330802.55063999986</v>
      </c>
      <c r="D51" s="383">
        <v>37153.443879512997</v>
      </c>
      <c r="E51" s="383">
        <v>67401.146365038934</v>
      </c>
      <c r="F51" s="383">
        <v>30913.272493034001</v>
      </c>
      <c r="G51" s="383">
        <v>18385.490563875006</v>
      </c>
      <c r="H51" s="383">
        <v>6896.2739385390005</v>
      </c>
      <c r="I51" s="383">
        <v>24105.686130000002</v>
      </c>
      <c r="J51" s="383">
        <v>145947.23726999993</v>
      </c>
    </row>
    <row r="52" spans="1:10" ht="9" customHeight="1">
      <c r="A52" s="156" t="s">
        <v>292</v>
      </c>
      <c r="B52" s="341" t="s">
        <v>288</v>
      </c>
      <c r="C52" s="154">
        <v>263469.30628000002</v>
      </c>
      <c r="D52" s="383">
        <v>32029.427971667981</v>
      </c>
      <c r="E52" s="383">
        <v>49059.959829464948</v>
      </c>
      <c r="F52" s="383">
        <v>19884.417303668</v>
      </c>
      <c r="G52" s="383">
        <v>16117.105326966008</v>
      </c>
      <c r="H52" s="383">
        <v>6497.0594582330004</v>
      </c>
      <c r="I52" s="383">
        <v>18767.171999999995</v>
      </c>
      <c r="J52" s="383">
        <v>121114.16439000008</v>
      </c>
    </row>
    <row r="53" spans="1:10" ht="9" customHeight="1">
      <c r="A53" s="156" t="s">
        <v>293</v>
      </c>
      <c r="B53" s="408" t="s">
        <v>294</v>
      </c>
      <c r="C53" s="436">
        <f>C52/C51*100</f>
        <v>79.645488153059588</v>
      </c>
      <c r="D53" s="437"/>
      <c r="E53" s="437"/>
      <c r="F53" s="385">
        <f t="shared" ref="F53:J53" si="8">F52/F51*100</f>
        <v>64.323236267363015</v>
      </c>
      <c r="G53" s="385">
        <f t="shared" si="8"/>
        <v>87.662090228008012</v>
      </c>
      <c r="H53" s="385">
        <f t="shared" si="8"/>
        <v>94.211156867260769</v>
      </c>
      <c r="I53" s="385">
        <f t="shared" si="8"/>
        <v>77.853714259740073</v>
      </c>
      <c r="J53" s="385">
        <f t="shared" si="8"/>
        <v>82.984896908970555</v>
      </c>
    </row>
    <row r="54" spans="1:10" ht="6" customHeight="1">
      <c r="A54" s="156"/>
      <c r="B54" s="156"/>
      <c r="C54" s="156"/>
      <c r="F54" s="437"/>
      <c r="G54" s="156"/>
      <c r="H54" s="156"/>
      <c r="I54" s="156"/>
      <c r="J54" s="156"/>
    </row>
  </sheetData>
  <mergeCells count="29">
    <mergeCell ref="A26:J26"/>
    <mergeCell ref="A1:J1"/>
    <mergeCell ref="A3:A5"/>
    <mergeCell ref="B3:B5"/>
    <mergeCell ref="C3:J3"/>
    <mergeCell ref="C4:C5"/>
    <mergeCell ref="D4:D5"/>
    <mergeCell ref="E4:E5"/>
    <mergeCell ref="F4:F5"/>
    <mergeCell ref="G4:G5"/>
    <mergeCell ref="H4:H5"/>
    <mergeCell ref="I4:I5"/>
    <mergeCell ref="J4:J5"/>
    <mergeCell ref="A7:J7"/>
    <mergeCell ref="A12:J12"/>
    <mergeCell ref="A17:J17"/>
    <mergeCell ref="J37:J38"/>
    <mergeCell ref="A40:J40"/>
    <mergeCell ref="A45:J45"/>
    <mergeCell ref="A36:A38"/>
    <mergeCell ref="B36:B38"/>
    <mergeCell ref="C36:J36"/>
    <mergeCell ref="C37:C38"/>
    <mergeCell ref="D37:D38"/>
    <mergeCell ref="E37:E38"/>
    <mergeCell ref="F37:F38"/>
    <mergeCell ref="G37:G38"/>
    <mergeCell ref="H37:H38"/>
    <mergeCell ref="I37:I38"/>
  </mergeCells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C5A74-7A22-4779-80AC-74FD73A3EF5D}">
  <sheetPr>
    <tabColor rgb="FF92D050"/>
  </sheetPr>
  <dimension ref="A1:M45"/>
  <sheetViews>
    <sheetView showGridLines="0" zoomScaleNormal="100" workbookViewId="0">
      <selection sqref="A1:J1"/>
    </sheetView>
  </sheetViews>
  <sheetFormatPr defaultRowHeight="12.5"/>
  <cols>
    <col min="1" max="1" width="26.26953125" customWidth="1"/>
    <col min="2" max="2" width="6.7265625" customWidth="1"/>
    <col min="3" max="10" width="7" customWidth="1"/>
    <col min="11" max="12" width="7.453125" customWidth="1"/>
    <col min="13" max="13" width="9.1796875" style="140"/>
  </cols>
  <sheetData>
    <row r="1" spans="1:13" ht="30" customHeight="1">
      <c r="A1" s="568" t="s">
        <v>557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13" ht="9" customHeight="1">
      <c r="A2" s="433">
        <v>2021</v>
      </c>
      <c r="B2" s="183"/>
      <c r="C2" s="183"/>
      <c r="D2" s="183"/>
      <c r="E2" s="183"/>
      <c r="F2" s="183"/>
      <c r="G2" s="183"/>
      <c r="H2" s="183"/>
      <c r="I2" s="183"/>
      <c r="J2" s="183"/>
    </row>
    <row r="3" spans="1:13">
      <c r="A3" s="640" t="s">
        <v>308</v>
      </c>
      <c r="B3" s="629" t="s">
        <v>135</v>
      </c>
      <c r="C3" s="676" t="s">
        <v>552</v>
      </c>
      <c r="D3" s="677"/>
      <c r="E3" s="677"/>
      <c r="F3" s="677"/>
      <c r="G3" s="677"/>
      <c r="H3" s="677"/>
      <c r="I3" s="677"/>
      <c r="J3" s="677"/>
    </row>
    <row r="4" spans="1:13" ht="18" customHeight="1">
      <c r="A4" s="640"/>
      <c r="B4" s="630"/>
      <c r="C4" s="471" t="s">
        <v>0</v>
      </c>
      <c r="D4" s="317" t="s">
        <v>254</v>
      </c>
      <c r="E4" s="317" t="s">
        <v>255</v>
      </c>
      <c r="F4" s="317" t="s">
        <v>339</v>
      </c>
      <c r="G4" s="317" t="s">
        <v>257</v>
      </c>
      <c r="H4" s="317" t="s">
        <v>258</v>
      </c>
      <c r="I4" s="317" t="s">
        <v>340</v>
      </c>
      <c r="J4" s="471" t="s">
        <v>341</v>
      </c>
    </row>
    <row r="5" spans="1:13">
      <c r="A5" s="311"/>
      <c r="B5" s="311"/>
      <c r="C5" s="311"/>
      <c r="D5" s="311"/>
      <c r="E5" s="311"/>
      <c r="F5" s="311"/>
      <c r="G5" s="311"/>
      <c r="H5" s="311"/>
      <c r="I5" s="311"/>
      <c r="J5" s="311"/>
    </row>
    <row r="6" spans="1:13" ht="18" customHeight="1">
      <c r="A6" s="685" t="s">
        <v>316</v>
      </c>
      <c r="B6" s="685"/>
      <c r="C6" s="685"/>
      <c r="D6" s="685"/>
      <c r="E6" s="685"/>
      <c r="F6" s="685"/>
      <c r="G6" s="685"/>
      <c r="H6" s="685"/>
      <c r="I6" s="685"/>
      <c r="J6" s="685"/>
      <c r="M6" s="327"/>
    </row>
    <row r="7" spans="1:13" ht="18" customHeight="1">
      <c r="A7" s="434" t="s">
        <v>330</v>
      </c>
      <c r="B7" s="434"/>
      <c r="C7" s="434"/>
      <c r="D7" s="434"/>
      <c r="E7" s="434"/>
      <c r="F7" s="434"/>
      <c r="G7" s="434"/>
      <c r="H7" s="434"/>
      <c r="I7" s="434"/>
      <c r="J7" s="434"/>
      <c r="M7" s="327"/>
    </row>
    <row r="8" spans="1:13" ht="9" customHeight="1">
      <c r="A8" s="156" t="s">
        <v>291</v>
      </c>
      <c r="B8" s="341" t="s">
        <v>288</v>
      </c>
      <c r="C8" s="154">
        <v>353049.90792999987</v>
      </c>
      <c r="D8" s="383">
        <v>107716.34785414</v>
      </c>
      <c r="E8" s="383">
        <v>61350.836495823933</v>
      </c>
      <c r="F8" s="383">
        <v>52173.570461135998</v>
      </c>
      <c r="G8" s="146">
        <v>39045.100817076986</v>
      </c>
      <c r="H8" s="383">
        <v>5802.6390918230009</v>
      </c>
      <c r="I8" s="383">
        <v>81082.87261999998</v>
      </c>
      <c r="J8" s="146">
        <v>5878.5405900000014</v>
      </c>
    </row>
    <row r="9" spans="1:13" ht="9" customHeight="1">
      <c r="A9" s="156" t="s">
        <v>292</v>
      </c>
      <c r="B9" s="341" t="s">
        <v>288</v>
      </c>
      <c r="C9" s="154">
        <v>176717.83990999992</v>
      </c>
      <c r="D9" s="383">
        <v>66672.225439355971</v>
      </c>
      <c r="E9" s="383">
        <v>33215.100518758998</v>
      </c>
      <c r="F9" s="383">
        <v>22873.236997159998</v>
      </c>
      <c r="G9" s="146">
        <v>18088.173825544996</v>
      </c>
      <c r="H9" s="383">
        <v>3641.6673591799999</v>
      </c>
      <c r="I9" s="383">
        <v>28221.466309999996</v>
      </c>
      <c r="J9" s="146">
        <v>4005.9694599999993</v>
      </c>
    </row>
    <row r="10" spans="1:13" ht="9" customHeight="1">
      <c r="A10" s="156" t="s">
        <v>293</v>
      </c>
      <c r="B10" s="408" t="s">
        <v>294</v>
      </c>
      <c r="C10" s="436">
        <f>C9/C8*100</f>
        <v>50.054634186461321</v>
      </c>
      <c r="D10" s="385">
        <f t="shared" ref="D10:J10" si="0">D9/D8*100</f>
        <v>61.896106549803967</v>
      </c>
      <c r="E10" s="385">
        <f t="shared" si="0"/>
        <v>54.139604960430987</v>
      </c>
      <c r="F10" s="385">
        <f t="shared" si="0"/>
        <v>43.840658776071749</v>
      </c>
      <c r="G10" s="385">
        <f t="shared" si="0"/>
        <v>46.326359638015965</v>
      </c>
      <c r="H10" s="385">
        <f t="shared" si="0"/>
        <v>62.758812008690789</v>
      </c>
      <c r="I10" s="385">
        <f t="shared" si="0"/>
        <v>34.805706061083562</v>
      </c>
      <c r="J10" s="385">
        <f t="shared" si="0"/>
        <v>68.145645992724155</v>
      </c>
    </row>
    <row r="11" spans="1:13" ht="18" customHeight="1">
      <c r="A11" s="685" t="s">
        <v>317</v>
      </c>
      <c r="B11" s="685"/>
      <c r="C11" s="685"/>
      <c r="D11" s="685"/>
      <c r="E11" s="685"/>
      <c r="F11" s="685"/>
      <c r="G11" s="685"/>
      <c r="H11" s="685"/>
      <c r="I11" s="685"/>
      <c r="J11" s="685"/>
    </row>
    <row r="12" spans="1:13" ht="18" customHeight="1">
      <c r="A12" s="434" t="s">
        <v>331</v>
      </c>
      <c r="B12" s="434"/>
      <c r="C12" s="434"/>
      <c r="D12" s="434"/>
      <c r="E12" s="434"/>
      <c r="F12" s="434"/>
      <c r="G12" s="434"/>
      <c r="H12" s="434"/>
      <c r="I12" s="434"/>
      <c r="J12" s="434"/>
    </row>
    <row r="13" spans="1:13" ht="9" customHeight="1">
      <c r="A13" s="156" t="s">
        <v>291</v>
      </c>
      <c r="B13" s="341" t="s">
        <v>288</v>
      </c>
      <c r="C13" s="154">
        <v>656462.05446000001</v>
      </c>
      <c r="D13" s="383">
        <v>202612.49976000001</v>
      </c>
      <c r="E13" s="383">
        <v>199858.67522915595</v>
      </c>
      <c r="F13" s="146">
        <v>15005.686840000004</v>
      </c>
      <c r="G13" s="146">
        <v>107503.49876084397</v>
      </c>
      <c r="H13" s="146">
        <v>47540.563150000002</v>
      </c>
      <c r="I13" s="383">
        <v>18758.390760000002</v>
      </c>
      <c r="J13" s="383">
        <v>65182.739959999999</v>
      </c>
    </row>
    <row r="14" spans="1:13" ht="9" customHeight="1">
      <c r="A14" s="156" t="s">
        <v>292</v>
      </c>
      <c r="B14" s="341" t="s">
        <v>288</v>
      </c>
      <c r="C14" s="154">
        <v>479550.06809000007</v>
      </c>
      <c r="D14" s="383">
        <v>137351.14054000002</v>
      </c>
      <c r="E14" s="383">
        <v>135925.55336816001</v>
      </c>
      <c r="F14" s="146">
        <v>12930.094350000003</v>
      </c>
      <c r="G14" s="146">
        <v>94232.157101840014</v>
      </c>
      <c r="H14" s="146">
        <v>41390.151399999995</v>
      </c>
      <c r="I14" s="383">
        <v>12163.040190000003</v>
      </c>
      <c r="J14" s="383">
        <v>45557.931140000008</v>
      </c>
    </row>
    <row r="15" spans="1:13" ht="9" customHeight="1">
      <c r="A15" s="156" t="s">
        <v>293</v>
      </c>
      <c r="B15" s="408" t="s">
        <v>294</v>
      </c>
      <c r="C15" s="365">
        <f>C14/C13*100</f>
        <v>73.050691175817278</v>
      </c>
      <c r="D15" s="344">
        <f t="shared" ref="D15:J15" si="1">D14/D13*100</f>
        <v>67.790062657879531</v>
      </c>
      <c r="E15" s="344">
        <f t="shared" si="1"/>
        <v>68.010834762268459</v>
      </c>
      <c r="F15" s="344">
        <f t="shared" si="1"/>
        <v>86.167960772930542</v>
      </c>
      <c r="G15" s="344">
        <f t="shared" si="1"/>
        <v>87.654967687583976</v>
      </c>
      <c r="H15" s="344">
        <f t="shared" si="1"/>
        <v>87.062812591019963</v>
      </c>
      <c r="I15" s="344">
        <f t="shared" si="1"/>
        <v>64.840531075491896</v>
      </c>
      <c r="J15" s="344">
        <f t="shared" si="1"/>
        <v>69.8926298096046</v>
      </c>
    </row>
    <row r="16" spans="1:13" ht="18" customHeight="1">
      <c r="A16" s="434" t="s">
        <v>332</v>
      </c>
      <c r="B16" s="434"/>
      <c r="C16" s="434"/>
      <c r="D16" s="434"/>
      <c r="E16" s="434"/>
      <c r="F16" s="434"/>
      <c r="G16" s="434"/>
      <c r="H16" s="434"/>
      <c r="I16" s="434"/>
      <c r="J16" s="434"/>
    </row>
    <row r="17" spans="1:10" ht="9" customHeight="1">
      <c r="A17" s="156" t="s">
        <v>291</v>
      </c>
      <c r="B17" s="341" t="s">
        <v>288</v>
      </c>
      <c r="C17" s="154">
        <v>6145.3908200000005</v>
      </c>
      <c r="D17" s="383">
        <v>528.29485199999999</v>
      </c>
      <c r="E17" s="383">
        <v>528.29485199999999</v>
      </c>
      <c r="F17" s="383">
        <v>528.29485199999999</v>
      </c>
      <c r="G17" s="383">
        <v>528.29485199999999</v>
      </c>
      <c r="H17" s="383">
        <v>528.29485199999999</v>
      </c>
      <c r="I17" s="383">
        <v>3503.9165600000001</v>
      </c>
      <c r="J17" s="383">
        <v>0</v>
      </c>
    </row>
    <row r="18" spans="1:10" ht="9" customHeight="1">
      <c r="A18" s="156" t="s">
        <v>292</v>
      </c>
      <c r="B18" s="341" t="s">
        <v>288</v>
      </c>
      <c r="C18" s="154">
        <v>6145.3908200000005</v>
      </c>
      <c r="D18" s="383">
        <v>528.29485199999999</v>
      </c>
      <c r="E18" s="383">
        <v>528.29485199999999</v>
      </c>
      <c r="F18" s="383">
        <v>528.29485199999999</v>
      </c>
      <c r="G18" s="383">
        <v>528.29485199999999</v>
      </c>
      <c r="H18" s="383">
        <v>528.29485199999999</v>
      </c>
      <c r="I18" s="383">
        <v>3503.9165600000001</v>
      </c>
      <c r="J18" s="383">
        <v>0</v>
      </c>
    </row>
    <row r="19" spans="1:10" ht="9" customHeight="1">
      <c r="A19" s="156" t="s">
        <v>293</v>
      </c>
      <c r="B19" s="408" t="s">
        <v>294</v>
      </c>
      <c r="C19" s="365">
        <f>C18/C17*100</f>
        <v>100</v>
      </c>
      <c r="D19" s="344">
        <f t="shared" ref="D19:I19" si="2">D18/D17*100</f>
        <v>100</v>
      </c>
      <c r="E19" s="344">
        <f t="shared" si="2"/>
        <v>100</v>
      </c>
      <c r="F19" s="344">
        <f t="shared" si="2"/>
        <v>100</v>
      </c>
      <c r="G19" s="344">
        <f t="shared" si="2"/>
        <v>100</v>
      </c>
      <c r="H19" s="344">
        <f t="shared" si="2"/>
        <v>100</v>
      </c>
      <c r="I19" s="344">
        <f t="shared" si="2"/>
        <v>100</v>
      </c>
      <c r="J19" s="344">
        <v>0</v>
      </c>
    </row>
    <row r="20" spans="1:10" ht="18" customHeight="1">
      <c r="A20" s="691" t="s">
        <v>318</v>
      </c>
      <c r="B20" s="691"/>
      <c r="C20" s="691"/>
      <c r="D20" s="691"/>
      <c r="E20" s="691"/>
      <c r="F20" s="691"/>
      <c r="G20" s="691"/>
      <c r="H20" s="691"/>
      <c r="I20" s="691"/>
      <c r="J20" s="691"/>
    </row>
    <row r="21" spans="1:10" ht="18" customHeight="1">
      <c r="A21" s="434" t="s">
        <v>333</v>
      </c>
      <c r="B21" s="434"/>
      <c r="C21" s="434"/>
      <c r="D21" s="434"/>
      <c r="E21" s="434"/>
      <c r="F21" s="434"/>
      <c r="G21" s="434"/>
      <c r="H21" s="434"/>
      <c r="I21" s="434"/>
      <c r="J21" s="434"/>
    </row>
    <row r="22" spans="1:10" ht="9" customHeight="1">
      <c r="A22" s="156" t="s">
        <v>291</v>
      </c>
      <c r="B22" s="341" t="s">
        <v>288</v>
      </c>
      <c r="C22" s="438">
        <v>367121.34335000021</v>
      </c>
      <c r="D22" s="383">
        <v>95731.063410000002</v>
      </c>
      <c r="E22" s="383">
        <v>95470.684440000114</v>
      </c>
      <c r="F22" s="383">
        <v>22679.967270000008</v>
      </c>
      <c r="G22" s="383">
        <v>99586.013100000026</v>
      </c>
      <c r="H22" s="383">
        <v>19216.487680000017</v>
      </c>
      <c r="I22" s="383">
        <v>18361.777529999999</v>
      </c>
      <c r="J22" s="383">
        <v>16075.349920000001</v>
      </c>
    </row>
    <row r="23" spans="1:10" ht="9" customHeight="1">
      <c r="A23" s="156" t="s">
        <v>292</v>
      </c>
      <c r="B23" s="341" t="s">
        <v>288</v>
      </c>
      <c r="C23" s="438">
        <v>204147.50955999986</v>
      </c>
      <c r="D23" s="383">
        <v>64498.412179999934</v>
      </c>
      <c r="E23" s="383">
        <v>38021.413789999984</v>
      </c>
      <c r="F23" s="383">
        <v>14196.027950000002</v>
      </c>
      <c r="G23" s="383">
        <v>55175.979539999964</v>
      </c>
      <c r="H23" s="383">
        <v>8661.0689199999997</v>
      </c>
      <c r="I23" s="383">
        <v>14687.10988</v>
      </c>
      <c r="J23" s="383">
        <v>8907.4972999999991</v>
      </c>
    </row>
    <row r="24" spans="1:10" ht="9" customHeight="1">
      <c r="A24" s="156" t="s">
        <v>293</v>
      </c>
      <c r="B24" s="408" t="s">
        <v>294</v>
      </c>
      <c r="C24" s="436">
        <f>C23/C22*100</f>
        <v>55.607638525492376</v>
      </c>
      <c r="D24" s="385">
        <f t="shared" ref="D24:J24" si="3">D23/D22*100</f>
        <v>67.374590736304796</v>
      </c>
      <c r="E24" s="385">
        <f t="shared" si="3"/>
        <v>39.825223850673318</v>
      </c>
      <c r="F24" s="385">
        <f t="shared" si="3"/>
        <v>62.592806157960545</v>
      </c>
      <c r="G24" s="385">
        <f t="shared" si="3"/>
        <v>55.405350432690383</v>
      </c>
      <c r="H24" s="385">
        <f t="shared" si="3"/>
        <v>45.071029962536798</v>
      </c>
      <c r="I24" s="385">
        <f t="shared" si="3"/>
        <v>79.987407842207972</v>
      </c>
      <c r="J24" s="385">
        <f t="shared" si="3"/>
        <v>55.41090765879887</v>
      </c>
    </row>
    <row r="25" spans="1:10" ht="18" customHeight="1">
      <c r="A25" s="685" t="s">
        <v>319</v>
      </c>
      <c r="B25" s="685"/>
      <c r="C25" s="685"/>
      <c r="D25" s="685"/>
      <c r="E25" s="685"/>
      <c r="F25" s="685"/>
      <c r="G25" s="685"/>
      <c r="H25" s="685"/>
      <c r="I25" s="685"/>
      <c r="J25" s="685"/>
    </row>
    <row r="26" spans="1:10" ht="18" customHeight="1">
      <c r="A26" s="434" t="s">
        <v>334</v>
      </c>
      <c r="B26" s="434"/>
      <c r="C26" s="434"/>
      <c r="D26" s="434"/>
      <c r="E26" s="434"/>
      <c r="F26" s="434"/>
      <c r="G26" s="434"/>
      <c r="H26" s="434"/>
      <c r="I26" s="434"/>
      <c r="J26" s="434"/>
    </row>
    <row r="27" spans="1:10" ht="9" customHeight="1">
      <c r="A27" s="156" t="s">
        <v>291</v>
      </c>
      <c r="B27" s="341" t="s">
        <v>288</v>
      </c>
      <c r="C27" s="154">
        <v>45848.643549999993</v>
      </c>
      <c r="D27" s="383">
        <v>15961.820873999997</v>
      </c>
      <c r="E27" s="383">
        <v>8979.4879204359968</v>
      </c>
      <c r="F27" s="146">
        <v>5267.9576660360008</v>
      </c>
      <c r="G27" s="146">
        <v>7915.3373134279991</v>
      </c>
      <c r="H27" s="383">
        <v>3506.1295160999998</v>
      </c>
      <c r="I27" s="383">
        <v>4217.9102599999997</v>
      </c>
      <c r="J27" s="383">
        <v>0</v>
      </c>
    </row>
    <row r="28" spans="1:10" ht="9" customHeight="1">
      <c r="A28" s="156" t="s">
        <v>292</v>
      </c>
      <c r="B28" s="341" t="s">
        <v>288</v>
      </c>
      <c r="C28" s="439">
        <v>28281.794340000004</v>
      </c>
      <c r="D28" s="440">
        <v>10588.617891082004</v>
      </c>
      <c r="E28" s="440">
        <v>3759.446365407</v>
      </c>
      <c r="F28" s="440">
        <v>3688.9200452360001</v>
      </c>
      <c r="G28" s="440">
        <v>4135.6830534750025</v>
      </c>
      <c r="H28" s="383">
        <v>2558.1478147999997</v>
      </c>
      <c r="I28" s="383">
        <v>3550.9791700000001</v>
      </c>
      <c r="J28" s="383">
        <v>0</v>
      </c>
    </row>
    <row r="29" spans="1:10" ht="9" customHeight="1">
      <c r="A29" s="156" t="s">
        <v>293</v>
      </c>
      <c r="B29" s="408" t="s">
        <v>294</v>
      </c>
      <c r="C29" s="425">
        <f>C28/C27*100</f>
        <v>61.685127738092064</v>
      </c>
      <c r="D29" s="409">
        <f t="shared" ref="D29:I29" si="4">D28/D27*100</f>
        <v>66.337155232268429</v>
      </c>
      <c r="E29" s="409">
        <f t="shared" si="4"/>
        <v>41.867046302841523</v>
      </c>
      <c r="F29" s="409">
        <f t="shared" si="4"/>
        <v>70.025620536389297</v>
      </c>
      <c r="G29" s="409">
        <f t="shared" si="4"/>
        <v>52.248980551454324</v>
      </c>
      <c r="H29" s="409">
        <f t="shared" si="4"/>
        <v>72.962159642223483</v>
      </c>
      <c r="I29" s="409">
        <f t="shared" si="4"/>
        <v>84.188115704481589</v>
      </c>
      <c r="J29" s="409">
        <v>0</v>
      </c>
    </row>
    <row r="30" spans="1:10" ht="18" customHeight="1">
      <c r="A30" s="685" t="s">
        <v>320</v>
      </c>
      <c r="B30" s="685"/>
      <c r="C30" s="685"/>
      <c r="D30" s="685"/>
      <c r="E30" s="685"/>
      <c r="F30" s="685"/>
      <c r="G30" s="685"/>
      <c r="H30" s="685"/>
      <c r="I30" s="685"/>
      <c r="J30" s="685"/>
    </row>
    <row r="31" spans="1:10" ht="18" customHeight="1">
      <c r="A31" s="434" t="s">
        <v>335</v>
      </c>
      <c r="B31" s="434"/>
      <c r="C31" s="434"/>
      <c r="D31" s="434"/>
      <c r="E31" s="434"/>
      <c r="F31" s="434"/>
      <c r="G31" s="434"/>
      <c r="H31" s="434"/>
      <c r="I31" s="434"/>
      <c r="J31" s="434"/>
    </row>
    <row r="32" spans="1:10" ht="9" customHeight="1">
      <c r="A32" s="140" t="s">
        <v>291</v>
      </c>
      <c r="B32" s="341" t="s">
        <v>288</v>
      </c>
      <c r="C32" s="298">
        <v>803845.65698999981</v>
      </c>
      <c r="D32" s="299">
        <v>328276.33314999996</v>
      </c>
      <c r="E32" s="299">
        <v>258240.23641999991</v>
      </c>
      <c r="F32" s="299">
        <v>40441.779649999989</v>
      </c>
      <c r="G32" s="299">
        <v>136567.85725999999</v>
      </c>
      <c r="H32" s="299">
        <v>15276.823749999998</v>
      </c>
      <c r="I32" s="299">
        <v>17012.642109999997</v>
      </c>
      <c r="J32" s="299">
        <v>8029.9846500000003</v>
      </c>
    </row>
    <row r="33" spans="1:13" ht="9" customHeight="1">
      <c r="A33" s="140" t="s">
        <v>292</v>
      </c>
      <c r="B33" s="341" t="s">
        <v>288</v>
      </c>
      <c r="C33" s="298">
        <v>540789.29839000013</v>
      </c>
      <c r="D33" s="299">
        <v>234854.51921000003</v>
      </c>
      <c r="E33" s="299">
        <v>177704.71586999996</v>
      </c>
      <c r="F33" s="299">
        <v>26124.424039999998</v>
      </c>
      <c r="G33" s="299">
        <v>77231.119060000041</v>
      </c>
      <c r="H33" s="299">
        <v>11559.946649999998</v>
      </c>
      <c r="I33" s="299">
        <v>12265.417149999992</v>
      </c>
      <c r="J33" s="299">
        <v>1049.1564099999998</v>
      </c>
    </row>
    <row r="34" spans="1:13" ht="9" customHeight="1">
      <c r="A34" s="140" t="s">
        <v>293</v>
      </c>
      <c r="B34" s="408" t="s">
        <v>294</v>
      </c>
      <c r="C34" s="397">
        <f>C33/C32*100</f>
        <v>67.275265305902849</v>
      </c>
      <c r="D34" s="378">
        <f t="shared" ref="D34:J34" si="5">D33/D32*100</f>
        <v>71.541715163087147</v>
      </c>
      <c r="E34" s="378">
        <f t="shared" si="5"/>
        <v>68.813721027184314</v>
      </c>
      <c r="F34" s="378">
        <f t="shared" si="5"/>
        <v>64.597612335786522</v>
      </c>
      <c r="G34" s="378">
        <f t="shared" si="5"/>
        <v>56.551461383015081</v>
      </c>
      <c r="H34" s="378">
        <f t="shared" si="5"/>
        <v>75.669830582420644</v>
      </c>
      <c r="I34" s="378">
        <f t="shared" si="5"/>
        <v>72.095898277848363</v>
      </c>
      <c r="J34" s="378">
        <f t="shared" si="5"/>
        <v>13.0654846270472</v>
      </c>
    </row>
    <row r="35" spans="1:13" ht="18" customHeight="1">
      <c r="A35" s="441" t="s">
        <v>336</v>
      </c>
      <c r="B35" s="441"/>
      <c r="C35" s="441"/>
      <c r="D35" s="441"/>
      <c r="E35" s="441"/>
      <c r="F35" s="441"/>
      <c r="G35" s="441"/>
      <c r="H35" s="441"/>
      <c r="I35" s="441"/>
      <c r="J35" s="441"/>
    </row>
    <row r="36" spans="1:13" ht="9" customHeight="1">
      <c r="A36" s="140" t="s">
        <v>291</v>
      </c>
      <c r="B36" s="341" t="s">
        <v>288</v>
      </c>
      <c r="C36" s="298">
        <v>59703.217510000009</v>
      </c>
      <c r="D36" s="299">
        <v>0</v>
      </c>
      <c r="E36" s="299">
        <v>36791.169330000004</v>
      </c>
      <c r="F36" s="299">
        <v>17033.610530000002</v>
      </c>
      <c r="G36" s="299">
        <v>5878.4376500000008</v>
      </c>
      <c r="H36" s="299">
        <v>0</v>
      </c>
      <c r="I36" s="299">
        <v>0</v>
      </c>
      <c r="J36" s="299">
        <v>0</v>
      </c>
    </row>
    <row r="37" spans="1:13" ht="9" customHeight="1">
      <c r="A37" s="140" t="s">
        <v>292</v>
      </c>
      <c r="B37" s="341" t="s">
        <v>288</v>
      </c>
      <c r="C37" s="298">
        <v>50588.220950000003</v>
      </c>
      <c r="D37" s="299">
        <v>0</v>
      </c>
      <c r="E37" s="299">
        <v>30082.24394</v>
      </c>
      <c r="F37" s="299">
        <v>14928.099679999999</v>
      </c>
      <c r="G37" s="299">
        <v>5577.8773300000003</v>
      </c>
      <c r="H37" s="299">
        <v>0</v>
      </c>
      <c r="I37" s="299">
        <v>0</v>
      </c>
      <c r="J37" s="299">
        <v>0</v>
      </c>
    </row>
    <row r="38" spans="1:13" ht="9" customHeight="1">
      <c r="A38" s="140" t="s">
        <v>293</v>
      </c>
      <c r="B38" s="408" t="s">
        <v>294</v>
      </c>
      <c r="C38" s="397">
        <f>C37/C36*100</f>
        <v>84.732821881043037</v>
      </c>
      <c r="D38" s="378">
        <v>0</v>
      </c>
      <c r="E38" s="378">
        <f t="shared" ref="E38:F38" si="6">E37/E36*100</f>
        <v>81.764848706427344</v>
      </c>
      <c r="F38" s="378">
        <f t="shared" si="6"/>
        <v>87.63908070874507</v>
      </c>
      <c r="G38" s="378">
        <f>G37/G36*100</f>
        <v>94.88707139727849</v>
      </c>
      <c r="H38" s="378">
        <v>0</v>
      </c>
      <c r="I38" s="378">
        <v>0</v>
      </c>
      <c r="J38" s="378">
        <v>0</v>
      </c>
    </row>
    <row r="39" spans="1:13" ht="18" customHeight="1">
      <c r="A39" s="441" t="s">
        <v>337</v>
      </c>
      <c r="B39" s="441"/>
      <c r="C39" s="441"/>
      <c r="D39" s="441"/>
      <c r="E39" s="441"/>
      <c r="F39" s="441"/>
      <c r="G39" s="441"/>
      <c r="H39" s="441"/>
      <c r="I39" s="441"/>
      <c r="J39" s="441"/>
    </row>
    <row r="40" spans="1:13" ht="9" customHeight="1">
      <c r="A40" s="140" t="s">
        <v>291</v>
      </c>
      <c r="B40" s="341" t="s">
        <v>288</v>
      </c>
      <c r="C40" s="154">
        <v>1983.2187399999998</v>
      </c>
      <c r="D40" s="383">
        <v>765</v>
      </c>
      <c r="E40" s="383">
        <v>340.40008</v>
      </c>
      <c r="F40" s="383">
        <v>382.0006800000001</v>
      </c>
      <c r="G40" s="383">
        <v>120.85980000000001</v>
      </c>
      <c r="H40" s="383">
        <v>102.2376</v>
      </c>
      <c r="I40" s="299">
        <v>0</v>
      </c>
      <c r="J40" s="383">
        <v>272.72058000000004</v>
      </c>
    </row>
    <row r="41" spans="1:13" ht="9" customHeight="1">
      <c r="A41" s="140" t="s">
        <v>292</v>
      </c>
      <c r="B41" s="341" t="s">
        <v>288</v>
      </c>
      <c r="C41" s="154">
        <v>1096.8017500000001</v>
      </c>
      <c r="D41" s="383">
        <v>109.76517</v>
      </c>
      <c r="E41" s="383">
        <v>305.29847999999998</v>
      </c>
      <c r="F41" s="383">
        <v>265.34806999999995</v>
      </c>
      <c r="G41" s="383">
        <v>72.310419999999993</v>
      </c>
      <c r="H41" s="383">
        <v>71.359030000000004</v>
      </c>
      <c r="I41" s="299">
        <v>0</v>
      </c>
      <c r="J41" s="383">
        <v>272.72058000000004</v>
      </c>
    </row>
    <row r="42" spans="1:13" ht="9" customHeight="1">
      <c r="A42" s="140" t="s">
        <v>293</v>
      </c>
      <c r="B42" s="408" t="s">
        <v>294</v>
      </c>
      <c r="C42" s="436">
        <f>C41/C40*100</f>
        <v>55.304123941466997</v>
      </c>
      <c r="D42" s="385">
        <f t="shared" ref="D42:J42" si="7">D41/D40*100</f>
        <v>14.348388235294118</v>
      </c>
      <c r="E42" s="385">
        <f t="shared" si="7"/>
        <v>89.688134033340987</v>
      </c>
      <c r="F42" s="385">
        <f t="shared" si="7"/>
        <v>69.462721898819623</v>
      </c>
      <c r="G42" s="385">
        <f t="shared" si="7"/>
        <v>59.830001373492244</v>
      </c>
      <c r="H42" s="385">
        <f t="shared" si="7"/>
        <v>69.797246805480569</v>
      </c>
      <c r="I42" s="378">
        <v>0</v>
      </c>
      <c r="J42" s="385">
        <f t="shared" si="7"/>
        <v>100</v>
      </c>
    </row>
    <row r="43" spans="1:13" ht="6" customHeight="1" thickBot="1">
      <c r="A43" s="355"/>
      <c r="B43" s="356"/>
      <c r="C43" s="309"/>
      <c r="D43" s="356"/>
      <c r="E43" s="356"/>
      <c r="F43" s="356"/>
      <c r="G43" s="309"/>
      <c r="H43" s="309"/>
      <c r="I43" s="309"/>
      <c r="J43" s="309"/>
    </row>
    <row r="44" spans="1:13" s="357" customFormat="1" ht="9" customHeight="1" thickTop="1">
      <c r="A44" s="357" t="s">
        <v>300</v>
      </c>
      <c r="M44" s="156"/>
    </row>
    <row r="45" spans="1:13">
      <c r="A45" s="357"/>
      <c r="B45" s="442"/>
      <c r="C45" s="357"/>
      <c r="D45" s="357"/>
      <c r="E45" s="193"/>
    </row>
  </sheetData>
  <mergeCells count="9">
    <mergeCell ref="A20:J20"/>
    <mergeCell ref="A25:J25"/>
    <mergeCell ref="A30:J30"/>
    <mergeCell ref="A1:J1"/>
    <mergeCell ref="A3:A4"/>
    <mergeCell ref="B3:B4"/>
    <mergeCell ref="C3:J3"/>
    <mergeCell ref="A6:J6"/>
    <mergeCell ref="A11:J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D40C3-42FC-4270-BBB2-28749B3824CB}">
  <sheetPr>
    <tabColor rgb="FF92D050"/>
  </sheetPr>
  <dimension ref="A1:E34"/>
  <sheetViews>
    <sheetView showGridLines="0" zoomScaleNormal="100" workbookViewId="0">
      <selection sqref="A1:E1"/>
    </sheetView>
  </sheetViews>
  <sheetFormatPr defaultRowHeight="12.5"/>
  <cols>
    <col min="1" max="1" width="41.1796875" customWidth="1"/>
    <col min="2" max="3" width="10.54296875" customWidth="1"/>
    <col min="4" max="4" width="11.7265625" customWidth="1"/>
    <col min="5" max="5" width="13.1796875" customWidth="1"/>
    <col min="6" max="7" width="7.54296875" customWidth="1"/>
  </cols>
  <sheetData>
    <row r="1" spans="1:5" s="212" customFormat="1" ht="16" customHeight="1">
      <c r="A1" s="573" t="s">
        <v>606</v>
      </c>
      <c r="B1" s="573"/>
      <c r="C1" s="573"/>
      <c r="D1" s="573"/>
      <c r="E1" s="573"/>
    </row>
    <row r="2" spans="1:5" ht="9.65" customHeight="1">
      <c r="A2" s="197" t="s">
        <v>43</v>
      </c>
      <c r="B2" s="197"/>
      <c r="C2" s="197"/>
      <c r="D2" s="197"/>
      <c r="E2" s="198"/>
    </row>
    <row r="3" spans="1:5" ht="27">
      <c r="A3" s="199"/>
      <c r="B3" s="200" t="s">
        <v>147</v>
      </c>
      <c r="C3" s="200" t="s">
        <v>148</v>
      </c>
      <c r="D3" s="201" t="s">
        <v>149</v>
      </c>
      <c r="E3" s="201" t="s">
        <v>176</v>
      </c>
    </row>
    <row r="4" spans="1:5" ht="10" customHeight="1">
      <c r="A4" s="202"/>
      <c r="B4" s="570" t="s">
        <v>177</v>
      </c>
      <c r="C4" s="571"/>
      <c r="D4" s="572"/>
      <c r="E4" s="200" t="s">
        <v>178</v>
      </c>
    </row>
    <row r="5" spans="1:5" ht="5.15" customHeight="1">
      <c r="A5" s="203"/>
      <c r="B5" s="203"/>
      <c r="C5" s="203"/>
      <c r="D5" s="203"/>
      <c r="E5" s="203"/>
    </row>
    <row r="6" spans="1:5" ht="9" customHeight="1">
      <c r="A6" s="213" t="s">
        <v>155</v>
      </c>
      <c r="B6" s="204">
        <v>75913.194556007555</v>
      </c>
      <c r="C6" s="204">
        <v>42344.015529367593</v>
      </c>
      <c r="D6" s="204">
        <v>33569.179026639962</v>
      </c>
      <c r="E6" s="204">
        <v>8.5026707529679371</v>
      </c>
    </row>
    <row r="7" spans="1:5" ht="9" customHeight="1">
      <c r="A7" s="213" t="s">
        <v>156</v>
      </c>
      <c r="B7" s="204">
        <v>75376.109383230272</v>
      </c>
      <c r="C7" s="204">
        <v>45939.922134107845</v>
      </c>
      <c r="D7" s="204">
        <v>29436.187249122428</v>
      </c>
      <c r="E7" s="204">
        <v>7.4890076535207859</v>
      </c>
    </row>
    <row r="8" spans="1:5" ht="9" customHeight="1">
      <c r="A8" s="213" t="s">
        <v>157</v>
      </c>
      <c r="B8" s="204">
        <v>73314.609867999723</v>
      </c>
      <c r="C8" s="204">
        <v>40651.941186528966</v>
      </c>
      <c r="D8" s="204">
        <v>32662.668681470757</v>
      </c>
      <c r="E8" s="204">
        <v>8.3339482232889424</v>
      </c>
    </row>
    <row r="9" spans="1:5" ht="9" customHeight="1">
      <c r="A9" s="213" t="s">
        <v>158</v>
      </c>
      <c r="B9" s="204">
        <v>68199.427761126586</v>
      </c>
      <c r="C9" s="204">
        <v>34826.913047790556</v>
      </c>
      <c r="D9" s="204">
        <v>33372.51471333603</v>
      </c>
      <c r="E9" s="204">
        <v>8.8430506908538522</v>
      </c>
    </row>
    <row r="10" spans="1:5" ht="9" customHeight="1">
      <c r="A10" s="213" t="s">
        <v>159</v>
      </c>
      <c r="B10" s="204">
        <v>70408.311534152584</v>
      </c>
      <c r="C10" s="204">
        <v>52823.953243113712</v>
      </c>
      <c r="D10" s="204">
        <v>17584.358291038872</v>
      </c>
      <c r="E10" s="204">
        <v>4.4314405971272661</v>
      </c>
    </row>
    <row r="11" spans="1:5" ht="9" customHeight="1">
      <c r="A11" s="213" t="s">
        <v>160</v>
      </c>
      <c r="B11" s="204">
        <v>71750.474405022731</v>
      </c>
      <c r="C11" s="204">
        <v>51142.45806610975</v>
      </c>
      <c r="D11" s="204">
        <v>20608.016338912981</v>
      </c>
      <c r="E11" s="204">
        <v>5.2087966418796912</v>
      </c>
    </row>
    <row r="12" spans="1:5" ht="9" customHeight="1">
      <c r="A12" s="213" t="s">
        <v>161</v>
      </c>
      <c r="B12" s="204">
        <v>65114.408530732275</v>
      </c>
      <c r="C12" s="204">
        <v>33128.434585199204</v>
      </c>
      <c r="D12" s="204">
        <v>31985.973945533071</v>
      </c>
      <c r="E12" s="204">
        <v>8.299799875700149</v>
      </c>
    </row>
    <row r="13" spans="1:5" ht="9" customHeight="1">
      <c r="A13" s="213" t="s">
        <v>162</v>
      </c>
      <c r="B13" s="204">
        <v>65807.815834788547</v>
      </c>
      <c r="C13" s="204">
        <v>48178.01285159088</v>
      </c>
      <c r="D13" s="204">
        <v>17629.802983197667</v>
      </c>
      <c r="E13" s="204">
        <v>4.5464451972349806</v>
      </c>
    </row>
    <row r="14" spans="1:5" ht="9" customHeight="1">
      <c r="A14" s="213" t="s">
        <v>163</v>
      </c>
      <c r="B14" s="204">
        <v>69451.34472518797</v>
      </c>
      <c r="C14" s="204">
        <v>32513.933179130952</v>
      </c>
      <c r="D14" s="204">
        <v>36937.411546057017</v>
      </c>
      <c r="E14" s="204">
        <v>9.6854997383845394</v>
      </c>
    </row>
    <row r="15" spans="1:5" ht="9" customHeight="1">
      <c r="A15" s="213" t="s">
        <v>164</v>
      </c>
      <c r="B15" s="204">
        <v>83112.477035243966</v>
      </c>
      <c r="C15" s="204">
        <v>41933.578384686531</v>
      </c>
      <c r="D15" s="204">
        <v>41178.898650557436</v>
      </c>
      <c r="E15" s="204">
        <v>10.641631758279573</v>
      </c>
    </row>
    <row r="16" spans="1:5" ht="9" customHeight="1">
      <c r="A16" s="213" t="s">
        <v>165</v>
      </c>
      <c r="B16" s="204">
        <v>63782.586283100529</v>
      </c>
      <c r="C16" s="204">
        <v>26798.808628128216</v>
      </c>
      <c r="D16" s="204">
        <v>36983.777654972313</v>
      </c>
      <c r="E16" s="204">
        <v>9.6726758193344615</v>
      </c>
    </row>
    <row r="17" spans="1:5" ht="9" customHeight="1">
      <c r="A17" s="213" t="s">
        <v>166</v>
      </c>
      <c r="B17" s="204">
        <v>51562.66855659573</v>
      </c>
      <c r="C17" s="204">
        <v>43503.518118011125</v>
      </c>
      <c r="D17" s="204">
        <v>8059.1504385846056</v>
      </c>
      <c r="E17" s="204">
        <v>2.1447299120288736</v>
      </c>
    </row>
    <row r="18" spans="1:5" ht="9" customHeight="1">
      <c r="A18" s="213" t="s">
        <v>167</v>
      </c>
      <c r="B18" s="204">
        <v>58822.482319643626</v>
      </c>
      <c r="C18" s="204">
        <v>33575.126704923699</v>
      </c>
      <c r="D18" s="204">
        <v>25247.355614719927</v>
      </c>
      <c r="E18" s="204">
        <v>6.8963452218830144</v>
      </c>
    </row>
    <row r="19" spans="1:5" ht="9" customHeight="1">
      <c r="A19" s="213" t="s">
        <v>168</v>
      </c>
      <c r="B19" s="204">
        <v>47258.292711034905</v>
      </c>
      <c r="C19" s="204">
        <v>42805.935521967236</v>
      </c>
      <c r="D19" s="204">
        <v>4452.3571890676685</v>
      </c>
      <c r="E19" s="204">
        <v>1.1950387425902584</v>
      </c>
    </row>
    <row r="20" spans="1:5" ht="9" customHeight="1">
      <c r="A20" s="213" t="s">
        <v>169</v>
      </c>
      <c r="B20" s="204">
        <v>41112.923539461583</v>
      </c>
      <c r="C20" s="204">
        <v>36371.096586407875</v>
      </c>
      <c r="D20" s="204">
        <v>4741.8269530537073</v>
      </c>
      <c r="E20" s="204">
        <v>1.2832539288644076</v>
      </c>
    </row>
    <row r="21" spans="1:5" ht="9" customHeight="1">
      <c r="A21" s="213" t="s">
        <v>170</v>
      </c>
      <c r="B21" s="204">
        <v>46696.236856158583</v>
      </c>
      <c r="C21" s="204">
        <v>30553.750393918155</v>
      </c>
      <c r="D21" s="204">
        <v>16142.486462240427</v>
      </c>
      <c r="E21" s="204">
        <v>4.4178442622621938</v>
      </c>
    </row>
    <row r="22" spans="1:5" ht="9" customHeight="1">
      <c r="A22" s="213" t="s">
        <v>171</v>
      </c>
      <c r="B22" s="204">
        <v>41457.435259608479</v>
      </c>
      <c r="C22" s="204">
        <v>30704.658427435159</v>
      </c>
      <c r="D22" s="204">
        <v>10752.77683217332</v>
      </c>
      <c r="E22" s="204">
        <v>2.9463190871292722</v>
      </c>
    </row>
    <row r="23" spans="1:5" ht="9" customHeight="1">
      <c r="A23" s="213" t="s">
        <v>172</v>
      </c>
      <c r="B23" s="204">
        <v>42978.392693885908</v>
      </c>
      <c r="C23" s="204">
        <v>27297.013854654611</v>
      </c>
      <c r="D23" s="204">
        <v>15681.378839231296</v>
      </c>
      <c r="E23" s="204">
        <v>4.2772266568084047</v>
      </c>
    </row>
    <row r="24" spans="1:5" ht="9" customHeight="1">
      <c r="A24" s="213" t="s">
        <v>173</v>
      </c>
      <c r="B24" s="204">
        <v>44241.05890771246</v>
      </c>
      <c r="C24" s="204">
        <v>31927.837900858893</v>
      </c>
      <c r="D24" s="204">
        <v>12313.221006853568</v>
      </c>
      <c r="E24" s="204">
        <v>3.3103276696249559</v>
      </c>
    </row>
    <row r="25" spans="1:5" ht="9" customHeight="1">
      <c r="A25" s="213" t="s">
        <v>174</v>
      </c>
      <c r="B25" s="204">
        <v>45720.184620252548</v>
      </c>
      <c r="C25" s="204">
        <v>30886.692664479342</v>
      </c>
      <c r="D25" s="204">
        <v>14833.491955773206</v>
      </c>
      <c r="E25" s="204">
        <v>4.0080151017777954</v>
      </c>
    </row>
    <row r="26" spans="1:5" ht="9" customHeight="1">
      <c r="A26" s="213" t="s">
        <v>175</v>
      </c>
      <c r="B26" s="204">
        <v>48021.350475880994</v>
      </c>
      <c r="C26" s="204">
        <v>31266.350706919828</v>
      </c>
      <c r="D26" s="204">
        <v>16754.999768961166</v>
      </c>
      <c r="E26" s="204">
        <v>4.5334237871564529</v>
      </c>
    </row>
    <row r="27" spans="1:5" ht="9" customHeight="1">
      <c r="A27" s="213" t="s">
        <v>136</v>
      </c>
      <c r="B27" s="204">
        <v>47551.739385764937</v>
      </c>
      <c r="C27" s="204">
        <v>27059.568087958534</v>
      </c>
      <c r="D27" s="204">
        <v>20492.171297806402</v>
      </c>
      <c r="E27" s="204">
        <v>5.6327451966620785</v>
      </c>
    </row>
    <row r="28" spans="1:5" ht="9" customHeight="1">
      <c r="A28" s="213" t="s">
        <v>137</v>
      </c>
      <c r="B28" s="204">
        <v>46539.136545505964</v>
      </c>
      <c r="C28" s="204">
        <v>30610.583640223194</v>
      </c>
      <c r="D28" s="204">
        <v>15928.55290528277</v>
      </c>
      <c r="E28" s="204">
        <v>4.2952897751260695</v>
      </c>
    </row>
    <row r="29" spans="1:5" ht="9" customHeight="1">
      <c r="A29" s="213" t="s">
        <v>138</v>
      </c>
      <c r="B29" s="204">
        <v>45307.372101286273</v>
      </c>
      <c r="C29" s="204">
        <v>29784.949942135339</v>
      </c>
      <c r="D29" s="204">
        <v>15522.422159150934</v>
      </c>
      <c r="E29" s="204">
        <v>4.1360275150114685</v>
      </c>
    </row>
    <row r="30" spans="1:5" ht="9" customHeight="1">
      <c r="A30" s="213" t="s">
        <v>77</v>
      </c>
      <c r="B30" s="204">
        <v>47668.190383091372</v>
      </c>
      <c r="C30" s="204">
        <v>37211.154589071899</v>
      </c>
      <c r="D30" s="204">
        <v>10457.035794019474</v>
      </c>
      <c r="E30" s="204">
        <v>2.6369553055542467</v>
      </c>
    </row>
    <row r="31" spans="1:5" ht="9" customHeight="1">
      <c r="A31" s="213" t="s">
        <v>452</v>
      </c>
      <c r="B31" s="204">
        <v>47889.028649038075</v>
      </c>
      <c r="C31" s="204">
        <v>35692.182927920607</v>
      </c>
      <c r="D31" s="204">
        <v>12196.845721117468</v>
      </c>
      <c r="E31" s="204">
        <v>3.0719376248278434</v>
      </c>
    </row>
    <row r="32" spans="1:5" ht="9" customHeight="1">
      <c r="A32" s="213" t="s">
        <v>453</v>
      </c>
      <c r="B32" s="204">
        <v>48020.669549859333</v>
      </c>
      <c r="C32" s="204">
        <v>39873.172966099286</v>
      </c>
      <c r="D32" s="204">
        <v>8147.4965837600466</v>
      </c>
      <c r="E32" s="204">
        <v>2.047908347416906</v>
      </c>
    </row>
    <row r="33" spans="1:5" ht="5.15" customHeight="1" thickBot="1">
      <c r="A33" s="214"/>
      <c r="B33" s="215"/>
      <c r="C33" s="215"/>
      <c r="D33" s="215"/>
      <c r="E33" s="215"/>
    </row>
    <row r="34" spans="1:5" ht="9" customHeight="1" thickTop="1">
      <c r="A34" s="193" t="s">
        <v>179</v>
      </c>
      <c r="B34" s="197"/>
      <c r="C34" s="197"/>
      <c r="D34" s="197"/>
      <c r="E34" s="197"/>
    </row>
  </sheetData>
  <mergeCells count="2">
    <mergeCell ref="A1:E1"/>
    <mergeCell ref="B4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97AB9-7508-4711-900D-5A618B88AB91}">
  <sheetPr>
    <tabColor rgb="FF92D050"/>
  </sheetPr>
  <dimension ref="A1:Q23"/>
  <sheetViews>
    <sheetView showGridLines="0" zoomScaleNormal="100" workbookViewId="0">
      <selection sqref="A1:Q1"/>
    </sheetView>
  </sheetViews>
  <sheetFormatPr defaultRowHeight="12.5"/>
  <cols>
    <col min="1" max="1" width="10.1796875" customWidth="1"/>
    <col min="2" max="9" width="8.453125" customWidth="1"/>
  </cols>
  <sheetData>
    <row r="1" spans="1:17" ht="16" customHeight="1">
      <c r="A1" s="574" t="s">
        <v>570</v>
      </c>
      <c r="B1" s="574"/>
      <c r="C1" s="574"/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</row>
    <row r="2" spans="1:17" ht="9" customHeight="1">
      <c r="A2" s="161"/>
      <c r="B2" s="161"/>
      <c r="C2" s="161"/>
      <c r="D2" s="161"/>
      <c r="E2" s="161"/>
      <c r="F2" s="161"/>
      <c r="Q2" s="162" t="s">
        <v>180</v>
      </c>
    </row>
    <row r="3" spans="1:17" ht="10.15" customHeight="1">
      <c r="A3" s="163"/>
      <c r="B3" s="164">
        <v>2006</v>
      </c>
      <c r="C3" s="164">
        <v>2007</v>
      </c>
      <c r="D3" s="164">
        <v>2008</v>
      </c>
      <c r="E3" s="164">
        <v>2009</v>
      </c>
      <c r="F3" s="164">
        <v>2010</v>
      </c>
      <c r="G3" s="164">
        <v>2011</v>
      </c>
      <c r="H3" s="164">
        <v>2012</v>
      </c>
      <c r="I3" s="164">
        <v>2013</v>
      </c>
      <c r="J3" s="164">
        <v>2014</v>
      </c>
      <c r="K3" s="164">
        <v>2015</v>
      </c>
      <c r="L3" s="164">
        <v>2016</v>
      </c>
      <c r="M3" s="164">
        <v>2017</v>
      </c>
      <c r="N3" s="164">
        <v>2018</v>
      </c>
      <c r="O3" s="164">
        <v>2019</v>
      </c>
      <c r="P3" s="164">
        <v>2020</v>
      </c>
      <c r="Q3" s="164">
        <v>2021</v>
      </c>
    </row>
    <row r="4" spans="1:17" ht="4.9000000000000004" customHeight="1">
      <c r="A4" s="165"/>
      <c r="B4" s="185"/>
      <c r="C4" s="185"/>
      <c r="D4" s="185"/>
    </row>
    <row r="5" spans="1:17" s="168" customFormat="1" ht="9" customHeight="1">
      <c r="A5" s="166" t="s">
        <v>0</v>
      </c>
      <c r="B5" s="216">
        <v>1256.8600000000001</v>
      </c>
      <c r="C5" s="216">
        <v>4199.4399999999996</v>
      </c>
      <c r="D5" s="216">
        <v>4856.2</v>
      </c>
      <c r="E5" s="217">
        <v>5093.8</v>
      </c>
      <c r="F5" s="217">
        <v>4868.5</v>
      </c>
      <c r="G5" s="217">
        <v>7723.5</v>
      </c>
      <c r="H5" s="217">
        <v>9278.1</v>
      </c>
      <c r="I5" s="217">
        <v>8202.2000000000007</v>
      </c>
      <c r="J5" s="217">
        <v>8542</v>
      </c>
      <c r="K5" s="217">
        <v>8017.11</v>
      </c>
      <c r="L5" s="217">
        <v>7056.75</v>
      </c>
      <c r="M5" s="217">
        <v>7308</v>
      </c>
      <c r="N5" s="217">
        <v>5886</v>
      </c>
      <c r="O5" s="217">
        <v>4755</v>
      </c>
      <c r="P5" s="217">
        <v>4216</v>
      </c>
      <c r="Q5" s="217">
        <v>4228</v>
      </c>
    </row>
    <row r="6" spans="1:17" ht="4.9000000000000004" customHeight="1" thickBot="1">
      <c r="A6" s="175"/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</row>
    <row r="7" spans="1:17" ht="10.15" customHeight="1" thickTop="1">
      <c r="A7" s="179" t="s">
        <v>133</v>
      </c>
      <c r="B7" s="178"/>
      <c r="C7" s="178"/>
    </row>
    <row r="8" spans="1:17" ht="10.15" customHeight="1">
      <c r="A8" s="179"/>
      <c r="B8" s="180"/>
      <c r="C8" s="180"/>
      <c r="D8" s="180"/>
      <c r="E8" s="180"/>
      <c r="F8" s="180"/>
      <c r="G8" s="180"/>
    </row>
    <row r="9" spans="1:17" s="219" customFormat="1">
      <c r="A9"/>
      <c r="B9" s="218"/>
      <c r="C9" s="218"/>
      <c r="D9" s="218"/>
      <c r="E9" s="218"/>
      <c r="F9" s="218"/>
      <c r="G9" s="218"/>
    </row>
    <row r="10" spans="1:17" s="219" customFormat="1">
      <c r="A10" s="140"/>
      <c r="B10" s="140"/>
      <c r="C10" s="140"/>
      <c r="D10" s="140"/>
      <c r="E10" s="140"/>
      <c r="F10" s="140"/>
      <c r="G10" s="140"/>
    </row>
    <row r="23" spans="1:7" s="219" customFormat="1" ht="12.75" customHeight="1">
      <c r="A23"/>
      <c r="B23"/>
      <c r="C23"/>
      <c r="D23"/>
      <c r="E23"/>
      <c r="F23"/>
      <c r="G23"/>
    </row>
  </sheetData>
  <mergeCells count="1">
    <mergeCell ref="A1:Q1"/>
  </mergeCells>
  <pageMargins left="0.78740157480314965" right="0.78740157480314965" top="0.78740157480314965" bottom="0.78740157480314965" header="0" footer="0"/>
  <pageSetup paperSize="9" scale="57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B3C88-E0A1-43D2-9815-FC6BE8DC01AA}">
  <sheetPr>
    <tabColor rgb="FF92D050"/>
  </sheetPr>
  <dimension ref="A1:L51"/>
  <sheetViews>
    <sheetView showGridLines="0" zoomScaleNormal="100" workbookViewId="0">
      <selection sqref="A1:K1"/>
    </sheetView>
  </sheetViews>
  <sheetFormatPr defaultColWidth="9.1796875" defaultRowHeight="9"/>
  <cols>
    <col min="1" max="1" width="20.1796875" style="240" customWidth="1"/>
    <col min="2" max="11" width="6.7265625" style="240" customWidth="1"/>
    <col min="12" max="16384" width="9.1796875" style="240"/>
  </cols>
  <sheetData>
    <row r="1" spans="1:12" ht="30" customHeight="1">
      <c r="A1" s="576" t="s">
        <v>607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</row>
    <row r="2" spans="1:12" ht="9" customHeight="1">
      <c r="I2" s="443"/>
      <c r="J2" s="443"/>
      <c r="K2" s="443" t="s">
        <v>342</v>
      </c>
    </row>
    <row r="3" spans="1:12" ht="10.15" customHeight="1">
      <c r="A3" s="577" t="s">
        <v>343</v>
      </c>
      <c r="B3" s="579" t="s">
        <v>344</v>
      </c>
      <c r="C3" s="580"/>
      <c r="D3" s="580"/>
      <c r="E3" s="580"/>
      <c r="F3" s="581"/>
      <c r="G3" s="582" t="s">
        <v>345</v>
      </c>
      <c r="H3" s="583"/>
      <c r="I3" s="583"/>
      <c r="J3" s="583"/>
      <c r="K3" s="583"/>
    </row>
    <row r="4" spans="1:12" ht="10.15" customHeight="1">
      <c r="A4" s="578"/>
      <c r="B4" s="444">
        <v>2017</v>
      </c>
      <c r="C4" s="444">
        <v>2018</v>
      </c>
      <c r="D4" s="444">
        <v>2019</v>
      </c>
      <c r="E4" s="444">
        <v>2020</v>
      </c>
      <c r="F4" s="444">
        <v>2021</v>
      </c>
      <c r="G4" s="445">
        <v>2017</v>
      </c>
      <c r="H4" s="445">
        <v>2018</v>
      </c>
      <c r="I4" s="445">
        <v>2019</v>
      </c>
      <c r="J4" s="445">
        <v>2020</v>
      </c>
      <c r="K4" s="445">
        <v>2021</v>
      </c>
    </row>
    <row r="5" spans="1:12" ht="4.9000000000000004" customHeight="1">
      <c r="A5" s="446"/>
      <c r="B5" s="447"/>
      <c r="C5" s="447"/>
      <c r="D5" s="447"/>
      <c r="E5" s="447"/>
      <c r="F5" s="447"/>
      <c r="G5" s="447"/>
      <c r="H5" s="447"/>
      <c r="I5" s="447"/>
      <c r="J5" s="447"/>
      <c r="K5" s="447"/>
    </row>
    <row r="6" spans="1:12" ht="9" customHeight="1">
      <c r="A6" s="448" t="s">
        <v>346</v>
      </c>
      <c r="B6" s="449">
        <v>1207.537</v>
      </c>
      <c r="C6" s="449">
        <v>1381</v>
      </c>
      <c r="D6" s="449">
        <v>1381.2220000000002</v>
      </c>
      <c r="E6" s="449">
        <v>1577</v>
      </c>
      <c r="F6" s="449">
        <f>SUM(F7:F21)</f>
        <v>1385.4739999999999</v>
      </c>
      <c r="G6" s="449">
        <v>56120.069000000003</v>
      </c>
      <c r="H6" s="449">
        <v>56359</v>
      </c>
      <c r="I6" s="449">
        <v>67698.678000000087</v>
      </c>
      <c r="J6" s="449">
        <v>64890</v>
      </c>
      <c r="K6" s="449">
        <f>SUM(K7:K21)</f>
        <v>71182</v>
      </c>
      <c r="L6" s="450"/>
    </row>
    <row r="7" spans="1:12" ht="9" customHeight="1">
      <c r="A7" s="451" t="s">
        <v>347</v>
      </c>
      <c r="B7" s="452">
        <v>64.2</v>
      </c>
      <c r="C7" s="452">
        <v>66.369</v>
      </c>
      <c r="D7" s="452">
        <v>108.03999999999999</v>
      </c>
      <c r="E7" s="452">
        <v>111</v>
      </c>
      <c r="F7" s="452">
        <v>101.6</v>
      </c>
      <c r="G7" s="452">
        <v>132.61000000000001</v>
      </c>
      <c r="H7" s="452">
        <v>298</v>
      </c>
      <c r="I7" s="452">
        <v>216.14000000000001</v>
      </c>
      <c r="J7" s="452">
        <v>347</v>
      </c>
      <c r="K7" s="452">
        <v>330</v>
      </c>
      <c r="L7" s="451"/>
    </row>
    <row r="8" spans="1:12" ht="9" customHeight="1">
      <c r="A8" s="451" t="s">
        <v>348</v>
      </c>
      <c r="B8" s="453">
        <v>0</v>
      </c>
      <c r="C8" s="453">
        <v>0</v>
      </c>
      <c r="D8" s="453">
        <v>0</v>
      </c>
      <c r="E8" s="453">
        <v>0</v>
      </c>
      <c r="F8" s="453">
        <v>0</v>
      </c>
      <c r="G8" s="453">
        <v>0</v>
      </c>
      <c r="H8" s="453">
        <v>0</v>
      </c>
      <c r="I8" s="453">
        <v>0</v>
      </c>
      <c r="J8" s="453">
        <v>0</v>
      </c>
      <c r="K8" s="453">
        <v>0</v>
      </c>
      <c r="L8" s="451"/>
    </row>
    <row r="9" spans="1:12" ht="9" customHeight="1">
      <c r="A9" s="451" t="s">
        <v>349</v>
      </c>
      <c r="B9" s="452">
        <v>1101.6669999999999</v>
      </c>
      <c r="C9" s="452">
        <v>1270.8110000000006</v>
      </c>
      <c r="D9" s="452">
        <v>1239.2170000000003</v>
      </c>
      <c r="E9" s="452">
        <v>1427</v>
      </c>
      <c r="F9" s="452">
        <v>1255.5640000000001</v>
      </c>
      <c r="G9" s="452">
        <v>0</v>
      </c>
      <c r="H9" s="452">
        <v>0</v>
      </c>
      <c r="I9" s="452">
        <v>0</v>
      </c>
      <c r="J9" s="452">
        <v>0</v>
      </c>
      <c r="K9" s="452">
        <v>0</v>
      </c>
      <c r="L9" s="451"/>
    </row>
    <row r="10" spans="1:12" ht="9" customHeight="1">
      <c r="A10" s="451" t="s">
        <v>350</v>
      </c>
      <c r="B10" s="454">
        <v>0</v>
      </c>
      <c r="C10" s="454">
        <v>0</v>
      </c>
      <c r="D10" s="454">
        <v>0</v>
      </c>
      <c r="E10" s="454">
        <v>0</v>
      </c>
      <c r="F10" s="454">
        <v>0</v>
      </c>
      <c r="G10" s="452">
        <v>53906.481</v>
      </c>
      <c r="H10" s="452">
        <v>53941</v>
      </c>
      <c r="I10" s="452">
        <v>66710.044000000082</v>
      </c>
      <c r="J10" s="452">
        <v>63279</v>
      </c>
      <c r="K10" s="452">
        <v>70661</v>
      </c>
      <c r="L10" s="451"/>
    </row>
    <row r="11" spans="1:12" ht="9" customHeight="1">
      <c r="A11" s="451" t="s">
        <v>351</v>
      </c>
      <c r="B11" s="452">
        <v>41.67</v>
      </c>
      <c r="C11" s="452">
        <v>43.58700000000001</v>
      </c>
      <c r="D11" s="452">
        <v>33.965000000000003</v>
      </c>
      <c r="E11" s="452">
        <v>39</v>
      </c>
      <c r="F11" s="452">
        <v>28.31</v>
      </c>
      <c r="G11" s="452">
        <v>41.686999999999998</v>
      </c>
      <c r="H11" s="452">
        <v>33</v>
      </c>
      <c r="I11" s="452">
        <v>144.91</v>
      </c>
      <c r="J11" s="452">
        <v>668</v>
      </c>
      <c r="K11" s="452">
        <v>6</v>
      </c>
      <c r="L11" s="451"/>
    </row>
    <row r="12" spans="1:12" ht="9" customHeight="1">
      <c r="A12" s="451" t="s">
        <v>352</v>
      </c>
      <c r="B12" s="452">
        <v>0</v>
      </c>
      <c r="C12" s="452">
        <v>0</v>
      </c>
      <c r="D12" s="452">
        <v>0</v>
      </c>
      <c r="E12" s="452">
        <v>0</v>
      </c>
      <c r="F12" s="452">
        <v>0</v>
      </c>
      <c r="G12" s="452">
        <v>1342.43</v>
      </c>
      <c r="H12" s="452">
        <v>0</v>
      </c>
      <c r="I12" s="452">
        <v>0</v>
      </c>
      <c r="J12" s="452">
        <v>0</v>
      </c>
      <c r="K12" s="452">
        <v>0</v>
      </c>
      <c r="L12" s="451"/>
    </row>
    <row r="13" spans="1:12" ht="9" customHeight="1">
      <c r="A13" s="451" t="s">
        <v>353</v>
      </c>
      <c r="B13" s="452">
        <v>0</v>
      </c>
      <c r="C13" s="452">
        <v>0</v>
      </c>
      <c r="D13" s="452">
        <v>0</v>
      </c>
      <c r="E13" s="452">
        <v>0</v>
      </c>
      <c r="F13" s="452">
        <v>0</v>
      </c>
      <c r="G13" s="452">
        <v>0</v>
      </c>
      <c r="H13" s="452">
        <v>0</v>
      </c>
      <c r="I13" s="452">
        <v>0</v>
      </c>
      <c r="J13" s="452">
        <v>0</v>
      </c>
      <c r="K13" s="452">
        <v>150</v>
      </c>
      <c r="L13" s="451"/>
    </row>
    <row r="14" spans="1:12" ht="9" customHeight="1">
      <c r="A14" s="451" t="s">
        <v>354</v>
      </c>
      <c r="B14" s="453">
        <v>0</v>
      </c>
      <c r="C14" s="453">
        <v>0</v>
      </c>
      <c r="D14" s="453">
        <v>0</v>
      </c>
      <c r="E14" s="453">
        <v>0</v>
      </c>
      <c r="F14" s="453">
        <v>0</v>
      </c>
      <c r="G14" s="453">
        <v>3</v>
      </c>
      <c r="H14" s="453">
        <v>0</v>
      </c>
      <c r="I14" s="453">
        <v>0</v>
      </c>
      <c r="J14" s="453">
        <v>0</v>
      </c>
      <c r="K14" s="453">
        <v>32</v>
      </c>
      <c r="L14" s="451"/>
    </row>
    <row r="15" spans="1:12" ht="9" customHeight="1">
      <c r="A15" s="451" t="s">
        <v>355</v>
      </c>
      <c r="B15" s="453">
        <v>0</v>
      </c>
      <c r="C15" s="453">
        <v>0</v>
      </c>
      <c r="D15" s="453">
        <v>0</v>
      </c>
      <c r="E15" s="453">
        <v>0</v>
      </c>
      <c r="F15" s="453">
        <v>0</v>
      </c>
      <c r="G15" s="452">
        <v>0</v>
      </c>
      <c r="H15" s="452">
        <v>0</v>
      </c>
      <c r="I15" s="452">
        <v>0</v>
      </c>
      <c r="J15" s="452">
        <v>0</v>
      </c>
      <c r="K15" s="452">
        <v>0</v>
      </c>
      <c r="L15" s="451"/>
    </row>
    <row r="16" spans="1:12" ht="9" customHeight="1">
      <c r="A16" s="451" t="s">
        <v>356</v>
      </c>
      <c r="B16" s="453">
        <v>0</v>
      </c>
      <c r="C16" s="453">
        <v>0</v>
      </c>
      <c r="D16" s="453">
        <v>0</v>
      </c>
      <c r="E16" s="453">
        <v>0</v>
      </c>
      <c r="F16" s="453">
        <v>0</v>
      </c>
      <c r="G16" s="453">
        <v>0</v>
      </c>
      <c r="H16" s="453">
        <v>0</v>
      </c>
      <c r="I16" s="453">
        <v>0</v>
      </c>
      <c r="J16" s="453">
        <v>0</v>
      </c>
      <c r="K16" s="453">
        <v>0</v>
      </c>
      <c r="L16" s="451"/>
    </row>
    <row r="17" spans="1:12" ht="9" customHeight="1">
      <c r="A17" s="451" t="s">
        <v>370</v>
      </c>
      <c r="B17" s="453">
        <v>0</v>
      </c>
      <c r="C17" s="453">
        <v>0</v>
      </c>
      <c r="D17" s="453">
        <v>0</v>
      </c>
      <c r="E17" s="453">
        <v>0</v>
      </c>
      <c r="F17" s="453">
        <v>0</v>
      </c>
      <c r="G17" s="453">
        <v>0</v>
      </c>
      <c r="H17" s="453">
        <v>0</v>
      </c>
      <c r="I17" s="453">
        <v>0</v>
      </c>
      <c r="J17" s="453">
        <v>0</v>
      </c>
      <c r="K17" s="453">
        <v>3</v>
      </c>
      <c r="L17" s="451"/>
    </row>
    <row r="18" spans="1:12" ht="9" customHeight="1">
      <c r="A18" s="451" t="s">
        <v>357</v>
      </c>
      <c r="B18" s="453">
        <v>0</v>
      </c>
      <c r="C18" s="453">
        <v>0</v>
      </c>
      <c r="D18" s="453">
        <v>0</v>
      </c>
      <c r="E18" s="453">
        <v>0</v>
      </c>
      <c r="F18" s="453">
        <v>0</v>
      </c>
      <c r="G18" s="452">
        <v>548.26599999999996</v>
      </c>
      <c r="H18" s="452">
        <v>523</v>
      </c>
      <c r="I18" s="452">
        <v>605.15999999999985</v>
      </c>
      <c r="J18" s="452">
        <v>597</v>
      </c>
      <c r="K18" s="452">
        <v>0</v>
      </c>
      <c r="L18" s="451"/>
    </row>
    <row r="19" spans="1:12" ht="9" customHeight="1">
      <c r="A19" s="451" t="s">
        <v>358</v>
      </c>
      <c r="B19" s="453">
        <v>0</v>
      </c>
      <c r="C19" s="453">
        <v>0</v>
      </c>
      <c r="D19" s="453">
        <v>0</v>
      </c>
      <c r="E19" s="453">
        <v>0</v>
      </c>
      <c r="F19" s="453">
        <v>0</v>
      </c>
      <c r="G19" s="452">
        <v>0</v>
      </c>
      <c r="H19" s="452">
        <v>1541</v>
      </c>
      <c r="I19" s="452">
        <v>0</v>
      </c>
      <c r="J19" s="452">
        <v>0</v>
      </c>
      <c r="K19" s="452">
        <v>0</v>
      </c>
      <c r="L19" s="451"/>
    </row>
    <row r="20" spans="1:12" ht="9" customHeight="1">
      <c r="A20" s="451" t="s">
        <v>359</v>
      </c>
      <c r="B20" s="453">
        <v>0</v>
      </c>
      <c r="C20" s="453">
        <v>0</v>
      </c>
      <c r="D20" s="453">
        <v>0</v>
      </c>
      <c r="E20" s="453">
        <v>0</v>
      </c>
      <c r="F20" s="453">
        <v>0</v>
      </c>
      <c r="G20" s="452">
        <v>122</v>
      </c>
      <c r="H20" s="452">
        <v>0</v>
      </c>
      <c r="I20" s="452">
        <v>0</v>
      </c>
      <c r="J20" s="452">
        <v>0</v>
      </c>
      <c r="K20" s="452">
        <v>0</v>
      </c>
      <c r="L20" s="451"/>
    </row>
    <row r="21" spans="1:12" ht="9" customHeight="1">
      <c r="A21" s="451" t="s">
        <v>360</v>
      </c>
      <c r="B21" s="453">
        <v>0</v>
      </c>
      <c r="C21" s="453">
        <v>0</v>
      </c>
      <c r="D21" s="453">
        <v>0</v>
      </c>
      <c r="E21" s="453">
        <v>0</v>
      </c>
      <c r="F21" s="453">
        <v>0</v>
      </c>
      <c r="G21" s="452">
        <v>23.594999999999999</v>
      </c>
      <c r="H21" s="452">
        <v>24</v>
      </c>
      <c r="I21" s="452">
        <v>22.423999999999999</v>
      </c>
      <c r="J21" s="452">
        <v>0</v>
      </c>
      <c r="K21" s="452">
        <v>0</v>
      </c>
      <c r="L21" s="451"/>
    </row>
    <row r="22" spans="1:12" ht="6" customHeight="1">
      <c r="A22" s="451"/>
      <c r="B22" s="453"/>
      <c r="C22" s="453"/>
      <c r="D22" s="453"/>
      <c r="E22" s="453"/>
      <c r="F22" s="453"/>
      <c r="G22" s="452"/>
      <c r="H22" s="452"/>
      <c r="I22" s="452"/>
      <c r="J22" s="452"/>
      <c r="K22" s="452"/>
    </row>
    <row r="23" spans="1:12" ht="4.5" customHeight="1">
      <c r="A23" s="451"/>
      <c r="B23" s="453"/>
      <c r="C23" s="453"/>
      <c r="D23" s="453"/>
      <c r="E23" s="453"/>
      <c r="F23" s="453"/>
      <c r="G23" s="452"/>
      <c r="H23" s="452"/>
      <c r="I23" s="452"/>
      <c r="J23" s="452"/>
      <c r="K23" s="452"/>
      <c r="L23" s="450"/>
    </row>
    <row r="24" spans="1:12" ht="9" customHeight="1">
      <c r="A24" s="448" t="s">
        <v>361</v>
      </c>
      <c r="B24" s="455">
        <v>62394.141000000003</v>
      </c>
      <c r="C24" s="455">
        <v>110760</v>
      </c>
      <c r="D24" s="455">
        <v>266680.34900000069</v>
      </c>
      <c r="E24" s="455">
        <v>149170</v>
      </c>
      <c r="F24" s="455">
        <f>SUM(F25:F48)</f>
        <v>19915.027999999998</v>
      </c>
      <c r="G24" s="449">
        <v>153646.85</v>
      </c>
      <c r="H24" s="449">
        <v>220155</v>
      </c>
      <c r="I24" s="455">
        <v>247181.49199999982</v>
      </c>
      <c r="J24" s="455">
        <v>219402</v>
      </c>
      <c r="K24" s="455">
        <f>SUM(K25:K48)</f>
        <v>244959.23899999997</v>
      </c>
      <c r="L24" s="456"/>
    </row>
    <row r="25" spans="1:12" ht="9" customHeight="1">
      <c r="A25" s="456" t="s">
        <v>347</v>
      </c>
      <c r="B25" s="453">
        <v>0</v>
      </c>
      <c r="C25" s="453">
        <v>0</v>
      </c>
      <c r="D25" s="453">
        <v>0</v>
      </c>
      <c r="E25" s="453">
        <v>0</v>
      </c>
      <c r="F25" s="453">
        <v>0</v>
      </c>
      <c r="G25" s="452">
        <v>12983.57</v>
      </c>
      <c r="H25" s="452">
        <v>12313</v>
      </c>
      <c r="I25" s="452">
        <v>12005.580000000002</v>
      </c>
      <c r="J25" s="452">
        <v>18490</v>
      </c>
      <c r="K25" s="452">
        <v>20877.510000000002</v>
      </c>
      <c r="L25" s="456"/>
    </row>
    <row r="26" spans="1:12" ht="9" customHeight="1">
      <c r="A26" s="456" t="s">
        <v>349</v>
      </c>
      <c r="B26" s="453">
        <v>0</v>
      </c>
      <c r="C26" s="453">
        <v>0</v>
      </c>
      <c r="D26" s="453">
        <v>0</v>
      </c>
      <c r="E26" s="453">
        <v>0</v>
      </c>
      <c r="F26" s="453">
        <v>0</v>
      </c>
      <c r="G26" s="452">
        <v>6693.12</v>
      </c>
      <c r="H26" s="452">
        <v>9531</v>
      </c>
      <c r="I26" s="452">
        <v>13595.798999999999</v>
      </c>
      <c r="J26" s="452">
        <v>14283</v>
      </c>
      <c r="K26" s="452">
        <v>12797.562</v>
      </c>
      <c r="L26" s="456"/>
    </row>
    <row r="27" spans="1:12" ht="9" customHeight="1">
      <c r="A27" s="456" t="s">
        <v>362</v>
      </c>
      <c r="B27" s="453">
        <v>0</v>
      </c>
      <c r="C27" s="453">
        <v>0</v>
      </c>
      <c r="D27" s="453">
        <v>0</v>
      </c>
      <c r="E27" s="453">
        <v>0</v>
      </c>
      <c r="F27" s="453">
        <v>0</v>
      </c>
      <c r="G27" s="452">
        <v>0</v>
      </c>
      <c r="H27" s="452">
        <v>0</v>
      </c>
      <c r="I27" s="452">
        <v>19.280999999999999</v>
      </c>
      <c r="J27" s="452">
        <v>19.280999999999999</v>
      </c>
      <c r="K27" s="452">
        <v>0</v>
      </c>
      <c r="L27" s="451"/>
    </row>
    <row r="28" spans="1:12" ht="9" customHeight="1">
      <c r="A28" s="451" t="s">
        <v>363</v>
      </c>
      <c r="B28" s="453">
        <v>0</v>
      </c>
      <c r="C28" s="453">
        <v>0</v>
      </c>
      <c r="D28" s="453">
        <v>0</v>
      </c>
      <c r="E28" s="453">
        <v>0</v>
      </c>
      <c r="F28" s="453">
        <v>0</v>
      </c>
      <c r="G28" s="452">
        <v>2248.7399999999998</v>
      </c>
      <c r="H28" s="452">
        <v>1703</v>
      </c>
      <c r="I28" s="452">
        <v>2054.6799999999998</v>
      </c>
      <c r="J28" s="452">
        <v>979</v>
      </c>
      <c r="K28" s="452">
        <v>1256.9799999999998</v>
      </c>
      <c r="L28" s="451"/>
    </row>
    <row r="29" spans="1:12" ht="9" customHeight="1">
      <c r="A29" s="451" t="s">
        <v>364</v>
      </c>
      <c r="B29" s="453">
        <v>64.22</v>
      </c>
      <c r="C29" s="453">
        <v>214</v>
      </c>
      <c r="D29" s="453">
        <v>107.41999999999999</v>
      </c>
      <c r="E29" s="453">
        <v>39</v>
      </c>
      <c r="F29" s="453">
        <v>0</v>
      </c>
      <c r="G29" s="452">
        <v>0</v>
      </c>
      <c r="H29" s="452">
        <v>0</v>
      </c>
      <c r="I29" s="452">
        <v>0</v>
      </c>
      <c r="J29" s="452">
        <v>0</v>
      </c>
      <c r="K29" s="452">
        <v>0</v>
      </c>
      <c r="L29" s="451"/>
    </row>
    <row r="30" spans="1:12" ht="9" customHeight="1">
      <c r="A30" s="451" t="s">
        <v>352</v>
      </c>
      <c r="B30" s="453">
        <v>0</v>
      </c>
      <c r="C30" s="453">
        <v>0</v>
      </c>
      <c r="D30" s="453">
        <v>0</v>
      </c>
      <c r="E30" s="453">
        <v>0</v>
      </c>
      <c r="F30" s="453">
        <v>0</v>
      </c>
      <c r="G30" s="452">
        <v>0</v>
      </c>
      <c r="H30" s="452">
        <v>0</v>
      </c>
      <c r="I30" s="452">
        <v>0</v>
      </c>
      <c r="J30" s="452">
        <v>0</v>
      </c>
      <c r="K30" s="452">
        <v>0</v>
      </c>
      <c r="L30" s="451"/>
    </row>
    <row r="31" spans="1:12" ht="9" customHeight="1">
      <c r="A31" s="451" t="s">
        <v>365</v>
      </c>
      <c r="B31" s="453">
        <v>0</v>
      </c>
      <c r="C31" s="453">
        <v>0</v>
      </c>
      <c r="D31" s="453">
        <v>0</v>
      </c>
      <c r="E31" s="453">
        <v>0</v>
      </c>
      <c r="F31" s="453">
        <v>0</v>
      </c>
      <c r="G31" s="452">
        <v>0</v>
      </c>
      <c r="H31" s="452">
        <v>0</v>
      </c>
      <c r="I31" s="452">
        <v>0</v>
      </c>
      <c r="J31" s="452">
        <v>0</v>
      </c>
      <c r="K31" s="452">
        <v>0</v>
      </c>
      <c r="L31" s="451"/>
    </row>
    <row r="32" spans="1:12" ht="9" customHeight="1">
      <c r="A32" s="451" t="s">
        <v>350</v>
      </c>
      <c r="B32" s="453">
        <v>469.791</v>
      </c>
      <c r="C32" s="453">
        <v>1061</v>
      </c>
      <c r="D32" s="453">
        <v>1339.2899999999993</v>
      </c>
      <c r="E32" s="453">
        <v>1821</v>
      </c>
      <c r="F32" s="453">
        <v>2219.8830000000003</v>
      </c>
      <c r="G32" s="452">
        <v>244.54</v>
      </c>
      <c r="H32" s="452">
        <v>7780</v>
      </c>
      <c r="I32" s="452">
        <v>22758.73</v>
      </c>
      <c r="J32" s="452">
        <v>566</v>
      </c>
      <c r="K32" s="452">
        <v>13500.524000000001</v>
      </c>
      <c r="L32" s="451"/>
    </row>
    <row r="33" spans="1:12" ht="9" customHeight="1">
      <c r="A33" s="451" t="s">
        <v>353</v>
      </c>
      <c r="B33" s="453">
        <v>0</v>
      </c>
      <c r="C33" s="453">
        <v>0</v>
      </c>
      <c r="D33" s="453">
        <v>0</v>
      </c>
      <c r="E33" s="453">
        <v>0</v>
      </c>
      <c r="F33" s="453">
        <v>0</v>
      </c>
      <c r="G33" s="452">
        <v>0</v>
      </c>
      <c r="H33" s="452">
        <v>0</v>
      </c>
      <c r="I33" s="452">
        <v>0</v>
      </c>
      <c r="J33" s="452">
        <v>0</v>
      </c>
      <c r="K33" s="452">
        <v>0</v>
      </c>
      <c r="L33" s="451"/>
    </row>
    <row r="34" spans="1:12" ht="9" customHeight="1">
      <c r="A34" s="451" t="s">
        <v>351</v>
      </c>
      <c r="B34" s="453">
        <v>0</v>
      </c>
      <c r="C34" s="453">
        <v>0</v>
      </c>
      <c r="D34" s="453">
        <v>0</v>
      </c>
      <c r="E34" s="453">
        <v>0</v>
      </c>
      <c r="F34" s="453">
        <v>0</v>
      </c>
      <c r="G34" s="452">
        <v>3645.42</v>
      </c>
      <c r="H34" s="452">
        <v>17884</v>
      </c>
      <c r="I34" s="452">
        <v>2896.5800000000008</v>
      </c>
      <c r="J34" s="452">
        <v>9829</v>
      </c>
      <c r="K34" s="452">
        <v>28243.160000000003</v>
      </c>
      <c r="L34" s="451"/>
    </row>
    <row r="35" spans="1:12" ht="9" customHeight="1">
      <c r="A35" s="451" t="s">
        <v>366</v>
      </c>
      <c r="B35" s="453">
        <v>0</v>
      </c>
      <c r="C35" s="453">
        <v>0</v>
      </c>
      <c r="D35" s="453">
        <v>0</v>
      </c>
      <c r="E35" s="453">
        <v>0</v>
      </c>
      <c r="F35" s="453">
        <v>0</v>
      </c>
      <c r="G35" s="452">
        <v>14147.19</v>
      </c>
      <c r="H35" s="452">
        <v>20297</v>
      </c>
      <c r="I35" s="452">
        <v>21629.612999999998</v>
      </c>
      <c r="J35" s="452">
        <v>9647</v>
      </c>
      <c r="K35" s="452">
        <v>6529</v>
      </c>
      <c r="L35" s="451"/>
    </row>
    <row r="36" spans="1:12" ht="9" customHeight="1">
      <c r="A36" s="451" t="s">
        <v>367</v>
      </c>
      <c r="B36" s="453">
        <v>1710.43</v>
      </c>
      <c r="C36" s="453">
        <v>1908</v>
      </c>
      <c r="D36" s="453">
        <v>2383.1490000000003</v>
      </c>
      <c r="E36" s="453">
        <v>427</v>
      </c>
      <c r="F36" s="453">
        <v>0</v>
      </c>
      <c r="G36" s="452">
        <v>267.41000000000003</v>
      </c>
      <c r="H36" s="452">
        <v>5302</v>
      </c>
      <c r="I36" s="452">
        <v>1045.6120000000003</v>
      </c>
      <c r="J36" s="452">
        <v>15</v>
      </c>
      <c r="K36" s="452">
        <v>4.9800000000000004</v>
      </c>
      <c r="L36" s="451"/>
    </row>
    <row r="37" spans="1:12" ht="9" customHeight="1">
      <c r="A37" s="451" t="s">
        <v>354</v>
      </c>
      <c r="B37" s="453">
        <v>0</v>
      </c>
      <c r="C37" s="453">
        <v>0</v>
      </c>
      <c r="D37" s="453">
        <v>0</v>
      </c>
      <c r="E37" s="453">
        <v>0</v>
      </c>
      <c r="F37" s="453">
        <v>0</v>
      </c>
      <c r="G37" s="452">
        <v>7013.82</v>
      </c>
      <c r="H37" s="452">
        <v>17849</v>
      </c>
      <c r="I37" s="452">
        <v>30971.377000000008</v>
      </c>
      <c r="J37" s="452">
        <v>45585</v>
      </c>
      <c r="K37" s="452">
        <v>22841.19</v>
      </c>
      <c r="L37" s="451"/>
    </row>
    <row r="38" spans="1:12" ht="9" customHeight="1">
      <c r="A38" s="451" t="s">
        <v>368</v>
      </c>
      <c r="B38" s="453">
        <v>336.54</v>
      </c>
      <c r="C38" s="453">
        <v>5051</v>
      </c>
      <c r="D38" s="453">
        <v>4321.7800000000007</v>
      </c>
      <c r="E38" s="453">
        <v>565</v>
      </c>
      <c r="F38" s="453">
        <v>387.524</v>
      </c>
      <c r="G38" s="452">
        <v>1362.35</v>
      </c>
      <c r="H38" s="452">
        <v>3823</v>
      </c>
      <c r="I38" s="452">
        <v>17216.076999999994</v>
      </c>
      <c r="J38" s="452">
        <v>919</v>
      </c>
      <c r="K38" s="452">
        <v>1968.029</v>
      </c>
      <c r="L38" s="451"/>
    </row>
    <row r="39" spans="1:12" ht="9" customHeight="1">
      <c r="A39" s="451" t="s">
        <v>369</v>
      </c>
      <c r="B39" s="453">
        <v>0</v>
      </c>
      <c r="C39" s="453">
        <v>0</v>
      </c>
      <c r="D39" s="453">
        <v>0</v>
      </c>
      <c r="E39" s="453">
        <v>0</v>
      </c>
      <c r="F39" s="453">
        <v>0</v>
      </c>
      <c r="G39" s="452">
        <v>2674.22</v>
      </c>
      <c r="H39" s="452">
        <v>5179</v>
      </c>
      <c r="I39" s="452">
        <v>2305.2799999999997</v>
      </c>
      <c r="J39" s="452">
        <v>105</v>
      </c>
      <c r="K39" s="452">
        <v>0</v>
      </c>
      <c r="L39" s="451"/>
    </row>
    <row r="40" spans="1:12" ht="9" customHeight="1">
      <c r="A40" s="451" t="s">
        <v>370</v>
      </c>
      <c r="B40" s="453">
        <v>57066.98</v>
      </c>
      <c r="C40" s="453">
        <v>94766</v>
      </c>
      <c r="D40" s="453">
        <v>209722.24000000081</v>
      </c>
      <c r="E40" s="453">
        <v>124226</v>
      </c>
      <c r="F40" s="453">
        <v>371.43999999999994</v>
      </c>
      <c r="G40" s="452">
        <v>30270.19</v>
      </c>
      <c r="H40" s="452">
        <v>44825</v>
      </c>
      <c r="I40" s="452">
        <v>63838.499999999818</v>
      </c>
      <c r="J40" s="452">
        <v>66992</v>
      </c>
      <c r="K40" s="452">
        <v>85301.034999999974</v>
      </c>
      <c r="L40" s="451"/>
    </row>
    <row r="41" spans="1:12" ht="9" customHeight="1">
      <c r="A41" s="451" t="s">
        <v>392</v>
      </c>
      <c r="B41" s="453">
        <v>0</v>
      </c>
      <c r="C41" s="453">
        <v>0</v>
      </c>
      <c r="D41" s="453">
        <v>0</v>
      </c>
      <c r="E41" s="453">
        <v>0</v>
      </c>
      <c r="F41" s="453">
        <v>0</v>
      </c>
      <c r="G41" s="452">
        <v>0</v>
      </c>
      <c r="H41" s="452">
        <v>0</v>
      </c>
      <c r="I41" s="452">
        <v>0</v>
      </c>
      <c r="J41" s="452">
        <v>0</v>
      </c>
      <c r="K41" s="452">
        <v>196</v>
      </c>
      <c r="L41" s="451"/>
    </row>
    <row r="42" spans="1:12" ht="9" customHeight="1">
      <c r="A42" s="451" t="s">
        <v>371</v>
      </c>
      <c r="B42" s="453">
        <v>2746.18</v>
      </c>
      <c r="C42" s="453">
        <v>7759</v>
      </c>
      <c r="D42" s="453">
        <v>47671.099999999933</v>
      </c>
      <c r="E42" s="453">
        <v>22093</v>
      </c>
      <c r="F42" s="453">
        <v>16936.180999999997</v>
      </c>
      <c r="G42" s="452">
        <v>25.44</v>
      </c>
      <c r="H42" s="452">
        <v>4159</v>
      </c>
      <c r="I42" s="452">
        <v>525.85</v>
      </c>
      <c r="J42" s="452">
        <v>647</v>
      </c>
      <c r="K42" s="452">
        <v>1259.3390000000002</v>
      </c>
      <c r="L42" s="451"/>
    </row>
    <row r="43" spans="1:12" ht="9" customHeight="1">
      <c r="A43" s="451" t="s">
        <v>372</v>
      </c>
      <c r="B43" s="453">
        <v>0</v>
      </c>
      <c r="C43" s="453">
        <v>0</v>
      </c>
      <c r="D43" s="453">
        <v>1057.6100000000001</v>
      </c>
      <c r="E43" s="453">
        <v>0</v>
      </c>
      <c r="F43" s="453">
        <v>0</v>
      </c>
      <c r="G43" s="452">
        <v>0</v>
      </c>
      <c r="H43" s="452">
        <v>0</v>
      </c>
      <c r="I43" s="452">
        <v>0</v>
      </c>
      <c r="J43" s="452">
        <v>0</v>
      </c>
      <c r="K43" s="452">
        <v>0</v>
      </c>
      <c r="L43" s="451"/>
    </row>
    <row r="44" spans="1:12" ht="9" customHeight="1">
      <c r="A44" s="451" t="s">
        <v>358</v>
      </c>
      <c r="B44" s="453">
        <v>0</v>
      </c>
      <c r="C44" s="453">
        <v>0</v>
      </c>
      <c r="D44" s="453">
        <v>71.600000000000009</v>
      </c>
      <c r="E44" s="453">
        <v>0</v>
      </c>
      <c r="F44" s="453">
        <v>0</v>
      </c>
      <c r="G44" s="452">
        <v>0</v>
      </c>
      <c r="H44" s="452">
        <v>0</v>
      </c>
      <c r="I44" s="452">
        <v>0</v>
      </c>
      <c r="J44" s="452">
        <v>0</v>
      </c>
      <c r="K44" s="452">
        <v>0</v>
      </c>
      <c r="L44" s="451"/>
    </row>
    <row r="45" spans="1:12" ht="9" customHeight="1">
      <c r="A45" s="451" t="s">
        <v>373</v>
      </c>
      <c r="B45" s="453">
        <v>0</v>
      </c>
      <c r="C45" s="453">
        <v>0</v>
      </c>
      <c r="D45" s="453">
        <v>6.16</v>
      </c>
      <c r="E45" s="453">
        <v>0</v>
      </c>
      <c r="F45" s="453">
        <v>0</v>
      </c>
      <c r="G45" s="452">
        <v>0</v>
      </c>
      <c r="H45" s="452">
        <v>0</v>
      </c>
      <c r="I45" s="452">
        <v>86</v>
      </c>
      <c r="J45" s="452">
        <v>37</v>
      </c>
      <c r="K45" s="452">
        <v>36.64</v>
      </c>
      <c r="L45" s="451"/>
    </row>
    <row r="46" spans="1:12" ht="9" customHeight="1">
      <c r="A46" s="451" t="s">
        <v>374</v>
      </c>
      <c r="B46" s="453">
        <v>0</v>
      </c>
      <c r="C46" s="453">
        <v>0</v>
      </c>
      <c r="D46" s="453">
        <v>0</v>
      </c>
      <c r="E46" s="453">
        <v>0</v>
      </c>
      <c r="F46" s="453">
        <v>0</v>
      </c>
      <c r="G46" s="452">
        <v>0</v>
      </c>
      <c r="H46" s="452">
        <v>141</v>
      </c>
      <c r="I46" s="452">
        <v>0</v>
      </c>
      <c r="J46" s="452">
        <v>0</v>
      </c>
      <c r="K46" s="452">
        <v>0</v>
      </c>
      <c r="L46" s="451"/>
    </row>
    <row r="47" spans="1:12" ht="9" customHeight="1">
      <c r="A47" s="451" t="s">
        <v>375</v>
      </c>
      <c r="B47" s="453">
        <v>0</v>
      </c>
      <c r="C47" s="453">
        <v>0</v>
      </c>
      <c r="D47" s="453">
        <v>0</v>
      </c>
      <c r="E47" s="453">
        <v>0</v>
      </c>
      <c r="F47" s="453">
        <v>0</v>
      </c>
      <c r="G47" s="452">
        <v>0</v>
      </c>
      <c r="H47" s="452">
        <v>0</v>
      </c>
      <c r="I47" s="452">
        <v>0</v>
      </c>
      <c r="J47" s="452">
        <v>0</v>
      </c>
      <c r="K47" s="452">
        <v>0</v>
      </c>
    </row>
    <row r="48" spans="1:12">
      <c r="A48" s="451" t="s">
        <v>376</v>
      </c>
      <c r="B48" s="453">
        <v>0</v>
      </c>
      <c r="C48" s="453">
        <v>0</v>
      </c>
      <c r="D48" s="453">
        <v>0</v>
      </c>
      <c r="E48" s="453">
        <v>0</v>
      </c>
      <c r="F48" s="453">
        <v>0</v>
      </c>
      <c r="G48" s="452">
        <v>72070.84</v>
      </c>
      <c r="H48" s="452">
        <v>69370</v>
      </c>
      <c r="I48" s="452">
        <v>56232.532999999989</v>
      </c>
      <c r="J48" s="452">
        <v>51308</v>
      </c>
      <c r="K48" s="452">
        <v>50147.289999999986</v>
      </c>
    </row>
    <row r="49" spans="1:11" ht="1.5" customHeight="1" thickBot="1">
      <c r="A49" s="457"/>
      <c r="B49" s="458"/>
      <c r="C49" s="458"/>
      <c r="D49" s="458"/>
      <c r="E49" s="458"/>
      <c r="F49" s="458"/>
      <c r="G49" s="458"/>
      <c r="H49" s="458"/>
      <c r="I49" s="458"/>
      <c r="J49" s="458"/>
      <c r="K49" s="458"/>
    </row>
    <row r="50" spans="1:11" ht="9.5" thickTop="1">
      <c r="A50" s="237" t="s">
        <v>377</v>
      </c>
    </row>
    <row r="51" spans="1:11">
      <c r="A51" s="575" t="s">
        <v>378</v>
      </c>
      <c r="B51" s="575"/>
      <c r="C51" s="575"/>
      <c r="D51" s="575"/>
      <c r="E51" s="575"/>
      <c r="F51" s="575"/>
      <c r="G51" s="575"/>
      <c r="H51" s="575"/>
      <c r="I51" s="575"/>
      <c r="J51" s="575"/>
      <c r="K51" s="575"/>
    </row>
  </sheetData>
  <mergeCells count="5">
    <mergeCell ref="A51:K51"/>
    <mergeCell ref="A1:K1"/>
    <mergeCell ref="A3:A4"/>
    <mergeCell ref="B3:F3"/>
    <mergeCell ref="G3:K3"/>
  </mergeCell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B43C0-DFDA-4933-9754-81E81F8CF800}">
  <sheetPr>
    <tabColor rgb="FF92D050"/>
  </sheetPr>
  <dimension ref="A1:P116"/>
  <sheetViews>
    <sheetView showGridLines="0" zoomScaleNormal="100" workbookViewId="0">
      <selection sqref="A1:K1"/>
    </sheetView>
  </sheetViews>
  <sheetFormatPr defaultColWidth="9.1796875" defaultRowHeight="9"/>
  <cols>
    <col min="1" max="1" width="12.7265625" style="240" customWidth="1"/>
    <col min="2" max="10" width="7.453125" style="240" customWidth="1"/>
    <col min="11" max="11" width="8.1796875" style="240" customWidth="1"/>
    <col min="12" max="16384" width="9.1796875" style="240"/>
  </cols>
  <sheetData>
    <row r="1" spans="1:15" s="459" customFormat="1" ht="30" customHeight="1">
      <c r="A1" s="576" t="s">
        <v>608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</row>
    <row r="2" spans="1:15" s="459" customFormat="1" ht="10" customHeight="1">
      <c r="A2" s="460"/>
      <c r="B2" s="460"/>
      <c r="C2" s="460"/>
      <c r="D2" s="460"/>
      <c r="E2" s="460"/>
      <c r="F2" s="460"/>
      <c r="G2" s="460"/>
      <c r="H2" s="443"/>
      <c r="I2" s="443"/>
      <c r="J2" s="443"/>
      <c r="K2" s="443" t="s">
        <v>342</v>
      </c>
    </row>
    <row r="3" spans="1:15" ht="14.15" customHeight="1">
      <c r="A3" s="586" t="s">
        <v>454</v>
      </c>
      <c r="B3" s="582" t="s">
        <v>379</v>
      </c>
      <c r="C3" s="583"/>
      <c r="D3" s="583"/>
      <c r="E3" s="583"/>
      <c r="F3" s="587"/>
      <c r="G3" s="582" t="s">
        <v>380</v>
      </c>
      <c r="H3" s="583"/>
      <c r="I3" s="583"/>
      <c r="J3" s="583"/>
      <c r="K3" s="583"/>
      <c r="L3" s="461"/>
      <c r="M3" s="461"/>
      <c r="N3" s="461"/>
      <c r="O3" s="461"/>
    </row>
    <row r="4" spans="1:15" ht="14.15" customHeight="1">
      <c r="A4" s="586"/>
      <c r="B4" s="472">
        <v>2017</v>
      </c>
      <c r="C4" s="472">
        <v>2018</v>
      </c>
      <c r="D4" s="472">
        <v>2019</v>
      </c>
      <c r="E4" s="472">
        <v>2020</v>
      </c>
      <c r="F4" s="472">
        <v>2021</v>
      </c>
      <c r="G4" s="472">
        <v>2017</v>
      </c>
      <c r="H4" s="472">
        <v>2018</v>
      </c>
      <c r="I4" s="472">
        <v>2019</v>
      </c>
      <c r="J4" s="472">
        <v>2020</v>
      </c>
      <c r="K4" s="472">
        <v>2021</v>
      </c>
      <c r="L4" s="462"/>
      <c r="M4" s="463"/>
      <c r="N4" s="463"/>
      <c r="O4" s="463"/>
    </row>
    <row r="5" spans="1:15" ht="4.9000000000000004" customHeight="1">
      <c r="A5" s="446"/>
      <c r="B5" s="473"/>
      <c r="C5" s="473"/>
      <c r="D5" s="473"/>
      <c r="E5" s="473"/>
      <c r="F5" s="473"/>
      <c r="G5" s="474"/>
      <c r="H5" s="474"/>
      <c r="I5" s="474"/>
      <c r="J5" s="474"/>
      <c r="K5" s="474"/>
    </row>
    <row r="6" spans="1:15" ht="10" customHeight="1">
      <c r="A6" s="448" t="s">
        <v>0</v>
      </c>
      <c r="B6" s="464">
        <v>1132085.8673430025</v>
      </c>
      <c r="C6" s="464">
        <v>1141880.9320000003</v>
      </c>
      <c r="D6" s="464">
        <v>1086750.9180000001</v>
      </c>
      <c r="E6" s="464">
        <v>1053735</v>
      </c>
      <c r="F6" s="464">
        <f>SUM(F8,F44,F60,F86)</f>
        <v>1066576.4339090039</v>
      </c>
      <c r="G6" s="464">
        <v>2013196.9482510004</v>
      </c>
      <c r="H6" s="464">
        <v>2212966.3620000002</v>
      </c>
      <c r="I6" s="464">
        <v>1827470.49394</v>
      </c>
      <c r="J6" s="464">
        <v>2099227</v>
      </c>
      <c r="K6" s="464">
        <f>SUM(K8,K44,K60,K86)</f>
        <v>1817369.3839599993</v>
      </c>
      <c r="L6" s="465"/>
      <c r="M6" s="465"/>
      <c r="N6" s="465"/>
      <c r="O6" s="465"/>
    </row>
    <row r="7" spans="1:15" ht="3.65" customHeight="1">
      <c r="A7" s="448"/>
      <c r="B7" s="464"/>
      <c r="C7" s="464"/>
      <c r="D7" s="464"/>
      <c r="E7" s="464"/>
      <c r="F7" s="464"/>
      <c r="G7" s="464"/>
      <c r="H7" s="464"/>
      <c r="I7" s="464"/>
      <c r="J7" s="464"/>
      <c r="K7" s="464"/>
      <c r="L7" s="465"/>
      <c r="M7" s="465"/>
      <c r="N7" s="465"/>
      <c r="O7" s="465"/>
    </row>
    <row r="8" spans="1:15" ht="9" customHeight="1">
      <c r="A8" s="448" t="s">
        <v>381</v>
      </c>
      <c r="B8" s="464">
        <v>1004306.5603430026</v>
      </c>
      <c r="C8" s="464">
        <v>1045581.2560000003</v>
      </c>
      <c r="D8" s="464">
        <v>987210.45600000001</v>
      </c>
      <c r="E8" s="464">
        <f>SUM(E9:E42)</f>
        <v>909983</v>
      </c>
      <c r="F8" s="464">
        <f>SUM(F9:F42)</f>
        <v>925305.30390900408</v>
      </c>
      <c r="G8" s="464">
        <v>1958997.5983410003</v>
      </c>
      <c r="H8" s="464">
        <v>2189063.6680000001</v>
      </c>
      <c r="I8" s="464">
        <v>1801189.6340000001</v>
      </c>
      <c r="J8" s="464">
        <f>SUM(J9:J42)</f>
        <v>2052959</v>
      </c>
      <c r="K8" s="464">
        <f>SUM(K9:K42)</f>
        <v>1793853.3472299995</v>
      </c>
      <c r="L8" s="465"/>
      <c r="M8" s="465"/>
      <c r="N8" s="465"/>
      <c r="O8" s="465"/>
    </row>
    <row r="9" spans="1:15" ht="9" customHeight="1">
      <c r="A9" s="451" t="s">
        <v>347</v>
      </c>
      <c r="B9" s="466">
        <v>9326.8105129999967</v>
      </c>
      <c r="C9" s="466">
        <v>12103.665999999999</v>
      </c>
      <c r="D9" s="466">
        <v>11851.629000000001</v>
      </c>
      <c r="E9" s="466">
        <v>9605</v>
      </c>
      <c r="F9" s="466">
        <v>9154.0464999999876</v>
      </c>
      <c r="G9" s="452">
        <v>163061.696</v>
      </c>
      <c r="H9" s="452">
        <v>149331.97500000001</v>
      </c>
      <c r="I9" s="452">
        <v>97064.865999999995</v>
      </c>
      <c r="J9" s="452">
        <v>88306</v>
      </c>
      <c r="K9" s="452">
        <v>20575.790630000003</v>
      </c>
      <c r="L9" s="465"/>
      <c r="M9" s="465"/>
      <c r="N9" s="465"/>
      <c r="O9" s="465"/>
    </row>
    <row r="10" spans="1:15" ht="9" customHeight="1">
      <c r="A10" s="475" t="s">
        <v>348</v>
      </c>
      <c r="B10" s="467">
        <v>2158.9205000000002</v>
      </c>
      <c r="C10" s="467">
        <v>1449.184</v>
      </c>
      <c r="D10" s="467">
        <v>901.48599999999999</v>
      </c>
      <c r="E10" s="467">
        <v>803</v>
      </c>
      <c r="F10" s="467">
        <v>1050.8520000000001</v>
      </c>
      <c r="G10" s="476">
        <v>0</v>
      </c>
      <c r="H10" s="476">
        <v>44.62</v>
      </c>
      <c r="I10" s="476">
        <v>0</v>
      </c>
      <c r="J10" s="476">
        <v>124</v>
      </c>
      <c r="K10" s="476">
        <v>71.897999999999996</v>
      </c>
      <c r="L10" s="465"/>
      <c r="M10" s="465"/>
      <c r="N10" s="465"/>
      <c r="O10" s="465"/>
    </row>
    <row r="11" spans="1:15" ht="9" customHeight="1">
      <c r="A11" s="475" t="s">
        <v>349</v>
      </c>
      <c r="B11" s="467">
        <v>499.70800000000008</v>
      </c>
      <c r="C11" s="467">
        <v>621.49699999999996</v>
      </c>
      <c r="D11" s="467">
        <v>667.06299999999999</v>
      </c>
      <c r="E11" s="467">
        <v>1031</v>
      </c>
      <c r="F11" s="467">
        <v>2157.5560000000005</v>
      </c>
      <c r="G11" s="476">
        <v>82720.959999999992</v>
      </c>
      <c r="H11" s="476">
        <v>55070.387999999999</v>
      </c>
      <c r="I11" s="476">
        <v>31323.191999999999</v>
      </c>
      <c r="J11" s="476">
        <v>11672</v>
      </c>
      <c r="K11" s="476">
        <v>19372.166000000005</v>
      </c>
      <c r="L11" s="465"/>
      <c r="M11" s="465"/>
      <c r="N11" s="465"/>
      <c r="O11" s="465"/>
    </row>
    <row r="12" spans="1:15" ht="9" customHeight="1">
      <c r="A12" s="475" t="s">
        <v>382</v>
      </c>
      <c r="B12" s="467">
        <v>0</v>
      </c>
      <c r="C12" s="467">
        <v>1.4</v>
      </c>
      <c r="D12" s="467">
        <v>5.73</v>
      </c>
      <c r="E12" s="467">
        <v>13</v>
      </c>
      <c r="F12" s="467">
        <v>152.54600000000002</v>
      </c>
      <c r="G12" s="476">
        <v>0</v>
      </c>
      <c r="H12" s="476">
        <v>0</v>
      </c>
      <c r="I12" s="476">
        <v>0</v>
      </c>
      <c r="J12" s="476">
        <v>0</v>
      </c>
      <c r="K12" s="476">
        <v>0</v>
      </c>
      <c r="L12" s="465"/>
      <c r="M12" s="465"/>
      <c r="N12" s="465"/>
      <c r="O12" s="465"/>
    </row>
    <row r="13" spans="1:15" ht="9" customHeight="1">
      <c r="A13" s="475" t="s">
        <v>383</v>
      </c>
      <c r="B13" s="467">
        <v>0</v>
      </c>
      <c r="C13" s="467">
        <v>0</v>
      </c>
      <c r="D13" s="467">
        <v>0</v>
      </c>
      <c r="E13" s="467">
        <v>0</v>
      </c>
      <c r="F13" s="467">
        <v>0</v>
      </c>
      <c r="G13" s="476">
        <v>129.4</v>
      </c>
      <c r="H13" s="476">
        <v>0</v>
      </c>
      <c r="I13" s="476">
        <v>62.4</v>
      </c>
      <c r="J13" s="476">
        <v>482</v>
      </c>
      <c r="K13" s="476">
        <v>1458.77</v>
      </c>
      <c r="L13" s="465"/>
      <c r="M13" s="465"/>
      <c r="N13" s="465"/>
      <c r="O13" s="465"/>
    </row>
    <row r="14" spans="1:15" ht="9" customHeight="1">
      <c r="A14" s="475" t="s">
        <v>364</v>
      </c>
      <c r="B14" s="467">
        <v>23.52</v>
      </c>
      <c r="C14" s="467">
        <v>0</v>
      </c>
      <c r="D14" s="467">
        <v>0</v>
      </c>
      <c r="E14" s="467">
        <v>0</v>
      </c>
      <c r="F14" s="467">
        <v>0</v>
      </c>
      <c r="G14" s="476">
        <v>0</v>
      </c>
      <c r="H14" s="476">
        <v>0</v>
      </c>
      <c r="I14" s="476">
        <v>0</v>
      </c>
      <c r="J14" s="476">
        <v>0</v>
      </c>
      <c r="K14" s="476">
        <v>0</v>
      </c>
      <c r="L14" s="465"/>
      <c r="M14" s="465"/>
      <c r="N14" s="465"/>
      <c r="O14" s="465"/>
    </row>
    <row r="15" spans="1:15" ht="9" customHeight="1">
      <c r="A15" s="475" t="s">
        <v>352</v>
      </c>
      <c r="B15" s="467">
        <v>0</v>
      </c>
      <c r="C15" s="467">
        <v>0</v>
      </c>
      <c r="D15" s="467">
        <v>0</v>
      </c>
      <c r="E15" s="467">
        <v>0</v>
      </c>
      <c r="F15" s="467">
        <v>114.50000000000001</v>
      </c>
      <c r="G15" s="476">
        <v>13397.378999999999</v>
      </c>
      <c r="H15" s="476">
        <v>22264.639999999999</v>
      </c>
      <c r="I15" s="476">
        <v>56336.716</v>
      </c>
      <c r="J15" s="476">
        <v>18192</v>
      </c>
      <c r="K15" s="476">
        <v>0</v>
      </c>
      <c r="L15" s="465"/>
      <c r="M15" s="465"/>
      <c r="N15" s="465"/>
      <c r="O15" s="465"/>
    </row>
    <row r="16" spans="1:15" ht="9" customHeight="1">
      <c r="A16" s="475" t="s">
        <v>384</v>
      </c>
      <c r="B16" s="467">
        <v>368.52000000000004</v>
      </c>
      <c r="C16" s="467">
        <v>356.96</v>
      </c>
      <c r="D16" s="467">
        <v>499.58</v>
      </c>
      <c r="E16" s="467">
        <v>273</v>
      </c>
      <c r="F16" s="467">
        <v>356.77000000000004</v>
      </c>
      <c r="G16" s="476">
        <v>0</v>
      </c>
      <c r="H16" s="476">
        <v>0</v>
      </c>
      <c r="I16" s="476">
        <v>0</v>
      </c>
      <c r="J16" s="476">
        <v>0</v>
      </c>
      <c r="K16" s="476">
        <v>0</v>
      </c>
      <c r="L16" s="465"/>
      <c r="M16" s="465"/>
      <c r="N16" s="465"/>
      <c r="O16" s="465"/>
    </row>
    <row r="17" spans="1:15" ht="9" customHeight="1">
      <c r="A17" s="475" t="s">
        <v>385</v>
      </c>
      <c r="B17" s="467">
        <v>592.71800000000007</v>
      </c>
      <c r="C17" s="467">
        <v>867.8</v>
      </c>
      <c r="D17" s="467">
        <v>707.21</v>
      </c>
      <c r="E17" s="467">
        <v>275</v>
      </c>
      <c r="F17" s="467">
        <v>725.7</v>
      </c>
      <c r="G17" s="476">
        <v>0</v>
      </c>
      <c r="H17" s="476">
        <v>0</v>
      </c>
      <c r="I17" s="476">
        <v>0</v>
      </c>
      <c r="J17" s="476">
        <v>0</v>
      </c>
      <c r="K17" s="476">
        <v>0</v>
      </c>
      <c r="L17" s="465"/>
      <c r="M17" s="465"/>
      <c r="N17" s="465"/>
      <c r="O17" s="465"/>
    </row>
    <row r="18" spans="1:15" ht="9" customHeight="1">
      <c r="A18" s="475" t="s">
        <v>350</v>
      </c>
      <c r="B18" s="467">
        <v>896744.15243000281</v>
      </c>
      <c r="C18" s="467">
        <v>929289.26300000004</v>
      </c>
      <c r="D18" s="467">
        <v>877461.90899999999</v>
      </c>
      <c r="E18" s="467">
        <v>816236</v>
      </c>
      <c r="F18" s="467">
        <v>872320.85766300396</v>
      </c>
      <c r="G18" s="476">
        <v>520826.24161100033</v>
      </c>
      <c r="H18" s="476">
        <v>704468.33700000006</v>
      </c>
      <c r="I18" s="476">
        <v>600568.70799999998</v>
      </c>
      <c r="J18" s="476">
        <v>699714</v>
      </c>
      <c r="K18" s="476">
        <v>785002.0727499997</v>
      </c>
      <c r="L18" s="465"/>
      <c r="M18" s="465"/>
      <c r="N18" s="465"/>
      <c r="O18" s="465"/>
    </row>
    <row r="19" spans="1:15" ht="9" customHeight="1">
      <c r="A19" s="475" t="s">
        <v>386</v>
      </c>
      <c r="B19" s="467">
        <v>0</v>
      </c>
      <c r="C19" s="467">
        <v>18.7</v>
      </c>
      <c r="D19" s="467">
        <v>0</v>
      </c>
      <c r="E19" s="467">
        <v>0</v>
      </c>
      <c r="F19" s="467">
        <v>0</v>
      </c>
      <c r="G19" s="476">
        <v>0</v>
      </c>
      <c r="H19" s="476">
        <v>0</v>
      </c>
      <c r="I19" s="476">
        <v>0</v>
      </c>
      <c r="J19" s="476">
        <v>0</v>
      </c>
      <c r="K19" s="476">
        <v>0</v>
      </c>
      <c r="L19" s="465"/>
      <c r="M19" s="465"/>
      <c r="N19" s="465"/>
      <c r="O19" s="465"/>
    </row>
    <row r="20" spans="1:15" ht="9" customHeight="1">
      <c r="A20" s="475" t="s">
        <v>387</v>
      </c>
      <c r="B20" s="467">
        <v>0</v>
      </c>
      <c r="C20" s="467">
        <v>0</v>
      </c>
      <c r="D20" s="467">
        <v>0</v>
      </c>
      <c r="E20" s="467">
        <v>0</v>
      </c>
      <c r="F20" s="467">
        <v>168.51999999999998</v>
      </c>
      <c r="G20" s="476">
        <v>52684.92</v>
      </c>
      <c r="H20" s="476">
        <v>58873.91</v>
      </c>
      <c r="I20" s="476">
        <v>43533.279999999999</v>
      </c>
      <c r="J20" s="476">
        <v>108744</v>
      </c>
      <c r="K20" s="476">
        <v>70511.889999999985</v>
      </c>
      <c r="L20" s="465"/>
      <c r="M20" s="465"/>
      <c r="N20" s="465"/>
      <c r="O20" s="465"/>
    </row>
    <row r="21" spans="1:15" ht="9" customHeight="1">
      <c r="A21" s="475" t="s">
        <v>388</v>
      </c>
      <c r="B21" s="467">
        <v>0</v>
      </c>
      <c r="C21" s="467">
        <v>26.8</v>
      </c>
      <c r="D21" s="467">
        <v>0</v>
      </c>
      <c r="E21" s="467">
        <v>0</v>
      </c>
      <c r="F21" s="467">
        <v>0</v>
      </c>
      <c r="G21" s="476">
        <v>11051.62</v>
      </c>
      <c r="H21" s="476">
        <v>49488.216999999997</v>
      </c>
      <c r="I21" s="476">
        <v>91115</v>
      </c>
      <c r="J21" s="476">
        <v>58856</v>
      </c>
      <c r="K21" s="476">
        <v>36408.480000000003</v>
      </c>
      <c r="L21" s="465"/>
      <c r="M21" s="465"/>
      <c r="N21" s="465"/>
      <c r="O21" s="465"/>
    </row>
    <row r="22" spans="1:15" ht="9" customHeight="1">
      <c r="A22" s="475" t="s">
        <v>351</v>
      </c>
      <c r="B22" s="467">
        <v>2436.1623999999993</v>
      </c>
      <c r="C22" s="467">
        <v>3168.915</v>
      </c>
      <c r="D22" s="467">
        <v>3855.7179999999998</v>
      </c>
      <c r="E22" s="467">
        <v>3449</v>
      </c>
      <c r="F22" s="467">
        <v>3932.2476260000017</v>
      </c>
      <c r="G22" s="476">
        <v>80922.458729999998</v>
      </c>
      <c r="H22" s="476">
        <v>129625.592</v>
      </c>
      <c r="I22" s="476">
        <v>102815.851</v>
      </c>
      <c r="J22" s="476">
        <v>225110</v>
      </c>
      <c r="K22" s="476">
        <v>250195.02205000009</v>
      </c>
      <c r="L22" s="465"/>
      <c r="M22" s="465"/>
      <c r="N22" s="465"/>
      <c r="O22" s="465"/>
    </row>
    <row r="23" spans="1:15" ht="9" customHeight="1">
      <c r="A23" s="475" t="s">
        <v>455</v>
      </c>
      <c r="B23" s="467">
        <v>0</v>
      </c>
      <c r="C23" s="467">
        <v>0</v>
      </c>
      <c r="D23" s="467">
        <v>0</v>
      </c>
      <c r="E23" s="467">
        <v>0</v>
      </c>
      <c r="F23" s="467">
        <v>0</v>
      </c>
      <c r="G23" s="476">
        <v>0</v>
      </c>
      <c r="H23" s="476">
        <v>0</v>
      </c>
      <c r="I23" s="476">
        <v>0</v>
      </c>
      <c r="J23" s="476">
        <v>0</v>
      </c>
      <c r="K23" s="476">
        <v>45.22</v>
      </c>
      <c r="L23" s="465"/>
      <c r="M23" s="465"/>
      <c r="N23" s="465"/>
      <c r="O23" s="465"/>
    </row>
    <row r="24" spans="1:15" ht="9" customHeight="1">
      <c r="A24" s="475" t="s">
        <v>366</v>
      </c>
      <c r="B24" s="467">
        <v>0</v>
      </c>
      <c r="C24" s="467">
        <v>0</v>
      </c>
      <c r="D24" s="467">
        <v>0</v>
      </c>
      <c r="E24" s="467">
        <v>0</v>
      </c>
      <c r="F24" s="467">
        <v>0</v>
      </c>
      <c r="G24" s="476">
        <v>0</v>
      </c>
      <c r="H24" s="476">
        <v>0</v>
      </c>
      <c r="I24" s="476">
        <v>0</v>
      </c>
      <c r="J24" s="476">
        <v>0</v>
      </c>
      <c r="K24" s="476">
        <v>58.457999999999998</v>
      </c>
      <c r="L24" s="465"/>
      <c r="M24" s="465"/>
      <c r="N24" s="465"/>
      <c r="O24" s="465"/>
    </row>
    <row r="25" spans="1:15" ht="9" customHeight="1">
      <c r="A25" s="475" t="s">
        <v>367</v>
      </c>
      <c r="B25" s="467">
        <v>564.30200000000002</v>
      </c>
      <c r="C25" s="467">
        <v>516.90800000000002</v>
      </c>
      <c r="D25" s="467">
        <v>863.36099999999999</v>
      </c>
      <c r="E25" s="467">
        <v>1391</v>
      </c>
      <c r="F25" s="467">
        <v>898.12000000000012</v>
      </c>
      <c r="G25" s="476">
        <v>8.56</v>
      </c>
      <c r="H25" s="476">
        <v>58.555999999999997</v>
      </c>
      <c r="I25" s="476">
        <v>0</v>
      </c>
      <c r="J25" s="476">
        <v>0</v>
      </c>
      <c r="K25" s="476">
        <v>0</v>
      </c>
      <c r="L25" s="465"/>
      <c r="M25" s="465"/>
      <c r="N25" s="465"/>
      <c r="O25" s="465"/>
    </row>
    <row r="26" spans="1:15" ht="9" customHeight="1">
      <c r="A26" s="475" t="s">
        <v>389</v>
      </c>
      <c r="B26" s="467">
        <v>0</v>
      </c>
      <c r="C26" s="467">
        <v>0</v>
      </c>
      <c r="D26" s="467">
        <v>0</v>
      </c>
      <c r="E26" s="467">
        <v>0</v>
      </c>
      <c r="F26" s="467">
        <v>461.3</v>
      </c>
      <c r="G26" s="476">
        <v>0</v>
      </c>
      <c r="H26" s="476">
        <v>0</v>
      </c>
      <c r="I26" s="476">
        <v>63.677</v>
      </c>
      <c r="J26" s="476">
        <v>212</v>
      </c>
      <c r="K26" s="476">
        <v>162.751</v>
      </c>
      <c r="L26" s="465"/>
      <c r="M26" s="465"/>
      <c r="N26" s="465"/>
      <c r="O26" s="465"/>
    </row>
    <row r="27" spans="1:15" ht="9" customHeight="1">
      <c r="A27" s="475" t="s">
        <v>390</v>
      </c>
      <c r="B27" s="467">
        <v>0</v>
      </c>
      <c r="C27" s="467">
        <v>0</v>
      </c>
      <c r="D27" s="467">
        <v>0</v>
      </c>
      <c r="E27" s="467">
        <v>0</v>
      </c>
      <c r="F27" s="467">
        <v>0</v>
      </c>
      <c r="G27" s="476">
        <v>16086.8</v>
      </c>
      <c r="H27" s="476">
        <v>7649.22</v>
      </c>
      <c r="I27" s="476">
        <v>15605.86</v>
      </c>
      <c r="J27" s="476">
        <v>17333</v>
      </c>
      <c r="K27" s="476">
        <v>21012.48</v>
      </c>
      <c r="L27" s="465"/>
      <c r="M27" s="465"/>
      <c r="N27" s="465"/>
      <c r="O27" s="465"/>
    </row>
    <row r="28" spans="1:15" ht="9" customHeight="1">
      <c r="A28" s="475" t="s">
        <v>368</v>
      </c>
      <c r="B28" s="467">
        <v>1.9E-2</v>
      </c>
      <c r="C28" s="467">
        <v>1.02</v>
      </c>
      <c r="D28" s="467">
        <v>39.799999999999997</v>
      </c>
      <c r="E28" s="467">
        <v>0</v>
      </c>
      <c r="F28" s="467">
        <v>0</v>
      </c>
      <c r="G28" s="476">
        <v>90713.971000000005</v>
      </c>
      <c r="H28" s="476">
        <v>105500.071</v>
      </c>
      <c r="I28" s="476">
        <v>125055.85</v>
      </c>
      <c r="J28" s="476">
        <v>102294</v>
      </c>
      <c r="K28" s="476">
        <v>124518.70000000001</v>
      </c>
      <c r="L28" s="465"/>
      <c r="M28" s="465"/>
      <c r="N28" s="465"/>
      <c r="O28" s="465"/>
    </row>
    <row r="29" spans="1:15" ht="9" customHeight="1">
      <c r="A29" s="475" t="s">
        <v>370</v>
      </c>
      <c r="B29" s="467">
        <v>2136.2030000000004</v>
      </c>
      <c r="C29" s="467">
        <v>1510.087</v>
      </c>
      <c r="D29" s="467">
        <v>2211.797</v>
      </c>
      <c r="E29" s="467">
        <v>1600</v>
      </c>
      <c r="F29" s="467">
        <v>1803.4630000000004</v>
      </c>
      <c r="G29" s="476">
        <v>8652.82</v>
      </c>
      <c r="H29" s="476">
        <v>685.76900000000001</v>
      </c>
      <c r="I29" s="476">
        <v>338.07799999999997</v>
      </c>
      <c r="J29" s="476">
        <v>77</v>
      </c>
      <c r="K29" s="476">
        <v>975.43000000000006</v>
      </c>
      <c r="L29" s="465"/>
      <c r="M29" s="465"/>
      <c r="N29" s="465"/>
      <c r="O29" s="465"/>
    </row>
    <row r="30" spans="1:15" ht="9" customHeight="1">
      <c r="A30" s="475" t="s">
        <v>391</v>
      </c>
      <c r="B30" s="467">
        <v>21.36</v>
      </c>
      <c r="C30" s="467">
        <v>104.361</v>
      </c>
      <c r="D30" s="467">
        <v>73.153999999999996</v>
      </c>
      <c r="E30" s="467">
        <v>120</v>
      </c>
      <c r="F30" s="467">
        <v>2010.6319999999989</v>
      </c>
      <c r="G30" s="476">
        <v>0</v>
      </c>
      <c r="H30" s="476">
        <v>0</v>
      </c>
      <c r="I30" s="476">
        <v>0</v>
      </c>
      <c r="J30" s="476">
        <v>0</v>
      </c>
      <c r="K30" s="476">
        <v>0</v>
      </c>
      <c r="L30" s="465"/>
      <c r="M30" s="465"/>
      <c r="N30" s="465"/>
      <c r="O30" s="465"/>
    </row>
    <row r="31" spans="1:15" ht="9" customHeight="1">
      <c r="A31" s="475" t="s">
        <v>392</v>
      </c>
      <c r="B31" s="467">
        <v>26.48</v>
      </c>
      <c r="C31" s="467">
        <v>125.48</v>
      </c>
      <c r="D31" s="467">
        <v>126.62</v>
      </c>
      <c r="E31" s="467">
        <v>416</v>
      </c>
      <c r="F31" s="467">
        <v>216.608</v>
      </c>
      <c r="G31" s="476">
        <v>0</v>
      </c>
      <c r="H31" s="476">
        <v>0</v>
      </c>
      <c r="I31" s="476">
        <v>0</v>
      </c>
      <c r="J31" s="476">
        <v>25</v>
      </c>
      <c r="K31" s="476">
        <v>120.2</v>
      </c>
      <c r="L31" s="465"/>
      <c r="M31" s="465"/>
      <c r="N31" s="465"/>
      <c r="O31" s="465"/>
    </row>
    <row r="32" spans="1:15" ht="9" customHeight="1">
      <c r="A32" s="475" t="s">
        <v>393</v>
      </c>
      <c r="B32" s="467">
        <v>1274.5149999999999</v>
      </c>
      <c r="C32" s="467">
        <v>1917.86</v>
      </c>
      <c r="D32" s="467">
        <v>522.69799999999998</v>
      </c>
      <c r="E32" s="467">
        <v>663</v>
      </c>
      <c r="F32" s="467">
        <v>493.37999999999994</v>
      </c>
      <c r="G32" s="476">
        <v>2536.2600000000002</v>
      </c>
      <c r="H32" s="476">
        <v>1449.29</v>
      </c>
      <c r="I32" s="476">
        <v>0</v>
      </c>
      <c r="J32" s="476">
        <v>0</v>
      </c>
      <c r="K32" s="476">
        <v>0</v>
      </c>
      <c r="L32" s="465"/>
      <c r="M32" s="465"/>
      <c r="N32" s="465"/>
      <c r="O32" s="465"/>
    </row>
    <row r="33" spans="1:16" ht="9" customHeight="1">
      <c r="A33" s="475" t="s">
        <v>371</v>
      </c>
      <c r="B33" s="467">
        <v>0</v>
      </c>
      <c r="C33" s="467">
        <v>0</v>
      </c>
      <c r="D33" s="467">
        <v>0</v>
      </c>
      <c r="E33" s="467">
        <v>0</v>
      </c>
      <c r="F33" s="467">
        <v>0</v>
      </c>
      <c r="G33" s="476">
        <v>242.60000000000002</v>
      </c>
      <c r="H33" s="476">
        <v>206.1</v>
      </c>
      <c r="I33" s="476">
        <v>0</v>
      </c>
      <c r="J33" s="476">
        <v>304</v>
      </c>
      <c r="K33" s="476">
        <v>367.64</v>
      </c>
      <c r="L33" s="465"/>
      <c r="M33" s="465"/>
      <c r="N33" s="465"/>
      <c r="O33" s="465"/>
    </row>
    <row r="34" spans="1:16" ht="9" customHeight="1">
      <c r="A34" s="475" t="s">
        <v>358</v>
      </c>
      <c r="B34" s="467">
        <v>0</v>
      </c>
      <c r="C34" s="467">
        <v>0</v>
      </c>
      <c r="D34" s="467">
        <v>0</v>
      </c>
      <c r="E34" s="467">
        <v>0</v>
      </c>
      <c r="F34" s="467">
        <v>0</v>
      </c>
      <c r="G34" s="476">
        <v>39219.870000000003</v>
      </c>
      <c r="H34" s="476">
        <v>42094.997000000003</v>
      </c>
      <c r="I34" s="476">
        <v>33531.64</v>
      </c>
      <c r="J34" s="476">
        <v>58070</v>
      </c>
      <c r="K34" s="476">
        <v>0</v>
      </c>
      <c r="L34" s="465"/>
      <c r="M34" s="465"/>
      <c r="N34" s="465"/>
      <c r="O34" s="465"/>
    </row>
    <row r="35" spans="1:16" ht="9" customHeight="1">
      <c r="A35" s="475" t="s">
        <v>394</v>
      </c>
      <c r="B35" s="467">
        <v>9047.9850000000006</v>
      </c>
      <c r="C35" s="467">
        <v>12929.602000000001</v>
      </c>
      <c r="D35" s="467">
        <v>7840.4129999999996</v>
      </c>
      <c r="E35" s="467">
        <v>12045</v>
      </c>
      <c r="F35" s="467">
        <v>11684.15112</v>
      </c>
      <c r="G35" s="476">
        <v>196534.48099999997</v>
      </c>
      <c r="H35" s="476">
        <v>187264.908</v>
      </c>
      <c r="I35" s="476">
        <v>54006.03</v>
      </c>
      <c r="J35" s="476">
        <v>110077</v>
      </c>
      <c r="K35" s="476">
        <v>36982.855000000003</v>
      </c>
      <c r="L35" s="465"/>
      <c r="M35" s="465"/>
      <c r="N35" s="465"/>
      <c r="O35" s="465"/>
    </row>
    <row r="36" spans="1:16" ht="9" customHeight="1">
      <c r="A36" s="475" t="s">
        <v>395</v>
      </c>
      <c r="B36" s="467">
        <v>69.36</v>
      </c>
      <c r="C36" s="467">
        <v>85.215999999999994</v>
      </c>
      <c r="D36" s="467">
        <v>134.52799999999999</v>
      </c>
      <c r="E36" s="467">
        <v>78</v>
      </c>
      <c r="F36" s="467">
        <v>517.05499999999995</v>
      </c>
      <c r="G36" s="476">
        <v>2971.7799999999997</v>
      </c>
      <c r="H36" s="476">
        <v>3008.66</v>
      </c>
      <c r="I36" s="476">
        <v>8490.74</v>
      </c>
      <c r="J36" s="476">
        <v>19606</v>
      </c>
      <c r="K36" s="476">
        <v>14605.57</v>
      </c>
      <c r="L36" s="465"/>
      <c r="M36" s="465"/>
      <c r="N36" s="465"/>
      <c r="O36" s="465"/>
    </row>
    <row r="37" spans="1:16" ht="9" customHeight="1">
      <c r="A37" s="475" t="s">
        <v>376</v>
      </c>
      <c r="B37" s="467">
        <v>22756.885499999997</v>
      </c>
      <c r="C37" s="467">
        <v>21160.011999999999</v>
      </c>
      <c r="D37" s="467">
        <v>8989.83</v>
      </c>
      <c r="E37" s="467">
        <v>1079</v>
      </c>
      <c r="F37" s="467">
        <v>1320.9569999999994</v>
      </c>
      <c r="G37" s="476">
        <v>606772.58100000001</v>
      </c>
      <c r="H37" s="476">
        <v>607374.37800000003</v>
      </c>
      <c r="I37" s="476">
        <v>471962.43400000001</v>
      </c>
      <c r="J37" s="476">
        <v>496152</v>
      </c>
      <c r="K37" s="476">
        <v>398962.51300000004</v>
      </c>
      <c r="L37" s="465"/>
      <c r="M37" s="465"/>
      <c r="N37" s="465"/>
      <c r="O37" s="465"/>
    </row>
    <row r="38" spans="1:16" ht="9" customHeight="1">
      <c r="A38" s="475" t="s">
        <v>359</v>
      </c>
      <c r="B38" s="467">
        <v>66.349999999999994</v>
      </c>
      <c r="C38" s="467">
        <v>18.385999999999999</v>
      </c>
      <c r="D38" s="467">
        <v>2.87</v>
      </c>
      <c r="E38" s="467">
        <v>1</v>
      </c>
      <c r="F38" s="467">
        <v>0</v>
      </c>
      <c r="G38" s="476">
        <v>0</v>
      </c>
      <c r="H38" s="476">
        <v>0</v>
      </c>
      <c r="I38" s="476">
        <v>0</v>
      </c>
      <c r="J38" s="476">
        <v>0</v>
      </c>
      <c r="K38" s="476">
        <v>0</v>
      </c>
      <c r="L38" s="465"/>
      <c r="M38" s="465"/>
      <c r="N38" s="465"/>
      <c r="O38" s="465"/>
    </row>
    <row r="39" spans="1:16" ht="9" customHeight="1">
      <c r="A39" s="475" t="s">
        <v>396</v>
      </c>
      <c r="B39" s="467">
        <v>35.94</v>
      </c>
      <c r="C39" s="467">
        <v>262.06</v>
      </c>
      <c r="D39" s="467">
        <v>628.62199999999996</v>
      </c>
      <c r="E39" s="467">
        <v>121</v>
      </c>
      <c r="F39" s="467">
        <v>0</v>
      </c>
      <c r="G39" s="476">
        <v>0</v>
      </c>
      <c r="H39" s="476">
        <v>730.56</v>
      </c>
      <c r="I39" s="476">
        <v>388.05200000000002</v>
      </c>
      <c r="J39" s="476">
        <v>0</v>
      </c>
      <c r="K39" s="476">
        <v>7.8550000000000004</v>
      </c>
      <c r="L39" s="465"/>
      <c r="M39" s="465"/>
      <c r="N39" s="465"/>
      <c r="O39" s="465"/>
    </row>
    <row r="40" spans="1:16" ht="9" customHeight="1">
      <c r="A40" s="475" t="s">
        <v>360</v>
      </c>
      <c r="B40" s="467">
        <v>274.601</v>
      </c>
      <c r="C40" s="467">
        <v>361.13</v>
      </c>
      <c r="D40" s="467">
        <v>227.839</v>
      </c>
      <c r="E40" s="467">
        <v>109</v>
      </c>
      <c r="F40" s="467">
        <v>174.00800000000001</v>
      </c>
      <c r="G40" s="476">
        <v>70361.72</v>
      </c>
      <c r="H40" s="476">
        <v>63464.3</v>
      </c>
      <c r="I40" s="476">
        <v>68513.98</v>
      </c>
      <c r="J40" s="476">
        <v>36950</v>
      </c>
      <c r="K40" s="476">
        <v>11990.9</v>
      </c>
      <c r="L40" s="465"/>
      <c r="M40" s="465"/>
      <c r="N40" s="465"/>
      <c r="O40" s="465"/>
    </row>
    <row r="41" spans="1:16" ht="9" customHeight="1">
      <c r="A41" s="475" t="s">
        <v>397</v>
      </c>
      <c r="B41" s="467">
        <v>258.40799999999996</v>
      </c>
      <c r="C41" s="467">
        <v>938.54899999999998</v>
      </c>
      <c r="D41" s="467">
        <v>292.99599999999998</v>
      </c>
      <c r="E41" s="467">
        <v>171</v>
      </c>
      <c r="F41" s="467">
        <v>215.96600000000001</v>
      </c>
      <c r="G41" s="476">
        <v>101.48</v>
      </c>
      <c r="H41" s="476">
        <v>323.33999999999997</v>
      </c>
      <c r="I41" s="476">
        <v>0</v>
      </c>
      <c r="J41" s="476">
        <v>0</v>
      </c>
      <c r="K41" s="476">
        <v>0</v>
      </c>
      <c r="L41" s="465"/>
      <c r="M41" s="465"/>
      <c r="N41" s="465"/>
      <c r="O41" s="465"/>
    </row>
    <row r="42" spans="1:16" ht="9" customHeight="1">
      <c r="A42" s="451" t="s">
        <v>398</v>
      </c>
      <c r="B42" s="466">
        <v>55623.639999999818</v>
      </c>
      <c r="C42" s="466">
        <v>57746.400000000001</v>
      </c>
      <c r="D42" s="466">
        <v>69305.603000000003</v>
      </c>
      <c r="E42" s="466">
        <v>60504</v>
      </c>
      <c r="F42" s="466">
        <v>15376.067999999994</v>
      </c>
      <c r="G42" s="452">
        <v>0</v>
      </c>
      <c r="H42" s="452">
        <v>85.84</v>
      </c>
      <c r="I42" s="452">
        <v>413.28</v>
      </c>
      <c r="J42" s="452">
        <v>659</v>
      </c>
      <c r="K42" s="452">
        <v>446.68579999999997</v>
      </c>
      <c r="L42" s="465"/>
      <c r="M42" s="465"/>
      <c r="N42" s="465"/>
      <c r="O42" s="465"/>
    </row>
    <row r="43" spans="1:16" ht="5.15" customHeight="1">
      <c r="A43" s="451"/>
      <c r="B43" s="466"/>
      <c r="C43" s="466"/>
      <c r="D43" s="466"/>
      <c r="E43" s="466"/>
      <c r="F43" s="466"/>
      <c r="G43" s="452"/>
      <c r="H43" s="452"/>
      <c r="I43" s="452"/>
      <c r="J43" s="452"/>
      <c r="K43" s="452"/>
      <c r="L43" s="465"/>
      <c r="M43" s="465"/>
      <c r="N43" s="465"/>
      <c r="O43" s="465"/>
    </row>
    <row r="44" spans="1:16" ht="9" customHeight="1">
      <c r="A44" s="477" t="s">
        <v>399</v>
      </c>
      <c r="B44" s="464">
        <v>2331.46</v>
      </c>
      <c r="C44" s="464">
        <v>292.05399999999997</v>
      </c>
      <c r="D44" s="464">
        <v>161.197</v>
      </c>
      <c r="E44" s="464">
        <f>SUM(E45:E56)</f>
        <v>0</v>
      </c>
      <c r="F44" s="464">
        <f t="shared" ref="F44" si="0">SUM(F45:F57)</f>
        <v>2749.7909999999993</v>
      </c>
      <c r="G44" s="464">
        <v>33333.349909999997</v>
      </c>
      <c r="H44" s="464">
        <v>4960.8939999999993</v>
      </c>
      <c r="I44" s="464">
        <v>5047.1030000000001</v>
      </c>
      <c r="J44" s="464">
        <f>SUM(J45:J58)</f>
        <v>6009</v>
      </c>
      <c r="K44" s="464">
        <f>SUM(K45:K58)</f>
        <v>5405.7634499999995</v>
      </c>
      <c r="L44" s="465"/>
      <c r="M44" s="465"/>
      <c r="N44" s="465"/>
      <c r="O44" s="465"/>
    </row>
    <row r="45" spans="1:16" ht="9" customHeight="1">
      <c r="A45" s="456" t="s">
        <v>400</v>
      </c>
      <c r="B45" s="466">
        <v>0</v>
      </c>
      <c r="C45" s="466">
        <v>0</v>
      </c>
      <c r="D45" s="466">
        <v>0</v>
      </c>
      <c r="E45" s="466">
        <v>0</v>
      </c>
      <c r="F45" s="466">
        <v>0</v>
      </c>
      <c r="G45" s="466">
        <v>30150.06</v>
      </c>
      <c r="H45" s="466">
        <v>0</v>
      </c>
      <c r="I45" s="466">
        <v>0</v>
      </c>
      <c r="J45" s="466">
        <v>0</v>
      </c>
      <c r="K45" s="466">
        <v>0</v>
      </c>
      <c r="L45" s="469"/>
      <c r="M45" s="469"/>
      <c r="N45" s="469"/>
      <c r="O45" s="469"/>
      <c r="P45" s="469"/>
    </row>
    <row r="46" spans="1:16" ht="9" customHeight="1">
      <c r="A46" s="468" t="s">
        <v>401</v>
      </c>
      <c r="B46" s="467">
        <v>0</v>
      </c>
      <c r="C46" s="467">
        <v>0</v>
      </c>
      <c r="D46" s="467">
        <v>0</v>
      </c>
      <c r="E46" s="467">
        <v>0</v>
      </c>
      <c r="F46" s="467">
        <v>0</v>
      </c>
      <c r="G46" s="467">
        <v>0</v>
      </c>
      <c r="H46" s="467">
        <v>118.1</v>
      </c>
      <c r="I46" s="467">
        <v>41.16</v>
      </c>
      <c r="J46" s="467">
        <v>295</v>
      </c>
      <c r="K46" s="467">
        <v>259.75099999999998</v>
      </c>
      <c r="L46" s="469"/>
      <c r="M46" s="469"/>
      <c r="N46" s="469"/>
      <c r="O46" s="469"/>
      <c r="P46" s="469"/>
    </row>
    <row r="47" spans="1:16" ht="9" customHeight="1">
      <c r="A47" s="475" t="s">
        <v>363</v>
      </c>
      <c r="B47" s="467">
        <v>0</v>
      </c>
      <c r="C47" s="467">
        <v>0</v>
      </c>
      <c r="D47" s="467">
        <v>0</v>
      </c>
      <c r="E47" s="467">
        <v>0</v>
      </c>
      <c r="F47" s="467">
        <v>0</v>
      </c>
      <c r="G47" s="476">
        <v>78.77</v>
      </c>
      <c r="H47" s="476">
        <v>598.83600000000001</v>
      </c>
      <c r="I47" s="476">
        <v>2037.627</v>
      </c>
      <c r="J47" s="476">
        <v>713</v>
      </c>
      <c r="K47" s="476">
        <v>461.798</v>
      </c>
      <c r="L47" s="469"/>
      <c r="M47" s="469"/>
      <c r="N47" s="469"/>
      <c r="O47" s="469"/>
      <c r="P47" s="469"/>
    </row>
    <row r="48" spans="1:16" ht="9" customHeight="1">
      <c r="A48" s="475" t="s">
        <v>456</v>
      </c>
      <c r="B48" s="467">
        <v>0</v>
      </c>
      <c r="C48" s="467">
        <v>0</v>
      </c>
      <c r="D48" s="467">
        <v>0</v>
      </c>
      <c r="E48" s="467">
        <v>0</v>
      </c>
      <c r="F48" s="467">
        <v>0</v>
      </c>
      <c r="G48" s="476">
        <v>0</v>
      </c>
      <c r="H48" s="476">
        <v>0</v>
      </c>
      <c r="I48" s="476">
        <v>0</v>
      </c>
      <c r="J48" s="476">
        <v>0</v>
      </c>
      <c r="K48" s="476">
        <v>428.93</v>
      </c>
      <c r="L48" s="469"/>
      <c r="M48" s="469"/>
      <c r="N48" s="469"/>
      <c r="O48" s="469"/>
      <c r="P48" s="469"/>
    </row>
    <row r="49" spans="1:16" ht="9" customHeight="1">
      <c r="A49" s="475" t="s">
        <v>402</v>
      </c>
      <c r="B49" s="467">
        <v>0</v>
      </c>
      <c r="C49" s="467">
        <v>0</v>
      </c>
      <c r="D49" s="467">
        <v>0</v>
      </c>
      <c r="E49" s="467">
        <v>0</v>
      </c>
      <c r="F49" s="467">
        <v>183.32</v>
      </c>
      <c r="G49" s="476">
        <v>41</v>
      </c>
      <c r="H49" s="476">
        <v>0</v>
      </c>
      <c r="I49" s="476">
        <v>0</v>
      </c>
      <c r="J49" s="476">
        <v>242</v>
      </c>
      <c r="K49" s="476">
        <v>272.11</v>
      </c>
      <c r="L49" s="469"/>
      <c r="M49" s="469"/>
      <c r="N49" s="469"/>
      <c r="O49" s="469"/>
      <c r="P49" s="469"/>
    </row>
    <row r="50" spans="1:16" ht="9" customHeight="1">
      <c r="A50" s="475" t="s">
        <v>403</v>
      </c>
      <c r="B50" s="467">
        <v>28.38</v>
      </c>
      <c r="C50" s="467">
        <v>0</v>
      </c>
      <c r="D50" s="467">
        <v>0</v>
      </c>
      <c r="E50" s="467">
        <v>0</v>
      </c>
      <c r="F50" s="467">
        <v>0</v>
      </c>
      <c r="G50" s="476">
        <v>0</v>
      </c>
      <c r="H50" s="476">
        <v>0</v>
      </c>
      <c r="I50" s="476">
        <v>0</v>
      </c>
      <c r="J50" s="476">
        <v>0</v>
      </c>
      <c r="K50" s="476">
        <v>9.1</v>
      </c>
      <c r="L50" s="469"/>
      <c r="M50" s="469"/>
      <c r="N50" s="469"/>
      <c r="O50" s="469"/>
      <c r="P50" s="469"/>
    </row>
    <row r="51" spans="1:16" ht="9" customHeight="1">
      <c r="A51" s="475" t="s">
        <v>404</v>
      </c>
      <c r="B51" s="467">
        <v>0</v>
      </c>
      <c r="C51" s="467">
        <v>0</v>
      </c>
      <c r="D51" s="467">
        <v>0</v>
      </c>
      <c r="E51" s="467">
        <v>0</v>
      </c>
      <c r="F51" s="467">
        <v>0</v>
      </c>
      <c r="G51" s="476">
        <v>0</v>
      </c>
      <c r="H51" s="476">
        <v>0</v>
      </c>
      <c r="I51" s="476">
        <v>0</v>
      </c>
      <c r="J51" s="476">
        <v>325</v>
      </c>
      <c r="K51" s="476">
        <v>443.66</v>
      </c>
      <c r="L51" s="469"/>
      <c r="M51" s="469"/>
      <c r="N51" s="469"/>
      <c r="O51" s="469"/>
      <c r="P51" s="469"/>
    </row>
    <row r="52" spans="1:16" ht="9" customHeight="1">
      <c r="A52" s="475" t="s">
        <v>405</v>
      </c>
      <c r="B52" s="467">
        <v>0</v>
      </c>
      <c r="C52" s="467">
        <v>0</v>
      </c>
      <c r="D52" s="467">
        <v>0</v>
      </c>
      <c r="E52" s="467">
        <v>0</v>
      </c>
      <c r="F52" s="467">
        <v>0</v>
      </c>
      <c r="G52" s="476">
        <v>0</v>
      </c>
      <c r="H52" s="476">
        <v>0</v>
      </c>
      <c r="I52" s="476">
        <v>0</v>
      </c>
      <c r="J52" s="476">
        <v>0</v>
      </c>
      <c r="K52" s="476">
        <v>0</v>
      </c>
      <c r="L52" s="469"/>
      <c r="M52" s="469"/>
      <c r="N52" s="469"/>
      <c r="O52" s="469"/>
      <c r="P52" s="469"/>
    </row>
    <row r="53" spans="1:16" ht="9" customHeight="1">
      <c r="A53" s="475" t="s">
        <v>357</v>
      </c>
      <c r="B53" s="467">
        <v>1802.8999999999999</v>
      </c>
      <c r="C53" s="467">
        <v>292.05399999999997</v>
      </c>
      <c r="D53" s="467">
        <v>0</v>
      </c>
      <c r="E53" s="467">
        <v>0</v>
      </c>
      <c r="F53" s="467">
        <v>2566.4709999999991</v>
      </c>
      <c r="G53" s="476">
        <v>2854.5189100000002</v>
      </c>
      <c r="H53" s="476">
        <v>3558.0079999999998</v>
      </c>
      <c r="I53" s="476">
        <v>2486.6390000000001</v>
      </c>
      <c r="J53" s="476">
        <v>3234</v>
      </c>
      <c r="K53" s="476">
        <v>2436.2136299999997</v>
      </c>
      <c r="L53" s="469"/>
      <c r="M53" s="469"/>
      <c r="N53" s="469"/>
      <c r="O53" s="469"/>
      <c r="P53" s="469"/>
    </row>
    <row r="54" spans="1:16" ht="9" customHeight="1">
      <c r="A54" s="475" t="s">
        <v>372</v>
      </c>
      <c r="B54" s="467">
        <v>0</v>
      </c>
      <c r="C54" s="467">
        <v>0</v>
      </c>
      <c r="D54" s="467">
        <v>0</v>
      </c>
      <c r="E54" s="467">
        <v>0</v>
      </c>
      <c r="F54" s="467">
        <v>0</v>
      </c>
      <c r="G54" s="476">
        <v>0</v>
      </c>
      <c r="H54" s="476">
        <v>0</v>
      </c>
      <c r="I54" s="476">
        <v>0</v>
      </c>
      <c r="J54" s="476">
        <v>0</v>
      </c>
      <c r="K54" s="476">
        <v>60.14</v>
      </c>
      <c r="L54" s="469"/>
      <c r="M54" s="469"/>
      <c r="N54" s="469"/>
      <c r="O54" s="469"/>
      <c r="P54" s="469"/>
    </row>
    <row r="55" spans="1:16" ht="9" customHeight="1">
      <c r="A55" s="475" t="s">
        <v>406</v>
      </c>
      <c r="B55" s="467">
        <v>0</v>
      </c>
      <c r="C55" s="467">
        <v>0</v>
      </c>
      <c r="D55" s="467">
        <v>0</v>
      </c>
      <c r="E55" s="467">
        <v>0</v>
      </c>
      <c r="F55" s="467">
        <v>0</v>
      </c>
      <c r="G55" s="476">
        <v>31.798999999999999</v>
      </c>
      <c r="H55" s="476">
        <v>319.255</v>
      </c>
      <c r="I55" s="476">
        <v>354.66699999999997</v>
      </c>
      <c r="J55" s="476">
        <v>149</v>
      </c>
      <c r="K55" s="476">
        <v>203.27100000000002</v>
      </c>
      <c r="L55" s="469"/>
      <c r="M55" s="469"/>
      <c r="N55" s="469"/>
      <c r="O55" s="469"/>
      <c r="P55" s="469"/>
    </row>
    <row r="56" spans="1:16" ht="9" customHeight="1">
      <c r="A56" s="475" t="s">
        <v>457</v>
      </c>
      <c r="B56" s="467">
        <v>0</v>
      </c>
      <c r="C56" s="467">
        <v>0</v>
      </c>
      <c r="D56" s="467">
        <v>0</v>
      </c>
      <c r="E56" s="467">
        <v>0</v>
      </c>
      <c r="F56" s="467">
        <v>0</v>
      </c>
      <c r="G56" s="476">
        <v>0</v>
      </c>
      <c r="H56" s="476">
        <v>0</v>
      </c>
      <c r="I56" s="476">
        <v>0</v>
      </c>
      <c r="J56" s="476">
        <v>0</v>
      </c>
      <c r="K56" s="476">
        <v>15.16</v>
      </c>
      <c r="L56" s="469"/>
      <c r="M56" s="469"/>
      <c r="N56" s="469"/>
      <c r="O56" s="469"/>
      <c r="P56" s="469"/>
    </row>
    <row r="57" spans="1:16" ht="9" customHeight="1">
      <c r="A57" s="475" t="s">
        <v>407</v>
      </c>
      <c r="B57" s="467">
        <v>500.17999999999995</v>
      </c>
      <c r="C57" s="467">
        <v>0</v>
      </c>
      <c r="D57" s="466">
        <v>0</v>
      </c>
      <c r="E57" s="466">
        <v>0</v>
      </c>
      <c r="F57" s="467">
        <v>0</v>
      </c>
      <c r="G57" s="476">
        <v>177.202</v>
      </c>
      <c r="H57" s="476">
        <v>366.69499999999999</v>
      </c>
      <c r="I57" s="476">
        <v>127.01</v>
      </c>
      <c r="J57" s="476">
        <v>915</v>
      </c>
      <c r="K57" s="476">
        <v>700.78982000000008</v>
      </c>
      <c r="L57" s="469"/>
      <c r="M57" s="469"/>
      <c r="N57" s="469"/>
      <c r="O57" s="469"/>
      <c r="P57" s="469"/>
    </row>
    <row r="58" spans="1:16" ht="9" customHeight="1">
      <c r="A58" s="451" t="s">
        <v>408</v>
      </c>
      <c r="B58" s="466">
        <v>0</v>
      </c>
      <c r="C58" s="466">
        <v>0</v>
      </c>
      <c r="D58" s="466"/>
      <c r="E58" s="466"/>
      <c r="F58" s="466">
        <v>0</v>
      </c>
      <c r="G58" s="452">
        <v>0</v>
      </c>
      <c r="H58" s="452">
        <v>0</v>
      </c>
      <c r="I58" s="452">
        <v>0</v>
      </c>
      <c r="J58" s="452">
        <v>136</v>
      </c>
      <c r="K58" s="452">
        <v>114.84</v>
      </c>
      <c r="L58" s="469"/>
      <c r="M58" s="469"/>
      <c r="N58" s="469"/>
      <c r="O58" s="469"/>
      <c r="P58" s="469"/>
    </row>
    <row r="59" spans="1:16" ht="5.15" customHeight="1">
      <c r="A59" s="451"/>
      <c r="B59" s="466"/>
      <c r="C59" s="466"/>
      <c r="D59" s="464">
        <v>1880.837</v>
      </c>
      <c r="E59" s="464">
        <f>SUM(E60:E84)</f>
        <v>2537</v>
      </c>
      <c r="F59" s="466"/>
      <c r="G59" s="452"/>
      <c r="H59" s="452"/>
      <c r="I59" s="452"/>
      <c r="J59" s="452"/>
      <c r="K59" s="452"/>
      <c r="L59" s="469"/>
      <c r="M59" s="469"/>
      <c r="N59" s="469"/>
      <c r="O59" s="469"/>
      <c r="P59" s="469"/>
    </row>
    <row r="60" spans="1:16" ht="9" customHeight="1">
      <c r="A60" s="478" t="s">
        <v>458</v>
      </c>
      <c r="B60" s="464">
        <v>1000.0120000000001</v>
      </c>
      <c r="C60" s="464">
        <v>1705.71</v>
      </c>
      <c r="D60" s="466">
        <v>0</v>
      </c>
      <c r="E60" s="466">
        <v>0</v>
      </c>
      <c r="F60" s="464">
        <f>SUM(F61:F84)</f>
        <v>1334.6800000000005</v>
      </c>
      <c r="G60" s="464">
        <v>16030.492999999999</v>
      </c>
      <c r="H60" s="464">
        <v>15290.114</v>
      </c>
      <c r="I60" s="464">
        <v>7890.0029400000003</v>
      </c>
      <c r="J60" s="464">
        <f>SUM(J61:J84)</f>
        <v>24432</v>
      </c>
      <c r="K60" s="464">
        <f>SUM(K61:K84)</f>
        <v>9758.1529399999981</v>
      </c>
      <c r="L60" s="469"/>
      <c r="M60" s="469"/>
      <c r="N60" s="469"/>
      <c r="O60" s="469"/>
      <c r="P60" s="469"/>
    </row>
    <row r="61" spans="1:16" ht="9" customHeight="1">
      <c r="A61" s="451" t="s">
        <v>409</v>
      </c>
      <c r="B61" s="466">
        <v>0</v>
      </c>
      <c r="C61" s="466">
        <v>0</v>
      </c>
      <c r="D61" s="467">
        <v>0</v>
      </c>
      <c r="E61" s="467">
        <v>0</v>
      </c>
      <c r="F61" s="466">
        <v>0</v>
      </c>
      <c r="G61" s="452">
        <v>1213.377</v>
      </c>
      <c r="H61" s="452">
        <v>0</v>
      </c>
      <c r="I61" s="452">
        <v>40.908000000000001</v>
      </c>
      <c r="J61" s="452">
        <v>0</v>
      </c>
      <c r="K61" s="452">
        <v>593.61788000000001</v>
      </c>
      <c r="L61" s="469"/>
      <c r="M61" s="469"/>
      <c r="N61" s="469"/>
      <c r="O61" s="469"/>
      <c r="P61" s="469"/>
    </row>
    <row r="62" spans="1:16" ht="9" customHeight="1">
      <c r="A62" s="475" t="s">
        <v>410</v>
      </c>
      <c r="B62" s="467">
        <v>0</v>
      </c>
      <c r="C62" s="467">
        <v>0</v>
      </c>
      <c r="D62" s="467">
        <v>1331.0820000000001</v>
      </c>
      <c r="E62" s="467">
        <v>2121</v>
      </c>
      <c r="F62" s="467">
        <v>0</v>
      </c>
      <c r="G62" s="476">
        <v>62.97</v>
      </c>
      <c r="H62" s="476">
        <v>106.89</v>
      </c>
      <c r="I62" s="476">
        <v>0</v>
      </c>
      <c r="J62" s="476">
        <v>0</v>
      </c>
      <c r="K62" s="476">
        <v>0</v>
      </c>
      <c r="L62" s="469"/>
      <c r="M62" s="469"/>
      <c r="N62" s="469"/>
      <c r="O62" s="469"/>
      <c r="P62" s="469"/>
    </row>
    <row r="63" spans="1:16" ht="9" customHeight="1">
      <c r="A63" s="475" t="s">
        <v>362</v>
      </c>
      <c r="B63" s="467">
        <v>119.29</v>
      </c>
      <c r="C63" s="467">
        <v>147.91</v>
      </c>
      <c r="D63" s="467">
        <v>0</v>
      </c>
      <c r="E63" s="467">
        <v>0</v>
      </c>
      <c r="F63" s="467">
        <v>76.66</v>
      </c>
      <c r="G63" s="476">
        <v>56.738999999999997</v>
      </c>
      <c r="H63" s="476">
        <v>51.936999999999998</v>
      </c>
      <c r="I63" s="476">
        <v>190.88</v>
      </c>
      <c r="J63" s="476">
        <v>206</v>
      </c>
      <c r="K63" s="476">
        <v>319.39719000000008</v>
      </c>
      <c r="L63" s="469"/>
      <c r="M63" s="469"/>
      <c r="N63" s="469"/>
      <c r="O63" s="469"/>
      <c r="P63" s="469"/>
    </row>
    <row r="64" spans="1:16" ht="9" customHeight="1">
      <c r="A64" s="475" t="s">
        <v>411</v>
      </c>
      <c r="B64" s="467">
        <v>0</v>
      </c>
      <c r="C64" s="467">
        <v>0</v>
      </c>
      <c r="F64" s="467">
        <v>45.12</v>
      </c>
      <c r="G64" s="476">
        <v>0</v>
      </c>
      <c r="H64" s="476">
        <v>71.018000000000001</v>
      </c>
      <c r="I64" s="476">
        <v>34.31</v>
      </c>
      <c r="J64" s="476">
        <v>76</v>
      </c>
      <c r="K64" s="476">
        <v>0</v>
      </c>
      <c r="L64" s="469"/>
      <c r="M64" s="469"/>
      <c r="N64" s="469"/>
      <c r="O64" s="469"/>
      <c r="P64" s="469"/>
    </row>
    <row r="65" spans="1:16" ht="9" customHeight="1">
      <c r="A65" s="475" t="s">
        <v>412</v>
      </c>
      <c r="B65" s="467">
        <v>0</v>
      </c>
      <c r="C65" s="467">
        <v>317.5</v>
      </c>
      <c r="D65" s="467">
        <v>0</v>
      </c>
      <c r="E65" s="467">
        <v>0</v>
      </c>
      <c r="F65" s="467">
        <v>0</v>
      </c>
      <c r="G65" s="476">
        <v>0</v>
      </c>
      <c r="H65" s="476">
        <v>90.98</v>
      </c>
      <c r="I65" s="476">
        <v>378.1</v>
      </c>
      <c r="J65" s="476">
        <v>0</v>
      </c>
      <c r="K65" s="476">
        <v>751.01</v>
      </c>
      <c r="L65" s="469"/>
      <c r="M65" s="469"/>
      <c r="N65" s="469"/>
      <c r="O65" s="469"/>
      <c r="P65" s="469"/>
    </row>
    <row r="66" spans="1:16" ht="9" customHeight="1">
      <c r="A66" s="475" t="s">
        <v>413</v>
      </c>
      <c r="B66" s="467">
        <v>0</v>
      </c>
      <c r="C66" s="467">
        <v>0</v>
      </c>
      <c r="D66" s="467">
        <v>54.695</v>
      </c>
      <c r="E66" s="467">
        <v>54</v>
      </c>
      <c r="F66" s="467">
        <v>0</v>
      </c>
      <c r="G66" s="476">
        <v>0</v>
      </c>
      <c r="H66" s="476">
        <v>0</v>
      </c>
      <c r="I66" s="476">
        <v>0</v>
      </c>
      <c r="J66" s="476">
        <v>0</v>
      </c>
      <c r="K66" s="476">
        <v>0</v>
      </c>
      <c r="L66" s="469"/>
      <c r="M66" s="469"/>
      <c r="N66" s="469"/>
      <c r="O66" s="469"/>
      <c r="P66" s="469"/>
    </row>
    <row r="67" spans="1:16" ht="9" customHeight="1">
      <c r="A67" s="475" t="s">
        <v>414</v>
      </c>
      <c r="B67" s="467">
        <v>0</v>
      </c>
      <c r="C67" s="467">
        <v>0</v>
      </c>
      <c r="D67" s="467">
        <v>0</v>
      </c>
      <c r="E67" s="467">
        <v>319</v>
      </c>
      <c r="F67" s="467">
        <v>1212.9000000000005</v>
      </c>
      <c r="G67" s="476">
        <v>0</v>
      </c>
      <c r="H67" s="476">
        <v>0</v>
      </c>
      <c r="I67" s="476">
        <v>0</v>
      </c>
      <c r="J67" s="476">
        <v>0</v>
      </c>
      <c r="K67" s="476">
        <v>0</v>
      </c>
      <c r="L67" s="469"/>
      <c r="M67" s="469"/>
      <c r="N67" s="469"/>
      <c r="O67" s="469"/>
      <c r="P67" s="469"/>
    </row>
    <row r="68" spans="1:16" ht="9" customHeight="1">
      <c r="A68" s="475" t="s">
        <v>415</v>
      </c>
      <c r="B68" s="467">
        <v>0</v>
      </c>
      <c r="C68" s="467">
        <v>0</v>
      </c>
      <c r="D68" s="467">
        <v>0</v>
      </c>
      <c r="E68" s="467">
        <v>0</v>
      </c>
      <c r="F68" s="467">
        <v>0</v>
      </c>
      <c r="G68" s="476">
        <v>193.458</v>
      </c>
      <c r="H68" s="476">
        <v>404.53399999999999</v>
      </c>
      <c r="I68" s="476">
        <v>184.71</v>
      </c>
      <c r="J68" s="476">
        <v>186</v>
      </c>
      <c r="K68" s="476">
        <v>247.786</v>
      </c>
      <c r="L68" s="469"/>
      <c r="M68" s="469"/>
      <c r="N68" s="469"/>
      <c r="O68" s="469"/>
      <c r="P68" s="469"/>
    </row>
    <row r="69" spans="1:16" ht="9" customHeight="1">
      <c r="A69" s="475" t="s">
        <v>416</v>
      </c>
      <c r="B69" s="467">
        <v>0</v>
      </c>
      <c r="C69" s="467">
        <v>0</v>
      </c>
      <c r="D69" s="467">
        <v>0</v>
      </c>
      <c r="E69" s="467">
        <v>0</v>
      </c>
      <c r="F69" s="467">
        <v>0</v>
      </c>
      <c r="G69" s="476">
        <v>0</v>
      </c>
      <c r="H69" s="476">
        <v>0</v>
      </c>
      <c r="I69" s="476">
        <v>80.88</v>
      </c>
      <c r="J69" s="476">
        <v>0</v>
      </c>
      <c r="K69" s="476">
        <v>0</v>
      </c>
      <c r="L69" s="469"/>
      <c r="M69" s="469"/>
      <c r="N69" s="469"/>
      <c r="O69" s="469"/>
      <c r="P69" s="469"/>
    </row>
    <row r="70" spans="1:16" ht="9" customHeight="1">
      <c r="A70" s="475" t="s">
        <v>459</v>
      </c>
      <c r="B70" s="467">
        <v>262.74200000000002</v>
      </c>
      <c r="C70" s="467">
        <v>334.86</v>
      </c>
      <c r="D70" s="467">
        <v>108.16</v>
      </c>
      <c r="E70" s="467">
        <v>43</v>
      </c>
      <c r="F70" s="467">
        <v>0</v>
      </c>
      <c r="G70" s="476">
        <v>13083.266</v>
      </c>
      <c r="H70" s="476">
        <v>12002.16</v>
      </c>
      <c r="I70" s="476">
        <v>896.43399999999997</v>
      </c>
      <c r="J70" s="476">
        <v>1399</v>
      </c>
      <c r="K70" s="476">
        <v>6414.7240000000002</v>
      </c>
      <c r="L70" s="469"/>
      <c r="M70" s="469"/>
      <c r="N70" s="469"/>
      <c r="O70" s="469"/>
      <c r="P70" s="469"/>
    </row>
    <row r="71" spans="1:16" ht="9" customHeight="1">
      <c r="A71" s="475" t="s">
        <v>417</v>
      </c>
      <c r="B71" s="467">
        <v>0</v>
      </c>
      <c r="C71" s="467">
        <v>0</v>
      </c>
      <c r="D71" s="467">
        <v>0</v>
      </c>
      <c r="E71" s="467">
        <v>0</v>
      </c>
      <c r="F71" s="467">
        <v>0</v>
      </c>
      <c r="G71" s="476">
        <v>1184.24</v>
      </c>
      <c r="H71" s="476">
        <v>1633.14</v>
      </c>
      <c r="I71" s="476">
        <v>0</v>
      </c>
      <c r="J71" s="476">
        <v>8872</v>
      </c>
      <c r="K71" s="476">
        <v>143.97999999999999</v>
      </c>
      <c r="L71" s="469"/>
      <c r="M71" s="469"/>
      <c r="N71" s="469"/>
      <c r="O71" s="469"/>
      <c r="P71" s="469"/>
    </row>
    <row r="72" spans="1:16" ht="9" customHeight="1">
      <c r="A72" s="475" t="s">
        <v>418</v>
      </c>
      <c r="B72" s="467">
        <v>0</v>
      </c>
      <c r="C72" s="467">
        <v>0</v>
      </c>
      <c r="D72" s="467">
        <v>0</v>
      </c>
      <c r="E72" s="467">
        <v>0</v>
      </c>
      <c r="F72" s="467">
        <v>0</v>
      </c>
      <c r="G72" s="476">
        <v>0</v>
      </c>
      <c r="H72" s="476">
        <v>0</v>
      </c>
      <c r="I72" s="476">
        <v>0</v>
      </c>
      <c r="J72" s="476">
        <v>146</v>
      </c>
      <c r="K72" s="476">
        <v>119.044</v>
      </c>
      <c r="L72" s="469"/>
      <c r="M72" s="469"/>
      <c r="N72" s="469"/>
      <c r="O72" s="469"/>
      <c r="P72" s="469"/>
    </row>
    <row r="73" spans="1:16" ht="9" customHeight="1">
      <c r="A73" s="475" t="s">
        <v>419</v>
      </c>
      <c r="B73" s="467">
        <v>0</v>
      </c>
      <c r="C73" s="467">
        <v>0</v>
      </c>
      <c r="D73" s="467">
        <v>0</v>
      </c>
      <c r="E73" s="467">
        <v>0</v>
      </c>
      <c r="F73" s="467">
        <v>0</v>
      </c>
      <c r="G73" s="476">
        <v>0</v>
      </c>
      <c r="H73" s="476">
        <v>46.710999999999999</v>
      </c>
      <c r="I73" s="476">
        <v>141.048</v>
      </c>
      <c r="J73" s="476">
        <v>231</v>
      </c>
      <c r="K73" s="476">
        <v>206.36700000000002</v>
      </c>
      <c r="L73" s="469"/>
      <c r="M73" s="469"/>
      <c r="N73" s="469"/>
      <c r="O73" s="469"/>
      <c r="P73" s="469"/>
    </row>
    <row r="74" spans="1:16" ht="9" customHeight="1">
      <c r="A74" s="475" t="s">
        <v>420</v>
      </c>
      <c r="B74" s="467">
        <v>569.98</v>
      </c>
      <c r="C74" s="467">
        <v>905.44</v>
      </c>
      <c r="D74" s="467">
        <v>386.9</v>
      </c>
      <c r="E74" s="467">
        <v>0</v>
      </c>
      <c r="F74" s="467">
        <v>0</v>
      </c>
      <c r="G74" s="476">
        <v>0</v>
      </c>
      <c r="H74" s="476">
        <v>239.38</v>
      </c>
      <c r="I74" s="476">
        <v>171.38</v>
      </c>
      <c r="J74" s="476">
        <v>224</v>
      </c>
      <c r="K74" s="476">
        <v>293.98</v>
      </c>
      <c r="L74" s="469"/>
      <c r="M74" s="469"/>
      <c r="N74" s="469"/>
      <c r="O74" s="469"/>
      <c r="P74" s="469"/>
    </row>
    <row r="75" spans="1:16" ht="9" customHeight="1">
      <c r="A75" s="475" t="s">
        <v>421</v>
      </c>
      <c r="B75" s="467">
        <v>0</v>
      </c>
      <c r="C75" s="467">
        <v>0</v>
      </c>
      <c r="D75" s="467">
        <v>0</v>
      </c>
      <c r="E75" s="467">
        <v>0</v>
      </c>
      <c r="F75" s="467">
        <v>0</v>
      </c>
      <c r="G75" s="476">
        <v>0</v>
      </c>
      <c r="H75" s="476">
        <v>35.860999999999997</v>
      </c>
      <c r="I75" s="476">
        <v>119.38</v>
      </c>
      <c r="J75" s="476">
        <v>0</v>
      </c>
      <c r="K75" s="476">
        <v>0</v>
      </c>
      <c r="L75" s="469"/>
      <c r="M75" s="469"/>
      <c r="N75" s="469"/>
      <c r="O75" s="469"/>
      <c r="P75" s="469"/>
    </row>
    <row r="76" spans="1:16" ht="9" customHeight="1">
      <c r="A76" s="475" t="s">
        <v>422</v>
      </c>
      <c r="B76" s="467">
        <v>0</v>
      </c>
      <c r="C76" s="467">
        <v>0</v>
      </c>
      <c r="D76" s="467">
        <v>0</v>
      </c>
      <c r="E76" s="467">
        <v>0</v>
      </c>
      <c r="F76" s="467">
        <v>0</v>
      </c>
      <c r="G76" s="476">
        <v>0</v>
      </c>
      <c r="H76" s="476">
        <v>0</v>
      </c>
      <c r="I76" s="476">
        <v>21.8</v>
      </c>
      <c r="J76" s="476">
        <v>122</v>
      </c>
      <c r="K76" s="476">
        <v>100.81789000000001</v>
      </c>
      <c r="L76" s="469"/>
      <c r="M76" s="469"/>
      <c r="N76" s="469"/>
      <c r="O76" s="469"/>
      <c r="P76" s="469"/>
    </row>
    <row r="77" spans="1:16" ht="9" customHeight="1">
      <c r="A77" s="475" t="s">
        <v>423</v>
      </c>
      <c r="B77" s="467">
        <v>48</v>
      </c>
      <c r="C77" s="467">
        <v>0</v>
      </c>
      <c r="D77" s="467">
        <v>0</v>
      </c>
      <c r="E77" s="467">
        <v>0</v>
      </c>
      <c r="F77" s="467">
        <v>0</v>
      </c>
      <c r="G77" s="476">
        <v>104.1</v>
      </c>
      <c r="H77" s="476">
        <v>0</v>
      </c>
      <c r="I77" s="476">
        <v>0</v>
      </c>
      <c r="J77" s="476">
        <v>0</v>
      </c>
      <c r="K77" s="476">
        <v>0</v>
      </c>
      <c r="L77" s="469"/>
      <c r="M77" s="469"/>
      <c r="N77" s="469"/>
      <c r="O77" s="469"/>
      <c r="P77" s="469"/>
    </row>
    <row r="78" spans="1:16" ht="9" customHeight="1">
      <c r="A78" s="475" t="s">
        <v>460</v>
      </c>
      <c r="B78" s="467">
        <v>0</v>
      </c>
      <c r="C78" s="467">
        <v>0</v>
      </c>
      <c r="D78" s="467">
        <v>0</v>
      </c>
      <c r="E78" s="467">
        <v>0</v>
      </c>
      <c r="F78" s="467">
        <v>0</v>
      </c>
      <c r="G78" s="476">
        <v>0</v>
      </c>
      <c r="H78" s="476">
        <v>0</v>
      </c>
      <c r="I78" s="476">
        <v>0</v>
      </c>
      <c r="J78" s="476">
        <v>0</v>
      </c>
      <c r="K78" s="476">
        <v>212.89</v>
      </c>
      <c r="L78" s="469"/>
      <c r="M78" s="469"/>
      <c r="N78" s="469"/>
      <c r="O78" s="469"/>
      <c r="P78" s="469"/>
    </row>
    <row r="79" spans="1:16" ht="9" customHeight="1">
      <c r="A79" s="475" t="s">
        <v>424</v>
      </c>
      <c r="B79" s="467">
        <v>0</v>
      </c>
      <c r="C79" s="467">
        <v>0</v>
      </c>
      <c r="D79" s="467">
        <v>0</v>
      </c>
      <c r="E79" s="467">
        <v>0</v>
      </c>
      <c r="F79" s="467">
        <v>0</v>
      </c>
      <c r="G79" s="476">
        <v>0</v>
      </c>
      <c r="H79" s="476">
        <v>0</v>
      </c>
      <c r="I79" s="476">
        <v>0</v>
      </c>
      <c r="J79" s="476">
        <v>12692</v>
      </c>
      <c r="K79" s="476">
        <v>0</v>
      </c>
      <c r="L79" s="469"/>
      <c r="M79" s="469"/>
      <c r="N79" s="469"/>
      <c r="O79" s="469"/>
      <c r="P79" s="469"/>
    </row>
    <row r="80" spans="1:16" ht="9" customHeight="1">
      <c r="A80" s="479" t="s">
        <v>425</v>
      </c>
      <c r="B80" s="467">
        <v>0</v>
      </c>
      <c r="C80" s="467">
        <v>0</v>
      </c>
      <c r="D80" s="467">
        <v>0</v>
      </c>
      <c r="E80" s="467">
        <v>0</v>
      </c>
      <c r="F80" s="467">
        <v>0</v>
      </c>
      <c r="G80" s="476">
        <v>92.522999999999996</v>
      </c>
      <c r="H80" s="476">
        <v>525.22299999999996</v>
      </c>
      <c r="I80" s="476">
        <v>81.612939999999995</v>
      </c>
      <c r="J80" s="476">
        <v>202</v>
      </c>
      <c r="K80" s="476">
        <v>46.571980000000003</v>
      </c>
      <c r="L80" s="469"/>
      <c r="M80" s="469"/>
      <c r="N80" s="469"/>
      <c r="O80" s="469"/>
      <c r="P80" s="469"/>
    </row>
    <row r="81" spans="1:16" ht="9" customHeight="1">
      <c r="A81" s="479" t="s">
        <v>461</v>
      </c>
      <c r="B81" s="467">
        <v>0</v>
      </c>
      <c r="C81" s="467">
        <v>0</v>
      </c>
      <c r="D81" s="467">
        <v>0</v>
      </c>
      <c r="E81" s="467">
        <v>0</v>
      </c>
      <c r="F81" s="467">
        <v>0</v>
      </c>
      <c r="G81" s="476">
        <v>0</v>
      </c>
      <c r="H81" s="476">
        <v>0</v>
      </c>
      <c r="I81" s="476">
        <v>0</v>
      </c>
      <c r="J81" s="476">
        <v>0</v>
      </c>
      <c r="K81" s="476">
        <v>19.059999999999999</v>
      </c>
      <c r="L81" s="469"/>
      <c r="M81" s="469"/>
      <c r="N81" s="469"/>
      <c r="O81" s="469"/>
      <c r="P81" s="469"/>
    </row>
    <row r="82" spans="1:16" ht="9" customHeight="1">
      <c r="A82" s="475" t="s">
        <v>426</v>
      </c>
      <c r="B82" s="467">
        <v>0</v>
      </c>
      <c r="C82" s="467">
        <v>0</v>
      </c>
      <c r="D82" s="467">
        <v>0</v>
      </c>
      <c r="E82" s="467">
        <v>0</v>
      </c>
      <c r="F82" s="467">
        <v>0</v>
      </c>
      <c r="G82" s="476">
        <v>0</v>
      </c>
      <c r="H82" s="476">
        <v>0</v>
      </c>
      <c r="I82" s="476">
        <v>5548.56</v>
      </c>
      <c r="J82" s="476">
        <v>0</v>
      </c>
      <c r="K82" s="476">
        <v>0</v>
      </c>
      <c r="L82" s="469"/>
      <c r="M82" s="469"/>
      <c r="N82" s="469"/>
      <c r="O82" s="469"/>
      <c r="P82" s="469"/>
    </row>
    <row r="83" spans="1:16" ht="9" customHeight="1">
      <c r="A83" s="475" t="s">
        <v>375</v>
      </c>
      <c r="B83" s="467">
        <v>0</v>
      </c>
      <c r="C83" s="467">
        <v>0</v>
      </c>
      <c r="D83" s="467">
        <v>0</v>
      </c>
      <c r="E83" s="467">
        <v>0</v>
      </c>
      <c r="F83" s="467">
        <v>0</v>
      </c>
      <c r="G83" s="476">
        <v>39.82</v>
      </c>
      <c r="H83" s="476">
        <v>0</v>
      </c>
      <c r="I83" s="476">
        <v>0</v>
      </c>
      <c r="J83" s="476">
        <v>76</v>
      </c>
      <c r="K83" s="476">
        <v>288.90699999999998</v>
      </c>
      <c r="L83" s="469"/>
      <c r="M83" s="469"/>
      <c r="N83" s="469"/>
      <c r="O83" s="469"/>
      <c r="P83" s="469"/>
    </row>
    <row r="84" spans="1:16" ht="9" customHeight="1">
      <c r="A84" s="451" t="s">
        <v>427</v>
      </c>
      <c r="B84" s="466">
        <v>0</v>
      </c>
      <c r="C84" s="466">
        <v>0</v>
      </c>
      <c r="D84" s="466">
        <v>0</v>
      </c>
      <c r="E84" s="466">
        <v>0</v>
      </c>
      <c r="F84" s="466">
        <v>0</v>
      </c>
      <c r="G84" s="452">
        <v>0</v>
      </c>
      <c r="H84" s="452">
        <v>82.28</v>
      </c>
      <c r="I84" s="452">
        <v>0</v>
      </c>
      <c r="J84" s="452">
        <v>0</v>
      </c>
      <c r="K84" s="452">
        <v>0</v>
      </c>
      <c r="L84" s="469"/>
      <c r="M84" s="469"/>
      <c r="N84" s="469"/>
      <c r="O84" s="469"/>
      <c r="P84" s="469"/>
    </row>
    <row r="85" spans="1:16" ht="5.15" customHeight="1">
      <c r="A85" s="451"/>
      <c r="B85" s="466"/>
      <c r="C85" s="466"/>
      <c r="D85" s="466"/>
      <c r="E85" s="466"/>
      <c r="F85" s="466"/>
      <c r="G85" s="452"/>
      <c r="H85" s="452"/>
      <c r="I85" s="452"/>
      <c r="J85" s="452"/>
      <c r="K85" s="452"/>
      <c r="L85" s="469"/>
      <c r="M85" s="469"/>
      <c r="N85" s="469"/>
      <c r="O85" s="469"/>
      <c r="P85" s="469"/>
    </row>
    <row r="86" spans="1:16" ht="9" customHeight="1">
      <c r="A86" s="477" t="s">
        <v>428</v>
      </c>
      <c r="B86" s="464">
        <v>124447.8349999999</v>
      </c>
      <c r="C86" s="464">
        <v>94301.912000000026</v>
      </c>
      <c r="D86" s="464">
        <v>97498.428</v>
      </c>
      <c r="E86" s="464">
        <f>SUM(E87:E113)</f>
        <v>140978</v>
      </c>
      <c r="F86" s="464">
        <f>SUM(F87:F113)</f>
        <v>137186.65899999969</v>
      </c>
      <c r="G86" s="464">
        <v>4835.5069999999996</v>
      </c>
      <c r="H86" s="464">
        <v>3651.6860000000001</v>
      </c>
      <c r="I86" s="464">
        <v>13343.754000000003</v>
      </c>
      <c r="J86" s="464">
        <f>SUM(J87:J113)</f>
        <v>15828</v>
      </c>
      <c r="K86" s="464">
        <f>SUM(K87:K113)</f>
        <v>8352.1203399999995</v>
      </c>
      <c r="L86" s="469"/>
      <c r="M86" s="469"/>
      <c r="N86" s="469"/>
      <c r="O86" s="469"/>
      <c r="P86" s="469"/>
    </row>
    <row r="87" spans="1:16" ht="9" customHeight="1">
      <c r="A87" s="451" t="s">
        <v>429</v>
      </c>
      <c r="B87" s="466">
        <v>0</v>
      </c>
      <c r="C87" s="466">
        <v>0</v>
      </c>
      <c r="D87" s="466">
        <v>0</v>
      </c>
      <c r="E87" s="466">
        <v>0</v>
      </c>
      <c r="F87" s="466">
        <v>0</v>
      </c>
      <c r="G87" s="452">
        <v>14.893000000000001</v>
      </c>
      <c r="H87" s="452">
        <v>0</v>
      </c>
      <c r="I87" s="452">
        <v>0</v>
      </c>
      <c r="J87" s="452">
        <v>0</v>
      </c>
      <c r="K87" s="452"/>
      <c r="L87" s="469"/>
      <c r="M87" s="469"/>
      <c r="N87" s="469"/>
      <c r="O87" s="469"/>
      <c r="P87" s="469"/>
    </row>
    <row r="88" spans="1:16" ht="9" customHeight="1">
      <c r="A88" s="475" t="s">
        <v>430</v>
      </c>
      <c r="B88" s="467">
        <v>0</v>
      </c>
      <c r="C88" s="467">
        <v>0</v>
      </c>
      <c r="D88" s="467">
        <v>0</v>
      </c>
      <c r="E88" s="467">
        <v>0</v>
      </c>
      <c r="F88" s="467">
        <v>0</v>
      </c>
      <c r="G88" s="476">
        <v>0</v>
      </c>
      <c r="H88" s="476">
        <v>0</v>
      </c>
      <c r="I88" s="476">
        <v>0</v>
      </c>
      <c r="J88" s="476">
        <v>34</v>
      </c>
      <c r="K88" s="476">
        <v>1526.6</v>
      </c>
      <c r="L88" s="469"/>
      <c r="M88" s="469"/>
      <c r="N88" s="469"/>
      <c r="O88" s="469"/>
      <c r="P88" s="469"/>
    </row>
    <row r="89" spans="1:16" ht="9" customHeight="1">
      <c r="A89" s="475" t="s">
        <v>431</v>
      </c>
      <c r="B89" s="467">
        <v>0</v>
      </c>
      <c r="C89" s="467">
        <v>0</v>
      </c>
      <c r="D89" s="467">
        <v>0</v>
      </c>
      <c r="E89" s="467">
        <v>0</v>
      </c>
      <c r="F89" s="467">
        <v>0</v>
      </c>
      <c r="G89" s="476">
        <v>0</v>
      </c>
      <c r="H89" s="476">
        <v>0</v>
      </c>
      <c r="I89" s="476">
        <v>0</v>
      </c>
      <c r="J89" s="476">
        <v>44</v>
      </c>
      <c r="K89" s="476">
        <v>113.6</v>
      </c>
      <c r="L89" s="469"/>
      <c r="M89" s="469"/>
      <c r="N89" s="469"/>
      <c r="O89" s="469"/>
      <c r="P89" s="469"/>
    </row>
    <row r="90" spans="1:16" ht="9" customHeight="1">
      <c r="A90" s="475" t="s">
        <v>432</v>
      </c>
      <c r="B90" s="467">
        <v>0</v>
      </c>
      <c r="C90" s="467">
        <v>0</v>
      </c>
      <c r="D90" s="467">
        <v>0</v>
      </c>
      <c r="E90" s="467">
        <v>0</v>
      </c>
      <c r="F90" s="467">
        <v>887.19999999999982</v>
      </c>
      <c r="G90" s="476">
        <v>873.95899999999995</v>
      </c>
      <c r="H90" s="476">
        <v>1440.932</v>
      </c>
      <c r="I90" s="476">
        <v>773.03899999999999</v>
      </c>
      <c r="J90" s="476">
        <v>304</v>
      </c>
      <c r="K90" s="476">
        <v>129.108</v>
      </c>
      <c r="L90" s="469"/>
      <c r="M90" s="469"/>
      <c r="N90" s="469"/>
      <c r="O90" s="469"/>
      <c r="P90" s="469"/>
    </row>
    <row r="91" spans="1:16" ht="9" customHeight="1">
      <c r="A91" s="475" t="s">
        <v>433</v>
      </c>
      <c r="B91" s="467">
        <v>71621.723999999944</v>
      </c>
      <c r="C91" s="467">
        <v>36408.093999999997</v>
      </c>
      <c r="D91" s="467">
        <v>14758.762000000001</v>
      </c>
      <c r="E91" s="467">
        <v>16976</v>
      </c>
      <c r="F91" s="467">
        <v>1468.8539999999998</v>
      </c>
      <c r="G91" s="476">
        <v>0</v>
      </c>
      <c r="H91" s="476">
        <v>550.85</v>
      </c>
      <c r="I91" s="476">
        <v>6787.2250000000004</v>
      </c>
      <c r="J91" s="476">
        <v>2153</v>
      </c>
      <c r="K91" s="476">
        <v>0</v>
      </c>
      <c r="L91" s="469"/>
      <c r="M91" s="469"/>
      <c r="N91" s="469"/>
      <c r="O91" s="469"/>
      <c r="P91" s="469"/>
    </row>
    <row r="92" spans="1:16" ht="9" customHeight="1">
      <c r="A92" s="479" t="s">
        <v>462</v>
      </c>
      <c r="B92" s="467">
        <v>0</v>
      </c>
      <c r="C92" s="467">
        <v>0</v>
      </c>
      <c r="D92" s="467">
        <v>0</v>
      </c>
      <c r="E92" s="467">
        <v>0</v>
      </c>
      <c r="F92" s="467">
        <v>0</v>
      </c>
      <c r="G92" s="476">
        <v>0</v>
      </c>
      <c r="H92" s="476">
        <v>0</v>
      </c>
      <c r="I92" s="476">
        <v>0</v>
      </c>
      <c r="J92" s="476">
        <v>245</v>
      </c>
      <c r="K92" s="476">
        <v>0</v>
      </c>
      <c r="L92" s="469"/>
      <c r="M92" s="469"/>
      <c r="N92" s="469"/>
      <c r="O92" s="469"/>
      <c r="P92" s="469"/>
    </row>
    <row r="93" spans="1:16" ht="9" customHeight="1">
      <c r="A93" s="479" t="s">
        <v>463</v>
      </c>
      <c r="B93" s="467">
        <v>7674.7</v>
      </c>
      <c r="C93" s="467">
        <v>4269.0910000000003</v>
      </c>
      <c r="D93" s="467">
        <v>812.31700000000001</v>
      </c>
      <c r="E93" s="467">
        <v>98</v>
      </c>
      <c r="F93" s="467">
        <v>633.04</v>
      </c>
      <c r="G93" s="476">
        <v>0</v>
      </c>
      <c r="H93" s="476">
        <v>0</v>
      </c>
      <c r="I93" s="476">
        <v>0</v>
      </c>
      <c r="J93" s="476">
        <v>0</v>
      </c>
      <c r="K93" s="476">
        <v>0</v>
      </c>
      <c r="L93" s="469"/>
      <c r="M93" s="469"/>
      <c r="N93" s="469"/>
      <c r="O93" s="469"/>
      <c r="P93" s="469"/>
    </row>
    <row r="94" spans="1:16" ht="9" customHeight="1">
      <c r="A94" s="479" t="s">
        <v>434</v>
      </c>
      <c r="B94" s="467">
        <v>0</v>
      </c>
      <c r="C94" s="467">
        <v>0</v>
      </c>
      <c r="D94" s="467">
        <v>0</v>
      </c>
      <c r="E94" s="467">
        <v>0</v>
      </c>
      <c r="F94" s="467">
        <v>0</v>
      </c>
      <c r="G94" s="476">
        <v>498.91</v>
      </c>
      <c r="H94" s="476">
        <v>22.7</v>
      </c>
      <c r="I94" s="476">
        <v>0</v>
      </c>
      <c r="J94" s="476">
        <v>40</v>
      </c>
      <c r="K94" s="476">
        <v>0</v>
      </c>
      <c r="L94" s="469"/>
      <c r="M94" s="469"/>
      <c r="N94" s="469"/>
      <c r="O94" s="469"/>
      <c r="P94" s="469"/>
    </row>
    <row r="95" spans="1:16" ht="9" customHeight="1">
      <c r="A95" s="475" t="s">
        <v>435</v>
      </c>
      <c r="B95" s="467">
        <v>0</v>
      </c>
      <c r="C95" s="467">
        <v>1731.029</v>
      </c>
      <c r="D95" s="467">
        <v>285.72199999999998</v>
      </c>
      <c r="E95" s="467">
        <v>47</v>
      </c>
      <c r="F95" s="467">
        <v>0</v>
      </c>
      <c r="G95" s="476">
        <v>0</v>
      </c>
      <c r="H95" s="476">
        <v>0</v>
      </c>
      <c r="I95" s="476">
        <v>0</v>
      </c>
      <c r="J95" s="476">
        <v>0</v>
      </c>
      <c r="K95" s="476">
        <v>0</v>
      </c>
      <c r="L95" s="469"/>
      <c r="M95" s="469"/>
      <c r="N95" s="469"/>
      <c r="O95" s="469"/>
      <c r="P95" s="469"/>
    </row>
    <row r="96" spans="1:16" ht="9" customHeight="1">
      <c r="A96" s="475" t="s">
        <v>436</v>
      </c>
      <c r="B96" s="467">
        <v>6257.4370000000054</v>
      </c>
      <c r="C96" s="467">
        <v>3625.518</v>
      </c>
      <c r="D96" s="467">
        <v>5758.1670000000004</v>
      </c>
      <c r="E96" s="467">
        <v>1434</v>
      </c>
      <c r="F96" s="467">
        <v>38.06</v>
      </c>
      <c r="G96" s="476">
        <v>20.803999999999998</v>
      </c>
      <c r="H96" s="476">
        <v>0</v>
      </c>
      <c r="I96" s="476">
        <v>0</v>
      </c>
      <c r="J96" s="476">
        <v>0</v>
      </c>
      <c r="K96" s="476">
        <v>0</v>
      </c>
      <c r="L96" s="469"/>
      <c r="M96" s="469"/>
      <c r="N96" s="469"/>
      <c r="O96" s="469"/>
      <c r="P96" s="469"/>
    </row>
    <row r="97" spans="1:16" ht="9" customHeight="1">
      <c r="A97" s="475" t="s">
        <v>355</v>
      </c>
      <c r="B97" s="467">
        <v>22319.058999999961</v>
      </c>
      <c r="C97" s="467">
        <v>26556.218000000001</v>
      </c>
      <c r="D97" s="467">
        <v>32253.457999999999</v>
      </c>
      <c r="E97" s="467">
        <v>78103</v>
      </c>
      <c r="F97" s="467">
        <v>103721.48499999972</v>
      </c>
      <c r="G97" s="476">
        <v>0</v>
      </c>
      <c r="H97" s="476">
        <v>0</v>
      </c>
      <c r="I97" s="476">
        <v>24.984999999999999</v>
      </c>
      <c r="J97" s="476">
        <v>13</v>
      </c>
      <c r="K97" s="476">
        <v>11.794</v>
      </c>
      <c r="L97" s="469"/>
      <c r="M97" s="469"/>
      <c r="N97" s="469"/>
      <c r="O97" s="469"/>
      <c r="P97" s="469"/>
    </row>
    <row r="98" spans="1:16" ht="9" customHeight="1">
      <c r="A98" s="475" t="s">
        <v>437</v>
      </c>
      <c r="B98" s="467">
        <v>2915.9999999999991</v>
      </c>
      <c r="C98" s="467">
        <v>3412.645</v>
      </c>
      <c r="D98" s="467">
        <v>18661.774000000001</v>
      </c>
      <c r="E98" s="467">
        <v>2735</v>
      </c>
      <c r="F98" s="467">
        <v>2041.5</v>
      </c>
      <c r="G98" s="476">
        <v>0</v>
      </c>
      <c r="H98" s="476">
        <v>0</v>
      </c>
      <c r="I98" s="476">
        <v>774.34199999999998</v>
      </c>
      <c r="J98" s="476">
        <v>0</v>
      </c>
      <c r="K98" s="476">
        <v>503.53999999999996</v>
      </c>
      <c r="L98" s="469"/>
      <c r="M98" s="469"/>
      <c r="N98" s="469"/>
      <c r="O98" s="469"/>
      <c r="P98" s="469"/>
    </row>
    <row r="99" spans="1:16" ht="9" customHeight="1">
      <c r="A99" s="475" t="s">
        <v>369</v>
      </c>
      <c r="B99" s="467">
        <v>0</v>
      </c>
      <c r="C99" s="467">
        <v>0</v>
      </c>
      <c r="D99" s="467">
        <v>0</v>
      </c>
      <c r="E99" s="467">
        <v>0</v>
      </c>
      <c r="F99" s="467">
        <v>0</v>
      </c>
      <c r="G99" s="476">
        <v>347.74</v>
      </c>
      <c r="H99" s="476">
        <v>89.587999999999994</v>
      </c>
      <c r="I99" s="476">
        <v>63.073</v>
      </c>
      <c r="J99" s="476">
        <v>368</v>
      </c>
      <c r="K99" s="476">
        <v>1905.8120000000001</v>
      </c>
      <c r="L99" s="469"/>
      <c r="M99" s="469"/>
      <c r="N99" s="469"/>
      <c r="O99" s="469"/>
      <c r="P99" s="469"/>
    </row>
    <row r="100" spans="1:16" ht="9" customHeight="1">
      <c r="A100" s="475" t="s">
        <v>438</v>
      </c>
      <c r="B100" s="467">
        <v>34.799999999999997</v>
      </c>
      <c r="C100" s="467">
        <v>0</v>
      </c>
      <c r="D100" s="467">
        <v>0</v>
      </c>
      <c r="E100" s="467">
        <v>20</v>
      </c>
      <c r="F100" s="467">
        <v>53.833999999999989</v>
      </c>
      <c r="G100" s="476">
        <v>0</v>
      </c>
      <c r="H100" s="476">
        <v>0</v>
      </c>
      <c r="I100" s="476">
        <v>36.75</v>
      </c>
      <c r="J100" s="476">
        <v>413</v>
      </c>
      <c r="K100" s="476">
        <v>413.52</v>
      </c>
      <c r="L100" s="469"/>
      <c r="M100" s="469"/>
      <c r="N100" s="469"/>
      <c r="O100" s="469"/>
      <c r="P100" s="469"/>
    </row>
    <row r="101" spans="1:16" ht="9" customHeight="1">
      <c r="A101" s="475" t="s">
        <v>439</v>
      </c>
      <c r="B101" s="467">
        <v>0</v>
      </c>
      <c r="C101" s="467">
        <v>0</v>
      </c>
      <c r="D101" s="467">
        <v>0</v>
      </c>
      <c r="E101" s="467">
        <v>0</v>
      </c>
      <c r="F101" s="467">
        <v>0</v>
      </c>
      <c r="G101" s="476">
        <v>513.78</v>
      </c>
      <c r="H101" s="476">
        <v>0</v>
      </c>
      <c r="I101" s="476">
        <v>0</v>
      </c>
      <c r="J101" s="476">
        <v>259</v>
      </c>
      <c r="K101" s="476">
        <v>37.4</v>
      </c>
      <c r="L101" s="469"/>
      <c r="M101" s="469"/>
      <c r="N101" s="469"/>
      <c r="O101" s="469"/>
      <c r="P101" s="469"/>
    </row>
    <row r="102" spans="1:16" ht="9" customHeight="1">
      <c r="A102" s="475" t="s">
        <v>440</v>
      </c>
      <c r="B102" s="467">
        <v>0</v>
      </c>
      <c r="C102" s="467">
        <v>0</v>
      </c>
      <c r="D102" s="467">
        <v>0</v>
      </c>
      <c r="E102" s="467">
        <v>0</v>
      </c>
      <c r="F102" s="467">
        <v>0</v>
      </c>
      <c r="G102" s="476">
        <v>849.16</v>
      </c>
      <c r="H102" s="476">
        <v>653.02499999999998</v>
      </c>
      <c r="I102" s="476">
        <v>0</v>
      </c>
      <c r="J102" s="476">
        <v>40</v>
      </c>
      <c r="K102" s="476">
        <v>0</v>
      </c>
      <c r="L102" s="469"/>
      <c r="M102" s="469"/>
      <c r="N102" s="469"/>
      <c r="O102" s="469"/>
      <c r="P102" s="469"/>
    </row>
    <row r="103" spans="1:16" ht="9" customHeight="1">
      <c r="A103" s="475" t="s">
        <v>441</v>
      </c>
      <c r="B103" s="467">
        <v>0</v>
      </c>
      <c r="C103" s="467">
        <v>0</v>
      </c>
      <c r="D103" s="467">
        <v>0</v>
      </c>
      <c r="E103" s="467">
        <v>0</v>
      </c>
      <c r="F103" s="467">
        <v>0</v>
      </c>
      <c r="G103" s="476">
        <v>1596.3139999999999</v>
      </c>
      <c r="H103" s="476">
        <v>529.77</v>
      </c>
      <c r="I103" s="476">
        <v>20.64</v>
      </c>
      <c r="J103" s="476">
        <v>150</v>
      </c>
      <c r="K103" s="476">
        <v>163.01504</v>
      </c>
      <c r="L103" s="469"/>
      <c r="M103" s="469"/>
      <c r="N103" s="469"/>
      <c r="O103" s="469"/>
      <c r="P103" s="469"/>
    </row>
    <row r="104" spans="1:16" ht="9" customHeight="1">
      <c r="A104" s="475" t="s">
        <v>442</v>
      </c>
      <c r="B104" s="467">
        <v>1772.5650000000003</v>
      </c>
      <c r="C104" s="467">
        <v>2519.3290000000002</v>
      </c>
      <c r="D104" s="467">
        <v>4630.7960000000003</v>
      </c>
      <c r="E104" s="467">
        <v>4592</v>
      </c>
      <c r="F104" s="467">
        <v>2826.8300000000008</v>
      </c>
      <c r="G104" s="476">
        <v>0</v>
      </c>
      <c r="H104" s="476">
        <v>0</v>
      </c>
      <c r="I104" s="476">
        <v>4527.72</v>
      </c>
      <c r="J104" s="476">
        <v>10847</v>
      </c>
      <c r="K104" s="476">
        <v>3207.43</v>
      </c>
      <c r="L104" s="469"/>
      <c r="M104" s="469"/>
      <c r="N104" s="469"/>
      <c r="O104" s="469"/>
      <c r="P104" s="469"/>
    </row>
    <row r="105" spans="1:16" ht="9" customHeight="1">
      <c r="A105" s="475" t="s">
        <v>443</v>
      </c>
      <c r="B105" s="467">
        <v>2809.1150000000007</v>
      </c>
      <c r="C105" s="467">
        <v>3151.25</v>
      </c>
      <c r="D105" s="467">
        <v>8249.8279999999995</v>
      </c>
      <c r="E105" s="467">
        <v>17648</v>
      </c>
      <c r="F105" s="467">
        <v>19010.310999999998</v>
      </c>
      <c r="G105" s="476">
        <v>0</v>
      </c>
      <c r="H105" s="476">
        <v>0</v>
      </c>
      <c r="I105" s="476">
        <v>51.74</v>
      </c>
      <c r="J105" s="476">
        <v>25</v>
      </c>
      <c r="K105" s="476">
        <v>0</v>
      </c>
      <c r="L105" s="469"/>
      <c r="M105" s="469"/>
      <c r="N105" s="469"/>
      <c r="O105" s="469"/>
      <c r="P105" s="469"/>
    </row>
    <row r="106" spans="1:16" ht="9" customHeight="1">
      <c r="A106" s="475" t="s">
        <v>444</v>
      </c>
      <c r="B106" s="467">
        <v>0</v>
      </c>
      <c r="C106" s="467">
        <v>0</v>
      </c>
      <c r="D106" s="467">
        <v>0</v>
      </c>
      <c r="E106" s="467">
        <v>0</v>
      </c>
      <c r="F106" s="467">
        <v>0</v>
      </c>
      <c r="G106" s="476">
        <v>0</v>
      </c>
      <c r="H106" s="476">
        <v>58.79</v>
      </c>
      <c r="I106" s="476">
        <v>98.62</v>
      </c>
      <c r="J106" s="476">
        <v>115</v>
      </c>
      <c r="K106" s="476">
        <v>175.97</v>
      </c>
      <c r="L106" s="469"/>
      <c r="M106" s="469"/>
      <c r="N106" s="469"/>
      <c r="O106" s="469"/>
      <c r="P106" s="469"/>
    </row>
    <row r="107" spans="1:16" ht="9" customHeight="1">
      <c r="A107" s="475" t="s">
        <v>374</v>
      </c>
      <c r="B107" s="467">
        <v>1388.3549999999998</v>
      </c>
      <c r="C107" s="467">
        <v>334.6</v>
      </c>
      <c r="D107" s="467">
        <v>21.936</v>
      </c>
      <c r="E107" s="467">
        <v>0</v>
      </c>
      <c r="F107" s="467">
        <v>0</v>
      </c>
      <c r="G107" s="476">
        <v>0</v>
      </c>
      <c r="H107" s="476">
        <v>0</v>
      </c>
      <c r="I107" s="476">
        <v>185.62</v>
      </c>
      <c r="J107" s="476">
        <v>0</v>
      </c>
      <c r="K107" s="476">
        <v>0</v>
      </c>
    </row>
    <row r="108" spans="1:16" ht="9" customHeight="1">
      <c r="A108" s="475" t="s">
        <v>445</v>
      </c>
      <c r="B108" s="467">
        <v>0</v>
      </c>
      <c r="C108" s="467">
        <v>0</v>
      </c>
      <c r="D108" s="467">
        <v>0</v>
      </c>
      <c r="E108" s="467">
        <v>0</v>
      </c>
      <c r="F108" s="467">
        <v>0</v>
      </c>
      <c r="G108" s="476">
        <v>72.046000000000006</v>
      </c>
      <c r="H108" s="476">
        <v>306.03100000000001</v>
      </c>
      <c r="I108" s="476">
        <v>0</v>
      </c>
      <c r="J108" s="476">
        <v>318</v>
      </c>
      <c r="K108" s="476">
        <v>0</v>
      </c>
    </row>
    <row r="109" spans="1:16" ht="9" customHeight="1">
      <c r="A109" s="475" t="s">
        <v>446</v>
      </c>
      <c r="B109" s="467">
        <v>0</v>
      </c>
      <c r="C109" s="467">
        <v>0</v>
      </c>
      <c r="D109" s="467">
        <v>0</v>
      </c>
      <c r="E109" s="467">
        <v>0</v>
      </c>
      <c r="F109" s="467">
        <v>0</v>
      </c>
      <c r="G109" s="476">
        <v>47.901000000000003</v>
      </c>
      <c r="H109" s="476">
        <v>0</v>
      </c>
      <c r="I109" s="476">
        <v>0</v>
      </c>
      <c r="J109" s="476">
        <v>0</v>
      </c>
      <c r="K109" s="476">
        <v>0</v>
      </c>
    </row>
    <row r="110" spans="1:16" ht="9" customHeight="1">
      <c r="A110" s="475" t="s">
        <v>447</v>
      </c>
      <c r="B110" s="467">
        <v>2490.7600000000002</v>
      </c>
      <c r="C110" s="467">
        <v>4189.6109999999999</v>
      </c>
      <c r="D110" s="467">
        <v>720.55799999999999</v>
      </c>
      <c r="E110" s="467">
        <v>5954</v>
      </c>
      <c r="F110" s="467">
        <v>2822.85</v>
      </c>
      <c r="G110" s="476">
        <v>0</v>
      </c>
      <c r="H110" s="476">
        <v>0</v>
      </c>
      <c r="I110" s="476">
        <v>0</v>
      </c>
      <c r="J110" s="476">
        <v>0</v>
      </c>
      <c r="K110" s="476">
        <v>0</v>
      </c>
    </row>
    <row r="111" spans="1:16" ht="9" customHeight="1">
      <c r="A111" s="475" t="s">
        <v>448</v>
      </c>
      <c r="B111" s="467">
        <v>484.84000000000003</v>
      </c>
      <c r="C111" s="467">
        <v>315.36</v>
      </c>
      <c r="D111" s="467">
        <v>145.38999999999999</v>
      </c>
      <c r="E111" s="467">
        <v>48</v>
      </c>
      <c r="F111" s="467">
        <v>83.61</v>
      </c>
      <c r="G111" s="476">
        <v>0</v>
      </c>
      <c r="H111" s="476">
        <v>0</v>
      </c>
      <c r="I111" s="476">
        <v>0</v>
      </c>
      <c r="J111" s="476">
        <v>203</v>
      </c>
      <c r="K111" s="476">
        <v>0</v>
      </c>
    </row>
    <row r="112" spans="1:16" ht="9" customHeight="1">
      <c r="A112" s="475" t="s">
        <v>449</v>
      </c>
      <c r="B112" s="467">
        <v>0</v>
      </c>
      <c r="C112" s="467">
        <v>0</v>
      </c>
      <c r="D112" s="467">
        <v>0</v>
      </c>
      <c r="E112" s="467">
        <v>0</v>
      </c>
      <c r="F112" s="467">
        <v>0</v>
      </c>
      <c r="G112" s="476">
        <v>0</v>
      </c>
      <c r="H112" s="476">
        <v>0</v>
      </c>
      <c r="I112" s="476">
        <v>0</v>
      </c>
      <c r="J112" s="476">
        <v>204</v>
      </c>
      <c r="K112" s="476">
        <v>111.4593</v>
      </c>
    </row>
    <row r="113" spans="1:11" ht="9" customHeight="1">
      <c r="A113" s="451" t="s">
        <v>450</v>
      </c>
      <c r="B113" s="466">
        <v>4678.4799999999987</v>
      </c>
      <c r="C113" s="466">
        <v>7789.1670000000004</v>
      </c>
      <c r="D113" s="466">
        <v>11199.72</v>
      </c>
      <c r="E113" s="466">
        <v>13323</v>
      </c>
      <c r="F113" s="466">
        <v>3599.0849999999978</v>
      </c>
      <c r="G113" s="452">
        <v>0</v>
      </c>
      <c r="H113" s="452">
        <v>0</v>
      </c>
      <c r="I113" s="452">
        <v>0</v>
      </c>
      <c r="J113" s="452">
        <v>53</v>
      </c>
      <c r="K113" s="452">
        <v>52.872</v>
      </c>
    </row>
    <row r="114" spans="1:11" ht="3.65" customHeight="1" thickBot="1">
      <c r="A114" s="480"/>
      <c r="B114" s="481"/>
      <c r="C114" s="481"/>
      <c r="D114" s="481"/>
      <c r="E114" s="481"/>
      <c r="F114" s="481"/>
      <c r="G114" s="481"/>
      <c r="H114" s="481"/>
      <c r="I114" s="481"/>
      <c r="J114" s="481"/>
      <c r="K114" s="481"/>
    </row>
    <row r="115" spans="1:11" ht="9.5" thickTop="1">
      <c r="A115" s="584" t="s">
        <v>377</v>
      </c>
      <c r="B115" s="584"/>
      <c r="C115" s="584"/>
      <c r="D115" s="584"/>
      <c r="E115" s="584"/>
      <c r="F115" s="584"/>
      <c r="G115" s="584"/>
      <c r="H115" s="584"/>
      <c r="I115" s="470"/>
      <c r="J115" s="470"/>
      <c r="K115" s="470"/>
    </row>
    <row r="116" spans="1:11" ht="14.15" customHeight="1">
      <c r="A116" s="585" t="s">
        <v>451</v>
      </c>
      <c r="B116" s="585"/>
      <c r="C116" s="585"/>
      <c r="D116" s="585"/>
      <c r="E116" s="585"/>
      <c r="F116" s="585"/>
      <c r="G116" s="585"/>
      <c r="H116" s="585"/>
      <c r="I116" s="585"/>
      <c r="J116" s="585"/>
      <c r="K116" s="585"/>
    </row>
  </sheetData>
  <mergeCells count="6">
    <mergeCell ref="A115:H115"/>
    <mergeCell ref="A116:K116"/>
    <mergeCell ref="A1:K1"/>
    <mergeCell ref="A3:A4"/>
    <mergeCell ref="B3:F3"/>
    <mergeCell ref="G3:K3"/>
  </mergeCells>
  <printOptions horizontalCentered="1"/>
  <pageMargins left="0.78740157480314965" right="0.78740157480314965" top="0.78740157480314965" bottom="0.78740157480314965" header="0" footer="0"/>
  <pageSetup paperSize="9" scale="97" orientation="portrait" horizontalDpi="300" verticalDpi="300" r:id="rId1"/>
  <headerFooter scaleWithDoc="0" alignWithMargins="0"/>
  <rowBreaks count="1" manualBreakCount="1">
    <brk id="85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56</vt:i4>
      </vt:variant>
      <vt:variant>
        <vt:lpstr>Named Ranges</vt:lpstr>
      </vt:variant>
      <vt:variant>
        <vt:i4>16</vt:i4>
      </vt:variant>
    </vt:vector>
  </HeadingPairs>
  <TitlesOfParts>
    <vt:vector size="72" baseType="lpstr">
      <vt:lpstr> Índice</vt:lpstr>
      <vt:lpstr>4.1</vt:lpstr>
      <vt:lpstr>4.2</vt:lpstr>
      <vt:lpstr>4.3</vt:lpstr>
      <vt:lpstr>4.4</vt:lpstr>
      <vt:lpstr>4.5</vt:lpstr>
      <vt:lpstr>4.6</vt:lpstr>
      <vt:lpstr>5.1</vt:lpstr>
      <vt:lpstr>5.2</vt:lpstr>
      <vt:lpstr>6.1</vt:lpstr>
      <vt:lpstr>6.2</vt:lpstr>
      <vt:lpstr>6.3</vt:lpstr>
      <vt:lpstr>6.4</vt:lpstr>
      <vt:lpstr>6.5</vt:lpstr>
      <vt:lpstr>6.6</vt:lpstr>
      <vt:lpstr>6.7</vt:lpstr>
      <vt:lpstr>6.8</vt:lpstr>
      <vt:lpstr>6.9</vt:lpstr>
      <vt:lpstr>7.1</vt:lpstr>
      <vt:lpstr>7.2</vt:lpstr>
      <vt:lpstr>7.3</vt:lpstr>
      <vt:lpstr>7.4</vt:lpstr>
      <vt:lpstr>7.5</vt:lpstr>
      <vt:lpstr>7.6</vt:lpstr>
      <vt:lpstr>7.7</vt:lpstr>
      <vt:lpstr>7.8</vt:lpstr>
      <vt:lpstr>7.9</vt:lpstr>
      <vt:lpstr>7.10</vt:lpstr>
      <vt:lpstr>7.11</vt:lpstr>
      <vt:lpstr>7.12</vt:lpstr>
      <vt:lpstr>7.13</vt:lpstr>
      <vt:lpstr>7.14</vt:lpstr>
      <vt:lpstr>7.15</vt:lpstr>
      <vt:lpstr>7.16</vt:lpstr>
      <vt:lpstr>7.17</vt:lpstr>
      <vt:lpstr>7.18</vt:lpstr>
      <vt:lpstr>7.19</vt:lpstr>
      <vt:lpstr>7.20</vt:lpstr>
      <vt:lpstr>7.21</vt:lpstr>
      <vt:lpstr>7.22</vt:lpstr>
      <vt:lpstr>7.23</vt:lpstr>
      <vt:lpstr>7.24</vt:lpstr>
      <vt:lpstr>7.25</vt:lpstr>
      <vt:lpstr>7.26</vt:lpstr>
      <vt:lpstr>7.27</vt:lpstr>
      <vt:lpstr>7.28</vt:lpstr>
      <vt:lpstr>7.29</vt:lpstr>
      <vt:lpstr>7.29.1</vt:lpstr>
      <vt:lpstr>7.30</vt:lpstr>
      <vt:lpstr>7.30.1</vt:lpstr>
      <vt:lpstr>7.31</vt:lpstr>
      <vt:lpstr>7.31.1</vt:lpstr>
      <vt:lpstr>7.32</vt:lpstr>
      <vt:lpstr>7.32.1</vt:lpstr>
      <vt:lpstr>7.33</vt:lpstr>
      <vt:lpstr>7.33.1</vt:lpstr>
      <vt:lpstr>' Índice'!Print_Area</vt:lpstr>
      <vt:lpstr>'4.1'!Print_Area</vt:lpstr>
      <vt:lpstr>'4.2'!Print_Area</vt:lpstr>
      <vt:lpstr>'4.3'!Print_Area</vt:lpstr>
      <vt:lpstr>'4.4'!Print_Area</vt:lpstr>
      <vt:lpstr>'4.6'!Print_Area</vt:lpstr>
      <vt:lpstr>'5.1'!Print_Area</vt:lpstr>
      <vt:lpstr>'5.2'!Print_Area</vt:lpstr>
      <vt:lpstr>'6.1'!Print_Area</vt:lpstr>
      <vt:lpstr>'6.3'!Print_Area</vt:lpstr>
      <vt:lpstr>'6.4'!Print_Area</vt:lpstr>
      <vt:lpstr>'6.5'!Print_Area</vt:lpstr>
      <vt:lpstr>'6.6'!Print_Area</vt:lpstr>
      <vt:lpstr>'6.7'!Print_Area</vt:lpstr>
      <vt:lpstr>'6.8'!Print_Area</vt:lpstr>
      <vt:lpstr>'6.9'!Print_Area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 Ambiente - 2021</dc:title>
  <dc:creator/>
  <cp:lastModifiedBy/>
  <dcterms:created xsi:type="dcterms:W3CDTF">2022-12-22T10:00:10Z</dcterms:created>
  <dcterms:modified xsi:type="dcterms:W3CDTF">2022-12-22T10:00:29Z</dcterms:modified>
</cp:coreProperties>
</file>