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OJECTOS\APURAMENTOS_MENSAIS\INTERNACIONAL_40DIAS\2021\LINK_FIR\"/>
    </mc:Choice>
  </mc:AlternateContent>
  <xr:revisionPtr revIDLastSave="0" documentId="13_ncr:1_{94E6BA8C-0090-4E59-BB20-A94374B02071}" xr6:coauthVersionLast="47" xr6:coauthVersionMax="47" xr10:uidLastSave="{00000000-0000-0000-0000-000000000000}"/>
  <bookViews>
    <workbookView xWindow="-108" yWindow="-108" windowWidth="23256" windowHeight="12576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46" i="18" l="1"/>
  <c r="C246" i="18"/>
  <c r="O14" i="18" l="1"/>
  <c r="O13" i="18"/>
  <c r="O9" i="18"/>
  <c r="O8" i="18"/>
  <c r="E247" i="18" l="1"/>
  <c r="I246" i="18" l="1"/>
  <c r="I247" i="18"/>
  <c r="C247" i="18" l="1"/>
  <c r="G246" i="18" l="1"/>
  <c r="G247" i="18"/>
  <c r="E57" i="18" l="1"/>
  <c r="C97" i="18"/>
  <c r="C73" i="18"/>
  <c r="C57" i="18"/>
  <c r="C45" i="18"/>
  <c r="E46" i="18"/>
  <c r="E64" i="18"/>
  <c r="E80" i="18"/>
  <c r="C28" i="18"/>
  <c r="C50" i="18"/>
  <c r="I57" i="18"/>
  <c r="C58" i="18"/>
  <c r="C60" i="18"/>
  <c r="G60" i="18"/>
  <c r="E63" i="18"/>
  <c r="G64" i="18"/>
  <c r="C66" i="18"/>
  <c r="C84" i="18"/>
  <c r="C86" i="18"/>
  <c r="E95" i="18"/>
  <c r="I103" i="18"/>
  <c r="C106" i="18"/>
  <c r="E111" i="18"/>
  <c r="E119" i="18"/>
  <c r="E121" i="18"/>
  <c r="C122" i="18"/>
  <c r="C124" i="18"/>
  <c r="G245" i="18"/>
  <c r="C245" i="18"/>
  <c r="I244" i="18"/>
  <c r="E244" i="18"/>
  <c r="I243" i="18"/>
  <c r="G243" i="18"/>
  <c r="E243" i="18"/>
  <c r="C243" i="18"/>
  <c r="I242" i="18"/>
  <c r="E242" i="18"/>
  <c r="I241" i="18"/>
  <c r="G241" i="18"/>
  <c r="E241" i="18"/>
  <c r="C241" i="18"/>
  <c r="G239" i="18"/>
  <c r="E239" i="18"/>
  <c r="C239" i="18"/>
  <c r="I238" i="18"/>
  <c r="E238" i="18"/>
  <c r="G237" i="18"/>
  <c r="E237" i="18"/>
  <c r="C237" i="18"/>
  <c r="I236" i="18"/>
  <c r="E236" i="18"/>
  <c r="G233" i="18"/>
  <c r="E233" i="18"/>
  <c r="C233" i="18"/>
  <c r="I232" i="18"/>
  <c r="E232" i="18"/>
  <c r="I231" i="18"/>
  <c r="G231" i="18"/>
  <c r="E231" i="18"/>
  <c r="C231" i="18"/>
  <c r="I230" i="18"/>
  <c r="I229" i="18"/>
  <c r="G229" i="18"/>
  <c r="I228" i="18"/>
  <c r="G227" i="18"/>
  <c r="E227" i="18"/>
  <c r="E226" i="18"/>
  <c r="I225" i="18"/>
  <c r="G225" i="18"/>
  <c r="E225" i="18"/>
  <c r="C225" i="18"/>
  <c r="I224" i="18"/>
  <c r="E224" i="18"/>
  <c r="G223" i="18"/>
  <c r="E223" i="18"/>
  <c r="C223" i="18"/>
  <c r="E221" i="18"/>
  <c r="I219" i="18"/>
  <c r="E218" i="18"/>
  <c r="I217" i="18"/>
  <c r="G217" i="18"/>
  <c r="E216" i="18"/>
  <c r="E214" i="18"/>
  <c r="E212" i="18"/>
  <c r="G211" i="18"/>
  <c r="E210" i="18"/>
  <c r="I209" i="18"/>
  <c r="G207" i="18"/>
  <c r="E200" i="18"/>
  <c r="E198" i="18"/>
  <c r="E194" i="18"/>
  <c r="I177" i="18"/>
  <c r="E177" i="18"/>
  <c r="E166" i="18"/>
  <c r="E158" i="18"/>
  <c r="I157" i="18"/>
  <c r="G157" i="18"/>
  <c r="E152" i="18"/>
  <c r="E148" i="18"/>
  <c r="I143" i="18"/>
  <c r="G143" i="18"/>
  <c r="E143" i="18"/>
  <c r="C143" i="18"/>
  <c r="E142" i="18"/>
  <c r="C141" i="18"/>
  <c r="E105" i="18"/>
  <c r="E81" i="18"/>
  <c r="E65" i="18"/>
  <c r="C119" i="18"/>
  <c r="C100" i="18"/>
  <c r="C92" i="18"/>
  <c r="C49" i="18"/>
  <c r="E84" i="18"/>
  <c r="E126" i="18"/>
  <c r="E58" i="18"/>
  <c r="C63" i="18"/>
  <c r="E66" i="18"/>
  <c r="I68" i="18"/>
  <c r="C79" i="18"/>
  <c r="G117" i="18"/>
  <c r="C121" i="18"/>
  <c r="G244" i="18"/>
  <c r="C244" i="18"/>
  <c r="C240" i="18"/>
  <c r="G230" i="18"/>
  <c r="C224" i="18"/>
  <c r="C218" i="18"/>
  <c r="C216" i="18"/>
  <c r="C214" i="18"/>
  <c r="C212" i="18"/>
  <c r="G210" i="18"/>
  <c r="C210" i="18"/>
  <c r="G194" i="18"/>
  <c r="C194" i="18"/>
  <c r="G190" i="18"/>
  <c r="G182" i="18"/>
  <c r="E114" i="18" l="1"/>
  <c r="E112" i="18"/>
  <c r="C111" i="18"/>
  <c r="C107" i="18"/>
  <c r="E106" i="18"/>
  <c r="C126" i="18"/>
  <c r="E100" i="18"/>
  <c r="E86" i="18"/>
  <c r="C166" i="18"/>
  <c r="C152" i="18"/>
  <c r="C148" i="18"/>
  <c r="C103" i="18"/>
  <c r="C95" i="18"/>
  <c r="G57" i="18"/>
  <c r="C133" i="18"/>
  <c r="C177" i="18"/>
  <c r="E28" i="18"/>
  <c r="E24" i="18"/>
  <c r="C219" i="18"/>
  <c r="C217" i="18"/>
  <c r="C215" i="18"/>
  <c r="C211" i="18"/>
  <c r="C209" i="18"/>
  <c r="C207" i="18"/>
  <c r="E163" i="18"/>
  <c r="E161" i="18"/>
  <c r="E157" i="18"/>
  <c r="C99" i="18"/>
  <c r="I158" i="18"/>
  <c r="C157" i="18"/>
  <c r="C221" i="18"/>
  <c r="I218" i="18"/>
  <c r="I216" i="18"/>
  <c r="G236" i="18"/>
  <c r="G234" i="18"/>
  <c r="G232" i="18"/>
  <c r="I237" i="18"/>
  <c r="G235" i="18"/>
  <c r="C235" i="18"/>
  <c r="E234" i="18"/>
  <c r="C238" i="18"/>
  <c r="E240" i="18"/>
  <c r="C242" i="18"/>
  <c r="I245" i="18"/>
  <c r="E209" i="18"/>
  <c r="E215" i="18"/>
  <c r="I227" i="18"/>
  <c r="I211" i="18"/>
  <c r="G216" i="18"/>
  <c r="G148" i="18"/>
  <c r="G112" i="18"/>
  <c r="G100" i="18"/>
  <c r="E229" i="18"/>
  <c r="E123" i="18"/>
  <c r="C112" i="18"/>
  <c r="E45" i="18"/>
  <c r="E103" i="18"/>
  <c r="I239" i="18"/>
  <c r="C228" i="18"/>
  <c r="G218" i="18"/>
  <c r="C120" i="18"/>
  <c r="C80" i="18"/>
  <c r="C64" i="18"/>
  <c r="I226" i="18"/>
  <c r="E228" i="18"/>
  <c r="C227" i="18"/>
  <c r="C229" i="18"/>
  <c r="E230" i="18"/>
  <c r="C236" i="18"/>
  <c r="C234" i="18"/>
  <c r="C232" i="18"/>
  <c r="I235" i="18"/>
  <c r="E235" i="18"/>
  <c r="I234" i="18"/>
  <c r="I233" i="18"/>
  <c r="G238" i="18"/>
  <c r="I223" i="18"/>
  <c r="I215" i="18"/>
  <c r="I207" i="18"/>
  <c r="I127" i="18"/>
  <c r="G228" i="18"/>
  <c r="G226" i="18"/>
  <c r="G224" i="18"/>
  <c r="C230" i="18"/>
  <c r="I240" i="18"/>
  <c r="G242" i="18"/>
  <c r="E245" i="18"/>
  <c r="E205" i="18"/>
  <c r="E217" i="18"/>
  <c r="C186" i="18"/>
  <c r="C136" i="18"/>
  <c r="C226" i="18"/>
  <c r="G240" i="18"/>
  <c r="E219" i="18"/>
  <c r="E99" i="18"/>
  <c r="P47" i="2" l="1"/>
  <c r="P43" i="2"/>
  <c r="P39" i="2"/>
  <c r="P37" i="4"/>
  <c r="P39" i="4"/>
  <c r="P43" i="4"/>
  <c r="P47" i="4"/>
  <c r="P48" i="2"/>
  <c r="P46" i="2"/>
  <c r="P44" i="2"/>
  <c r="P42" i="2"/>
  <c r="P40" i="2"/>
  <c r="P38" i="2"/>
  <c r="P38" i="4"/>
  <c r="P40" i="4"/>
  <c r="P42" i="4"/>
  <c r="P44" i="4"/>
  <c r="P46" i="4"/>
  <c r="P48" i="4"/>
  <c r="P37" i="2"/>
  <c r="P45" i="2"/>
  <c r="P41" i="2"/>
  <c r="P41" i="4"/>
  <c r="P45" i="4"/>
  <c r="I12" i="26"/>
  <c r="I13" i="27" l="1"/>
  <c r="O13" i="27"/>
  <c r="I14" i="27"/>
  <c r="O14" i="27"/>
  <c r="I15" i="27"/>
  <c r="O15" i="27"/>
  <c r="I16" i="27"/>
  <c r="O16" i="27"/>
  <c r="I17" i="27"/>
  <c r="O17" i="27"/>
  <c r="I18" i="27"/>
  <c r="O18" i="27"/>
  <c r="I19" i="27"/>
  <c r="O19" i="27"/>
  <c r="I20" i="27"/>
  <c r="O20" i="27"/>
  <c r="I21" i="27"/>
  <c r="O21" i="27"/>
  <c r="I22" i="27"/>
  <c r="O22" i="27"/>
  <c r="I12" i="27" l="1"/>
  <c r="O12" i="27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K11" i="18" l="1"/>
  <c r="K12" i="18" l="1"/>
  <c r="I48" i="18"/>
  <c r="I70" i="18"/>
  <c r="I133" i="18"/>
  <c r="I189" i="18"/>
  <c r="I221" i="18"/>
  <c r="I89" i="18"/>
  <c r="I77" i="18"/>
  <c r="I51" i="18"/>
  <c r="I58" i="18"/>
  <c r="I18" i="18"/>
  <c r="I20" i="18"/>
  <c r="I130" i="18"/>
  <c r="I149" i="18"/>
  <c r="I161" i="18"/>
  <c r="I171" i="18"/>
  <c r="I181" i="18"/>
  <c r="I201" i="18"/>
  <c r="I91" i="18"/>
  <c r="I31" i="18"/>
  <c r="I15" i="18"/>
  <c r="I112" i="18"/>
  <c r="I32" i="18"/>
  <c r="I26" i="18"/>
  <c r="I167" i="18"/>
  <c r="I197" i="18"/>
  <c r="I107" i="18"/>
  <c r="I85" i="18"/>
  <c r="I41" i="18"/>
  <c r="I122" i="18"/>
  <c r="I117" i="18"/>
  <c r="I37" i="18"/>
  <c r="I132" i="18"/>
  <c r="I137" i="18"/>
  <c r="I144" i="18"/>
  <c r="I165" i="18"/>
  <c r="I193" i="18"/>
  <c r="I123" i="18"/>
  <c r="I109" i="18"/>
  <c r="I61" i="18"/>
  <c r="I45" i="18"/>
  <c r="I17" i="18"/>
  <c r="I22" i="18"/>
  <c r="I99" i="18"/>
  <c r="I71" i="18"/>
  <c r="I159" i="18"/>
  <c r="I222" i="18"/>
  <c r="I203" i="18"/>
  <c r="I83" i="18"/>
  <c r="I82" i="18"/>
  <c r="I110" i="18"/>
  <c r="I148" i="18"/>
  <c r="I174" i="18"/>
  <c r="I198" i="18"/>
  <c r="I214" i="18"/>
  <c r="I95" i="18"/>
  <c r="I36" i="18"/>
  <c r="I81" i="18"/>
  <c r="I84" i="18"/>
  <c r="I114" i="18"/>
  <c r="I152" i="18"/>
  <c r="I176" i="18"/>
  <c r="I200" i="18"/>
  <c r="I220" i="18"/>
  <c r="I108" i="18"/>
  <c r="I29" i="18"/>
  <c r="I98" i="18"/>
  <c r="I35" i="18"/>
  <c r="I170" i="18"/>
  <c r="I140" i="18"/>
  <c r="I195" i="18"/>
  <c r="I135" i="18"/>
  <c r="I74" i="18"/>
  <c r="I75" i="18"/>
  <c r="I131" i="18"/>
  <c r="I86" i="18"/>
  <c r="I118" i="18"/>
  <c r="I156" i="18"/>
  <c r="I180" i="18"/>
  <c r="I202" i="18"/>
  <c r="I30" i="18"/>
  <c r="I111" i="18"/>
  <c r="I34" i="18"/>
  <c r="I69" i="18"/>
  <c r="I213" i="18"/>
  <c r="I92" i="18"/>
  <c r="I120" i="18"/>
  <c r="I160" i="18"/>
  <c r="I182" i="18"/>
  <c r="I204" i="18"/>
  <c r="I56" i="18"/>
  <c r="I150" i="18"/>
  <c r="I16" i="18"/>
  <c r="I116" i="18"/>
  <c r="I50" i="18"/>
  <c r="I138" i="18"/>
  <c r="I52" i="18"/>
  <c r="I162" i="18"/>
  <c r="I90" i="18"/>
  <c r="I46" i="18"/>
  <c r="I128" i="18"/>
  <c r="I187" i="18"/>
  <c r="I191" i="18"/>
  <c r="I105" i="18"/>
  <c r="I79" i="18"/>
  <c r="I65" i="18"/>
  <c r="I101" i="18"/>
  <c r="I40" i="18"/>
  <c r="I62" i="18"/>
  <c r="I14" i="18"/>
  <c r="I141" i="18"/>
  <c r="I155" i="18"/>
  <c r="I169" i="18"/>
  <c r="I173" i="18"/>
  <c r="I185" i="18"/>
  <c r="I121" i="18"/>
  <c r="I43" i="18"/>
  <c r="I23" i="18"/>
  <c r="I66" i="18"/>
  <c r="I64" i="18"/>
  <c r="I38" i="18"/>
  <c r="I153" i="18"/>
  <c r="I188" i="18"/>
  <c r="I125" i="18"/>
  <c r="I97" i="18"/>
  <c r="I47" i="18"/>
  <c r="I54" i="18"/>
  <c r="I104" i="18"/>
  <c r="I59" i="18"/>
  <c r="I129" i="18"/>
  <c r="I136" i="18"/>
  <c r="I139" i="18"/>
  <c r="I145" i="18"/>
  <c r="I178" i="18"/>
  <c r="I13" i="18"/>
  <c r="I113" i="18"/>
  <c r="I93" i="18"/>
  <c r="I55" i="18"/>
  <c r="I39" i="18"/>
  <c r="I124" i="18"/>
  <c r="I63" i="18"/>
  <c r="I115" i="18"/>
  <c r="I119" i="18"/>
  <c r="I199" i="18"/>
  <c r="I25" i="18"/>
  <c r="I53" i="18"/>
  <c r="I163" i="18"/>
  <c r="I94" i="18"/>
  <c r="I126" i="18"/>
  <c r="I164" i="18"/>
  <c r="I190" i="18"/>
  <c r="I206" i="18"/>
  <c r="I49" i="18"/>
  <c r="I151" i="18"/>
  <c r="I27" i="18"/>
  <c r="I179" i="18"/>
  <c r="I100" i="18"/>
  <c r="I134" i="18"/>
  <c r="I166" i="18"/>
  <c r="I192" i="18"/>
  <c r="I208" i="18"/>
  <c r="I80" i="18"/>
  <c r="I184" i="18"/>
  <c r="I42" i="18"/>
  <c r="I154" i="18"/>
  <c r="I19" i="18"/>
  <c r="I72" i="18"/>
  <c r="I33" i="18"/>
  <c r="I87" i="18"/>
  <c r="I183" i="18"/>
  <c r="I44" i="18"/>
  <c r="I73" i="18"/>
  <c r="I60" i="18"/>
  <c r="I102" i="18"/>
  <c r="I142" i="18"/>
  <c r="I168" i="18"/>
  <c r="I194" i="18"/>
  <c r="I210" i="18"/>
  <c r="I67" i="18"/>
  <c r="I175" i="18"/>
  <c r="I205" i="18"/>
  <c r="I147" i="18"/>
  <c r="I76" i="18"/>
  <c r="I106" i="18"/>
  <c r="I146" i="18"/>
  <c r="I172" i="18"/>
  <c r="I196" i="18"/>
  <c r="I212" i="18"/>
  <c r="I96" i="18"/>
  <c r="I24" i="18"/>
  <c r="I88" i="18"/>
  <c r="I186" i="18"/>
  <c r="I21" i="18"/>
  <c r="I28" i="18"/>
  <c r="I78" i="18"/>
  <c r="E120" i="18"/>
  <c r="E74" i="18"/>
  <c r="E50" i="18"/>
  <c r="E73" i="18"/>
  <c r="E132" i="18"/>
  <c r="E146" i="18"/>
  <c r="E167" i="18"/>
  <c r="E172" i="18"/>
  <c r="E182" i="18"/>
  <c r="E202" i="18"/>
  <c r="E127" i="18"/>
  <c r="E61" i="18"/>
  <c r="E35" i="18"/>
  <c r="E72" i="18"/>
  <c r="E78" i="18"/>
  <c r="E48" i="18"/>
  <c r="E34" i="18"/>
  <c r="E16" i="18"/>
  <c r="E42" i="18"/>
  <c r="E129" i="18"/>
  <c r="E137" i="18"/>
  <c r="E145" i="18"/>
  <c r="E168" i="18"/>
  <c r="E180" i="18"/>
  <c r="E188" i="18"/>
  <c r="E192" i="18"/>
  <c r="E125" i="18"/>
  <c r="E53" i="18"/>
  <c r="E47" i="18"/>
  <c r="E27" i="18"/>
  <c r="E38" i="18"/>
  <c r="E68" i="18"/>
  <c r="E97" i="18"/>
  <c r="E133" i="18"/>
  <c r="E144" i="18"/>
  <c r="E178" i="18"/>
  <c r="E191" i="18"/>
  <c r="E117" i="18"/>
  <c r="E37" i="18"/>
  <c r="E19" i="18"/>
  <c r="E122" i="18"/>
  <c r="E89" i="18"/>
  <c r="E49" i="18"/>
  <c r="E40" i="18"/>
  <c r="E134" i="18"/>
  <c r="E154" i="18"/>
  <c r="E160" i="18"/>
  <c r="E175" i="18"/>
  <c r="E183" i="18"/>
  <c r="E207" i="18"/>
  <c r="E220" i="18"/>
  <c r="E85" i="18"/>
  <c r="E77" i="18"/>
  <c r="E25" i="18"/>
  <c r="E22" i="18"/>
  <c r="E213" i="18"/>
  <c r="E83" i="18"/>
  <c r="E39" i="18"/>
  <c r="E131" i="18"/>
  <c r="E91" i="18"/>
  <c r="E155" i="18"/>
  <c r="E98" i="18"/>
  <c r="E104" i="18"/>
  <c r="E149" i="18"/>
  <c r="E94" i="18"/>
  <c r="E92" i="18"/>
  <c r="E118" i="18"/>
  <c r="E67" i="18"/>
  <c r="E203" i="18"/>
  <c r="E139" i="18"/>
  <c r="E75" i="18"/>
  <c r="E187" i="18"/>
  <c r="E71" i="18"/>
  <c r="E151" i="18"/>
  <c r="E90" i="18"/>
  <c r="E173" i="18"/>
  <c r="E102" i="18"/>
  <c r="E13" i="18"/>
  <c r="E116" i="18"/>
  <c r="E115" i="18"/>
  <c r="E159" i="18"/>
  <c r="E153" i="18"/>
  <c r="E108" i="18"/>
  <c r="E124" i="18"/>
  <c r="E82" i="18"/>
  <c r="E62" i="18"/>
  <c r="E14" i="18"/>
  <c r="E130" i="18"/>
  <c r="E138" i="18"/>
  <c r="E162" i="18"/>
  <c r="E170" i="18"/>
  <c r="E174" i="18"/>
  <c r="E196" i="18"/>
  <c r="E206" i="18"/>
  <c r="E109" i="18"/>
  <c r="E43" i="18"/>
  <c r="E31" i="18"/>
  <c r="E36" i="18"/>
  <c r="E54" i="18"/>
  <c r="E44" i="18"/>
  <c r="E26" i="18"/>
  <c r="E76" i="18"/>
  <c r="E113" i="18"/>
  <c r="E135" i="18"/>
  <c r="E140" i="18"/>
  <c r="E164" i="18"/>
  <c r="E176" i="18"/>
  <c r="E184" i="18"/>
  <c r="E190" i="18"/>
  <c r="E208" i="18"/>
  <c r="E69" i="18"/>
  <c r="E51" i="18"/>
  <c r="E41" i="18"/>
  <c r="E70" i="18"/>
  <c r="E18" i="18"/>
  <c r="E30" i="18"/>
  <c r="E20" i="18"/>
  <c r="E136" i="18"/>
  <c r="E150" i="18"/>
  <c r="E186" i="18"/>
  <c r="E204" i="18"/>
  <c r="E93" i="18"/>
  <c r="E23" i="18"/>
  <c r="E15" i="18"/>
  <c r="E56" i="18"/>
  <c r="E60" i="18"/>
  <c r="E33" i="18"/>
  <c r="E128" i="18"/>
  <c r="E141" i="18"/>
  <c r="E156" i="18"/>
  <c r="E169" i="18"/>
  <c r="E181" i="18"/>
  <c r="E185" i="18"/>
  <c r="E211" i="18"/>
  <c r="E101" i="18"/>
  <c r="E79" i="18"/>
  <c r="E29" i="18"/>
  <c r="E21" i="18"/>
  <c r="E87" i="18"/>
  <c r="E195" i="18"/>
  <c r="E197" i="18"/>
  <c r="E55" i="18"/>
  <c r="E179" i="18"/>
  <c r="E201" i="18"/>
  <c r="E32" i="18"/>
  <c r="E88" i="18"/>
  <c r="E147" i="18"/>
  <c r="E165" i="18"/>
  <c r="E222" i="18"/>
  <c r="E110" i="18"/>
  <c r="E107" i="18"/>
  <c r="E199" i="18"/>
  <c r="E59" i="18"/>
  <c r="E17" i="18"/>
  <c r="E193" i="18"/>
  <c r="E189" i="18"/>
  <c r="E96" i="18"/>
  <c r="E52" i="18"/>
  <c r="E171" i="18"/>
  <c r="P24" i="30" l="1"/>
  <c r="P24" i="29"/>
  <c r="R25" i="29" l="1"/>
  <c r="N24" i="29"/>
  <c r="T25" i="29"/>
  <c r="K8" i="18" l="1"/>
  <c r="K9" i="18"/>
  <c r="J8" i="18"/>
  <c r="J9" i="18"/>
  <c r="R25" i="30"/>
  <c r="N24" i="30"/>
  <c r="T25" i="30"/>
  <c r="T24" i="29"/>
  <c r="R24" i="29"/>
  <c r="P26" i="29"/>
  <c r="P26" i="30"/>
  <c r="E38" i="27" l="1"/>
  <c r="E38" i="26"/>
  <c r="I39" i="27"/>
  <c r="G36" i="27"/>
  <c r="I36" i="27"/>
  <c r="I29" i="26"/>
  <c r="G29" i="26"/>
  <c r="G43" i="27"/>
  <c r="I43" i="27"/>
  <c r="G47" i="27"/>
  <c r="I47" i="27"/>
  <c r="I46" i="26"/>
  <c r="G46" i="26"/>
  <c r="I50" i="26"/>
  <c r="G50" i="26"/>
  <c r="I43" i="26"/>
  <c r="G43" i="26"/>
  <c r="I27" i="27"/>
  <c r="G27" i="27"/>
  <c r="I48" i="27"/>
  <c r="G48" i="27"/>
  <c r="I28" i="27"/>
  <c r="G28" i="27"/>
  <c r="I32" i="27"/>
  <c r="G32" i="27"/>
  <c r="I26" i="27"/>
  <c r="G26" i="26"/>
  <c r="I26" i="26"/>
  <c r="G26" i="27"/>
  <c r="I42" i="27"/>
  <c r="G42" i="27"/>
  <c r="G32" i="26"/>
  <c r="I32" i="26"/>
  <c r="G35" i="26"/>
  <c r="I35" i="26"/>
  <c r="G49" i="26"/>
  <c r="I49" i="26"/>
  <c r="G27" i="26"/>
  <c r="I27" i="26"/>
  <c r="G31" i="27"/>
  <c r="I31" i="27"/>
  <c r="M35" i="27"/>
  <c r="N26" i="30"/>
  <c r="R27" i="30"/>
  <c r="T27" i="30"/>
  <c r="G39" i="26"/>
  <c r="I39" i="26"/>
  <c r="G31" i="26"/>
  <c r="I31" i="26"/>
  <c r="G45" i="27"/>
  <c r="I45" i="27"/>
  <c r="G49" i="27"/>
  <c r="I49" i="27"/>
  <c r="G48" i="26"/>
  <c r="I48" i="26"/>
  <c r="G50" i="27"/>
  <c r="I50" i="27"/>
  <c r="G40" i="26"/>
  <c r="I40" i="26"/>
  <c r="I40" i="27"/>
  <c r="G40" i="27"/>
  <c r="G44" i="26"/>
  <c r="I44" i="26"/>
  <c r="G28" i="26"/>
  <c r="I28" i="26"/>
  <c r="G30" i="26"/>
  <c r="I30" i="26"/>
  <c r="I44" i="27"/>
  <c r="G44" i="27"/>
  <c r="I46" i="27"/>
  <c r="G46" i="27"/>
  <c r="G47" i="26"/>
  <c r="I47" i="26"/>
  <c r="I41" i="27"/>
  <c r="G41" i="27"/>
  <c r="G42" i="26"/>
  <c r="I42" i="26"/>
  <c r="G45" i="26"/>
  <c r="I45" i="26"/>
  <c r="G34" i="27"/>
  <c r="I34" i="27"/>
  <c r="G34" i="26"/>
  <c r="I34" i="26"/>
  <c r="G35" i="27"/>
  <c r="I35" i="27"/>
  <c r="G41" i="26"/>
  <c r="I41" i="26"/>
  <c r="G33" i="26"/>
  <c r="I33" i="26"/>
  <c r="G30" i="27"/>
  <c r="I30" i="27"/>
  <c r="G29" i="27"/>
  <c r="I29" i="27"/>
  <c r="G33" i="27"/>
  <c r="I33" i="27"/>
  <c r="G36" i="26"/>
  <c r="I36" i="26"/>
  <c r="N26" i="29"/>
  <c r="R27" i="29"/>
  <c r="T27" i="29"/>
  <c r="R24" i="30"/>
  <c r="T24" i="30"/>
  <c r="K38" i="26"/>
  <c r="K38" i="27"/>
  <c r="M39" i="27"/>
  <c r="O39" i="26"/>
  <c r="M40" i="27" l="1"/>
  <c r="O40" i="27"/>
  <c r="M36" i="27"/>
  <c r="O36" i="27"/>
  <c r="M41" i="26"/>
  <c r="O41" i="26"/>
  <c r="M26" i="27"/>
  <c r="O26" i="27"/>
  <c r="O42" i="27"/>
  <c r="M42" i="27"/>
  <c r="M27" i="27"/>
  <c r="O27" i="27"/>
  <c r="O43" i="27"/>
  <c r="M43" i="27"/>
  <c r="M28" i="27"/>
  <c r="O28" i="27"/>
  <c r="O44" i="27"/>
  <c r="M44" i="27"/>
  <c r="O45" i="27"/>
  <c r="M45" i="27"/>
  <c r="M29" i="27"/>
  <c r="O29" i="27"/>
  <c r="M30" i="27"/>
  <c r="O30" i="27"/>
  <c r="O46" i="27"/>
  <c r="M46" i="27"/>
  <c r="M31" i="27"/>
  <c r="O31" i="27"/>
  <c r="M47" i="27"/>
  <c r="O47" i="27"/>
  <c r="M48" i="27"/>
  <c r="O48" i="27"/>
  <c r="M32" i="27"/>
  <c r="O32" i="27"/>
  <c r="M33" i="27"/>
  <c r="O33" i="27"/>
  <c r="M49" i="27"/>
  <c r="O49" i="27"/>
  <c r="M34" i="27"/>
  <c r="O34" i="27"/>
  <c r="M50" i="27"/>
  <c r="O50" i="27"/>
  <c r="M35" i="26"/>
  <c r="O35" i="26"/>
  <c r="L25" i="29"/>
  <c r="J25" i="29"/>
  <c r="J24" i="30"/>
  <c r="L24" i="30"/>
  <c r="C180" i="18"/>
  <c r="C200" i="18"/>
  <c r="C69" i="18"/>
  <c r="C41" i="18"/>
  <c r="C21" i="18"/>
  <c r="C174" i="18"/>
  <c r="C192" i="18"/>
  <c r="C222" i="18"/>
  <c r="C55" i="18"/>
  <c r="C35" i="18"/>
  <c r="C23" i="18"/>
  <c r="C59" i="18"/>
  <c r="C137" i="18"/>
  <c r="C169" i="18"/>
  <c r="C54" i="18"/>
  <c r="C24" i="18"/>
  <c r="C33" i="18"/>
  <c r="C184" i="18"/>
  <c r="C220" i="18"/>
  <c r="C71" i="18"/>
  <c r="C94" i="18"/>
  <c r="C51" i="18"/>
  <c r="C147" i="18"/>
  <c r="C13" i="18"/>
  <c r="C98" i="18"/>
  <c r="C78" i="18"/>
  <c r="C36" i="18"/>
  <c r="C27" i="18"/>
  <c r="C67" i="18"/>
  <c r="C170" i="18"/>
  <c r="C190" i="18"/>
  <c r="C204" i="18"/>
  <c r="C85" i="18"/>
  <c r="C61" i="18"/>
  <c r="C39" i="18"/>
  <c r="C135" i="18"/>
  <c r="C102" i="18"/>
  <c r="C44" i="18"/>
  <c r="C19" i="18"/>
  <c r="C182" i="18"/>
  <c r="C202" i="18"/>
  <c r="C47" i="18"/>
  <c r="C25" i="18"/>
  <c r="C81" i="18"/>
  <c r="C151" i="18"/>
  <c r="C173" i="18"/>
  <c r="C74" i="18"/>
  <c r="C52" i="18"/>
  <c r="C93" i="18"/>
  <c r="C140" i="18"/>
  <c r="C48" i="18"/>
  <c r="C37" i="18"/>
  <c r="C165" i="18"/>
  <c r="C130" i="18"/>
  <c r="C18" i="18"/>
  <c r="C88" i="18"/>
  <c r="C161" i="18"/>
  <c r="C189" i="18"/>
  <c r="C205" i="18"/>
  <c r="C89" i="18"/>
  <c r="C164" i="18"/>
  <c r="C115" i="18"/>
  <c r="C203" i="18"/>
  <c r="C181" i="18"/>
  <c r="C129" i="18"/>
  <c r="C158" i="18"/>
  <c r="C132" i="18"/>
  <c r="C96" i="18"/>
  <c r="C38" i="18"/>
  <c r="C131" i="18"/>
  <c r="C134" i="18"/>
  <c r="C72" i="18"/>
  <c r="C175" i="18"/>
  <c r="C153" i="18"/>
  <c r="C201" i="18"/>
  <c r="C146" i="18"/>
  <c r="C160" i="18"/>
  <c r="C105" i="18"/>
  <c r="C117" i="18"/>
  <c r="C144" i="18"/>
  <c r="C199" i="18"/>
  <c r="C155" i="18"/>
  <c r="C162" i="18"/>
  <c r="C17" i="18"/>
  <c r="C65" i="18"/>
  <c r="C83" i="18"/>
  <c r="C145" i="18"/>
  <c r="C114" i="18"/>
  <c r="C46" i="18"/>
  <c r="C16" i="18"/>
  <c r="C123" i="18"/>
  <c r="C206" i="18"/>
  <c r="C125" i="18"/>
  <c r="C29" i="18"/>
  <c r="C75" i="18"/>
  <c r="C139" i="18"/>
  <c r="C167" i="18"/>
  <c r="C108" i="18"/>
  <c r="C82" i="18"/>
  <c r="C76" i="18"/>
  <c r="C20" i="18"/>
  <c r="C116" i="18"/>
  <c r="C128" i="18"/>
  <c r="C176" i="18"/>
  <c r="C198" i="18"/>
  <c r="C101" i="18"/>
  <c r="C77" i="18"/>
  <c r="C53" i="18"/>
  <c r="C43" i="18"/>
  <c r="C110" i="18"/>
  <c r="C62" i="18"/>
  <c r="C32" i="18"/>
  <c r="C87" i="18"/>
  <c r="C196" i="18"/>
  <c r="C208" i="18"/>
  <c r="C31" i="18"/>
  <c r="C15" i="18"/>
  <c r="C149" i="18"/>
  <c r="C171" i="18"/>
  <c r="C118" i="18"/>
  <c r="C68" i="18"/>
  <c r="C42" i="18"/>
  <c r="C40" i="18"/>
  <c r="C70" i="18"/>
  <c r="C22" i="18"/>
  <c r="C187" i="18"/>
  <c r="C138" i="18"/>
  <c r="C90" i="18"/>
  <c r="C56" i="18"/>
  <c r="C14" i="18"/>
  <c r="C127" i="18"/>
  <c r="C197" i="18"/>
  <c r="C159" i="18"/>
  <c r="C156" i="18"/>
  <c r="C109" i="18"/>
  <c r="C195" i="18"/>
  <c r="C142" i="18"/>
  <c r="C163" i="18"/>
  <c r="C150" i="18"/>
  <c r="C188" i="18"/>
  <c r="C26" i="18"/>
  <c r="C178" i="18"/>
  <c r="C179" i="18"/>
  <c r="C104" i="18"/>
  <c r="C34" i="18"/>
  <c r="C30" i="18"/>
  <c r="C183" i="18"/>
  <c r="C193" i="18"/>
  <c r="C213" i="18"/>
  <c r="C185" i="18"/>
  <c r="C168" i="18"/>
  <c r="C113" i="18"/>
  <c r="C91" i="18"/>
  <c r="C191" i="18"/>
  <c r="C172" i="18"/>
  <c r="C154" i="18"/>
  <c r="T26" i="29"/>
  <c r="R26" i="29"/>
  <c r="G136" i="18"/>
  <c r="G206" i="18"/>
  <c r="G29" i="18"/>
  <c r="G77" i="18"/>
  <c r="G135" i="18"/>
  <c r="G149" i="18"/>
  <c r="G155" i="18"/>
  <c r="G179" i="18"/>
  <c r="G199" i="18"/>
  <c r="G118" i="18"/>
  <c r="G94" i="18"/>
  <c r="G74" i="18"/>
  <c r="G40" i="18"/>
  <c r="G123" i="18"/>
  <c r="G45" i="18"/>
  <c r="G142" i="18"/>
  <c r="G170" i="18"/>
  <c r="G198" i="18"/>
  <c r="G97" i="18"/>
  <c r="G65" i="18"/>
  <c r="G67" i="18"/>
  <c r="G133" i="18"/>
  <c r="G159" i="18"/>
  <c r="G205" i="18"/>
  <c r="G221" i="18"/>
  <c r="G110" i="18"/>
  <c r="G58" i="18"/>
  <c r="G71" i="18"/>
  <c r="G146" i="18"/>
  <c r="G125" i="18"/>
  <c r="G47" i="18"/>
  <c r="G25" i="18"/>
  <c r="G105" i="18"/>
  <c r="G33" i="18"/>
  <c r="G131" i="18"/>
  <c r="G139" i="18"/>
  <c r="G147" i="18"/>
  <c r="G165" i="18"/>
  <c r="G171" i="18"/>
  <c r="G175" i="18"/>
  <c r="G183" i="18"/>
  <c r="G201" i="18"/>
  <c r="G215" i="18"/>
  <c r="G82" i="18"/>
  <c r="G76" i="18"/>
  <c r="G66" i="18"/>
  <c r="G52" i="18"/>
  <c r="G109" i="18"/>
  <c r="G138" i="18"/>
  <c r="G166" i="18"/>
  <c r="G222" i="18"/>
  <c r="G79" i="18"/>
  <c r="G69" i="18"/>
  <c r="G55" i="18"/>
  <c r="G41" i="18"/>
  <c r="G17" i="18"/>
  <c r="G85" i="18"/>
  <c r="G16" i="18"/>
  <c r="G167" i="18"/>
  <c r="G189" i="18"/>
  <c r="G197" i="18"/>
  <c r="G126" i="18"/>
  <c r="G34" i="18"/>
  <c r="G53" i="18"/>
  <c r="G158" i="18"/>
  <c r="G18" i="18"/>
  <c r="G88" i="18"/>
  <c r="G120" i="18"/>
  <c r="G168" i="18"/>
  <c r="G200" i="18"/>
  <c r="G38" i="18"/>
  <c r="G90" i="18"/>
  <c r="G86" i="18"/>
  <c r="G156" i="18"/>
  <c r="G188" i="18"/>
  <c r="G220" i="18"/>
  <c r="G103" i="18"/>
  <c r="G39" i="18"/>
  <c r="G99" i="18"/>
  <c r="G28" i="18"/>
  <c r="G89" i="18"/>
  <c r="G186" i="18"/>
  <c r="G72" i="18"/>
  <c r="G108" i="18"/>
  <c r="G160" i="18"/>
  <c r="G192" i="18"/>
  <c r="G116" i="18"/>
  <c r="G106" i="18"/>
  <c r="G46" i="18"/>
  <c r="G54" i="18"/>
  <c r="G124" i="18"/>
  <c r="G180" i="18"/>
  <c r="G212" i="18"/>
  <c r="G21" i="18"/>
  <c r="G134" i="18"/>
  <c r="G101" i="18"/>
  <c r="J12" i="18"/>
  <c r="G154" i="18"/>
  <c r="G107" i="18"/>
  <c r="G119" i="18"/>
  <c r="G37" i="18"/>
  <c r="G141" i="18"/>
  <c r="G151" i="18"/>
  <c r="G177" i="18"/>
  <c r="G185" i="18"/>
  <c r="G213" i="18"/>
  <c r="G98" i="18"/>
  <c r="G84" i="18"/>
  <c r="G68" i="18"/>
  <c r="G20" i="18"/>
  <c r="G81" i="18"/>
  <c r="G130" i="18"/>
  <c r="G162" i="18"/>
  <c r="G178" i="18"/>
  <c r="G111" i="18"/>
  <c r="G83" i="18"/>
  <c r="G113" i="18"/>
  <c r="G14" i="18"/>
  <c r="G153" i="18"/>
  <c r="G195" i="18"/>
  <c r="G219" i="18"/>
  <c r="G114" i="18"/>
  <c r="G62" i="18"/>
  <c r="G115" i="18"/>
  <c r="G19" i="18"/>
  <c r="G214" i="18"/>
  <c r="G121" i="18"/>
  <c r="G43" i="18"/>
  <c r="G15" i="18"/>
  <c r="G59" i="18"/>
  <c r="G129" i="18"/>
  <c r="G137" i="18"/>
  <c r="G145" i="18"/>
  <c r="G161" i="18"/>
  <c r="G169" i="18"/>
  <c r="G173" i="18"/>
  <c r="G181" i="18"/>
  <c r="G193" i="18"/>
  <c r="G209" i="18"/>
  <c r="G13" i="18"/>
  <c r="G78" i="18"/>
  <c r="G70" i="18"/>
  <c r="G56" i="18"/>
  <c r="G26" i="18"/>
  <c r="G63" i="18"/>
  <c r="G150" i="18"/>
  <c r="G174" i="18"/>
  <c r="G87" i="18"/>
  <c r="G75" i="18"/>
  <c r="G61" i="18"/>
  <c r="G51" i="18"/>
  <c r="G35" i="18"/>
  <c r="G127" i="18"/>
  <c r="G49" i="18"/>
  <c r="G163" i="18"/>
  <c r="G187" i="18"/>
  <c r="G191" i="18"/>
  <c r="G203" i="18"/>
  <c r="G48" i="18"/>
  <c r="G93" i="18"/>
  <c r="G80" i="18"/>
  <c r="G50" i="18"/>
  <c r="G42" i="18"/>
  <c r="G102" i="18"/>
  <c r="G152" i="18"/>
  <c r="G184" i="18"/>
  <c r="G95" i="18"/>
  <c r="G202" i="18"/>
  <c r="G36" i="18"/>
  <c r="G104" i="18"/>
  <c r="G172" i="18"/>
  <c r="G204" i="18"/>
  <c r="G91" i="18"/>
  <c r="G27" i="18"/>
  <c r="G73" i="18"/>
  <c r="G122" i="18"/>
  <c r="G31" i="18"/>
  <c r="G44" i="18"/>
  <c r="G30" i="18"/>
  <c r="G96" i="18"/>
  <c r="G132" i="18"/>
  <c r="G176" i="18"/>
  <c r="G208" i="18"/>
  <c r="G23" i="18"/>
  <c r="G140" i="18"/>
  <c r="G22" i="18"/>
  <c r="G92" i="18"/>
  <c r="G164" i="18"/>
  <c r="G196" i="18"/>
  <c r="G144" i="18"/>
  <c r="G128" i="18"/>
  <c r="G32" i="18"/>
  <c r="G24" i="18"/>
  <c r="G25" i="26"/>
  <c r="I25" i="26"/>
  <c r="E24" i="26"/>
  <c r="G24" i="26" s="1"/>
  <c r="G25" i="27"/>
  <c r="I25" i="27"/>
  <c r="E24" i="27"/>
  <c r="G24" i="27" s="1"/>
  <c r="O35" i="27"/>
  <c r="O36" i="26"/>
  <c r="M36" i="26"/>
  <c r="O25" i="27"/>
  <c r="M25" i="27"/>
  <c r="K24" i="27"/>
  <c r="M24" i="27" s="1"/>
  <c r="M40" i="26"/>
  <c r="O40" i="26"/>
  <c r="O41" i="27"/>
  <c r="M41" i="27"/>
  <c r="M25" i="26"/>
  <c r="K24" i="26"/>
  <c r="M24" i="26" s="1"/>
  <c r="O25" i="26"/>
  <c r="O26" i="26"/>
  <c r="M26" i="26"/>
  <c r="O42" i="26"/>
  <c r="M42" i="26"/>
  <c r="O27" i="26"/>
  <c r="M27" i="26"/>
  <c r="O43" i="26"/>
  <c r="M43" i="26"/>
  <c r="O28" i="26"/>
  <c r="M28" i="26"/>
  <c r="O44" i="26"/>
  <c r="M44" i="26"/>
  <c r="O45" i="26"/>
  <c r="M45" i="26"/>
  <c r="O29" i="26"/>
  <c r="M29" i="26"/>
  <c r="O30" i="26"/>
  <c r="M30" i="26"/>
  <c r="O46" i="26"/>
  <c r="M46" i="26"/>
  <c r="O31" i="26"/>
  <c r="M31" i="26"/>
  <c r="O47" i="26"/>
  <c r="M47" i="26"/>
  <c r="O48" i="26"/>
  <c r="M48" i="26"/>
  <c r="O32" i="26"/>
  <c r="M32" i="26"/>
  <c r="O33" i="26"/>
  <c r="M33" i="26"/>
  <c r="O49" i="26"/>
  <c r="M49" i="26"/>
  <c r="O34" i="26"/>
  <c r="M34" i="26"/>
  <c r="O50" i="26"/>
  <c r="M50" i="26"/>
  <c r="J27" i="30"/>
  <c r="L27" i="30"/>
  <c r="L26" i="30"/>
  <c r="J26" i="30"/>
  <c r="J24" i="29"/>
  <c r="L24" i="29"/>
  <c r="J27" i="29"/>
  <c r="L27" i="29"/>
  <c r="L26" i="29"/>
  <c r="J26" i="29"/>
  <c r="L25" i="30"/>
  <c r="J25" i="30"/>
  <c r="T26" i="30"/>
  <c r="R26" i="30"/>
  <c r="O39" i="27"/>
  <c r="J11" i="18"/>
  <c r="M39" i="26"/>
  <c r="G39" i="27"/>
  <c r="G38" i="27" l="1"/>
  <c r="G38" i="26"/>
  <c r="M38" i="26"/>
  <c r="M38" i="27"/>
  <c r="AI13" i="24"/>
  <c r="AA13" i="24"/>
  <c r="S13" i="24"/>
  <c r="C25" i="24"/>
  <c r="C24" i="24"/>
  <c r="C23" i="24"/>
  <c r="C22" i="24"/>
  <c r="C21" i="24"/>
  <c r="C20" i="24"/>
  <c r="C19" i="24"/>
  <c r="C18" i="24"/>
  <c r="C17" i="24"/>
  <c r="C16" i="24"/>
  <c r="C15" i="24"/>
  <c r="AI13" i="25"/>
  <c r="AA13" i="25"/>
  <c r="S13" i="25"/>
  <c r="C25" i="25"/>
  <c r="C24" i="25"/>
  <c r="C23" i="25"/>
  <c r="C22" i="25"/>
  <c r="C21" i="25"/>
  <c r="C20" i="25"/>
  <c r="C19" i="25"/>
  <c r="C18" i="25"/>
  <c r="C17" i="25"/>
  <c r="C16" i="25"/>
  <c r="C15" i="25"/>
  <c r="G34" i="16" l="1"/>
  <c r="G35" i="16"/>
  <c r="E18" i="25"/>
  <c r="O18" i="25"/>
  <c r="Q18" i="25"/>
  <c r="W21" i="25"/>
  <c r="Y21" i="25"/>
  <c r="AM15" i="25"/>
  <c r="AO15" i="25"/>
  <c r="Q24" i="24"/>
  <c r="E24" i="24"/>
  <c r="O24" i="24"/>
  <c r="W24" i="24"/>
  <c r="Y24" i="24"/>
  <c r="AO15" i="24"/>
  <c r="AM15" i="24"/>
  <c r="E24" i="25"/>
  <c r="Q24" i="25"/>
  <c r="O24" i="25"/>
  <c r="AE15" i="25"/>
  <c r="AG15" i="25"/>
  <c r="AO21" i="25"/>
  <c r="AM21" i="25"/>
  <c r="O18" i="24"/>
  <c r="E18" i="24"/>
  <c r="Q18" i="24"/>
  <c r="Y21" i="24"/>
  <c r="W21" i="24"/>
  <c r="AE24" i="24"/>
  <c r="AG24" i="24"/>
  <c r="Q16" i="25"/>
  <c r="O16" i="25"/>
  <c r="E16" i="25"/>
  <c r="Q19" i="25"/>
  <c r="O19" i="25"/>
  <c r="E19" i="25"/>
  <c r="O22" i="25"/>
  <c r="E22" i="25"/>
  <c r="Q22" i="25"/>
  <c r="E25" i="25"/>
  <c r="Q25" i="25"/>
  <c r="O25" i="25"/>
  <c r="Y16" i="25"/>
  <c r="W16" i="25"/>
  <c r="W19" i="25"/>
  <c r="Y19" i="25"/>
  <c r="Y22" i="25"/>
  <c r="W22" i="25"/>
  <c r="W25" i="25"/>
  <c r="Y25" i="25"/>
  <c r="AG16" i="25"/>
  <c r="AE16" i="25"/>
  <c r="AG19" i="25"/>
  <c r="AE19" i="25"/>
  <c r="AG22" i="25"/>
  <c r="AE22" i="25"/>
  <c r="AG25" i="25"/>
  <c r="AE25" i="25"/>
  <c r="AM16" i="25"/>
  <c r="AO16" i="25"/>
  <c r="AM19" i="25"/>
  <c r="AO19" i="25"/>
  <c r="AO22" i="25"/>
  <c r="AM22" i="25"/>
  <c r="AO25" i="25"/>
  <c r="AM25" i="25"/>
  <c r="O16" i="24"/>
  <c r="E16" i="24"/>
  <c r="Q16" i="24"/>
  <c r="E19" i="24"/>
  <c r="Q19" i="24"/>
  <c r="O19" i="24"/>
  <c r="Q22" i="24"/>
  <c r="O22" i="24"/>
  <c r="E22" i="24"/>
  <c r="Q25" i="24"/>
  <c r="O25" i="24"/>
  <c r="E25" i="24"/>
  <c r="W16" i="24"/>
  <c r="Y16" i="24"/>
  <c r="Y19" i="24"/>
  <c r="W19" i="24"/>
  <c r="W22" i="24"/>
  <c r="Y22" i="24"/>
  <c r="Y25" i="24"/>
  <c r="W25" i="24"/>
  <c r="AE16" i="24"/>
  <c r="AG16" i="24"/>
  <c r="AG19" i="24"/>
  <c r="AE19" i="24"/>
  <c r="AG22" i="24"/>
  <c r="AE22" i="24"/>
  <c r="AG25" i="24"/>
  <c r="AE25" i="24"/>
  <c r="AO16" i="24"/>
  <c r="AM16" i="24"/>
  <c r="AO19" i="24"/>
  <c r="AM19" i="24"/>
  <c r="AM22" i="24"/>
  <c r="AO22" i="24"/>
  <c r="AO25" i="24"/>
  <c r="AM25" i="24"/>
  <c r="Q15" i="25"/>
  <c r="O15" i="25"/>
  <c r="E15" i="25"/>
  <c r="Y18" i="25"/>
  <c r="W18" i="25"/>
  <c r="AE21" i="25"/>
  <c r="AG21" i="25"/>
  <c r="AO18" i="25"/>
  <c r="AM18" i="25"/>
  <c r="O21" i="24"/>
  <c r="Q21" i="24"/>
  <c r="E21" i="24"/>
  <c r="AE15" i="24"/>
  <c r="AG15" i="24"/>
  <c r="AO18" i="24"/>
  <c r="AM18" i="24"/>
  <c r="C14" i="25"/>
  <c r="C13" i="25" s="1"/>
  <c r="K13" i="25"/>
  <c r="C14" i="24"/>
  <c r="C13" i="24" s="1"/>
  <c r="K13" i="24"/>
  <c r="W15" i="25"/>
  <c r="Y15" i="25"/>
  <c r="AE18" i="25"/>
  <c r="AG18" i="25"/>
  <c r="AM24" i="25"/>
  <c r="AO24" i="25"/>
  <c r="E15" i="24"/>
  <c r="Q15" i="24"/>
  <c r="O15" i="24"/>
  <c r="Y18" i="24"/>
  <c r="W18" i="24"/>
  <c r="AE21" i="24"/>
  <c r="AG21" i="24"/>
  <c r="AM24" i="24"/>
  <c r="AO24" i="24"/>
  <c r="Q14" i="25"/>
  <c r="M13" i="25"/>
  <c r="O14" i="25"/>
  <c r="E14" i="25"/>
  <c r="O17" i="25"/>
  <c r="E17" i="25"/>
  <c r="Q17" i="25"/>
  <c r="Q20" i="25"/>
  <c r="O20" i="25"/>
  <c r="E20" i="25"/>
  <c r="Q23" i="25"/>
  <c r="O23" i="25"/>
  <c r="E23" i="25"/>
  <c r="U13" i="25"/>
  <c r="Y14" i="25"/>
  <c r="W14" i="25"/>
  <c r="W17" i="25"/>
  <c r="Y17" i="25"/>
  <c r="Y20" i="25"/>
  <c r="W20" i="25"/>
  <c r="W23" i="25"/>
  <c r="Y23" i="25"/>
  <c r="AE14" i="25"/>
  <c r="AC13" i="25"/>
  <c r="AG14" i="25"/>
  <c r="AE17" i="25"/>
  <c r="AG17" i="25"/>
  <c r="AG20" i="25"/>
  <c r="AE20" i="25"/>
  <c r="AG23" i="25"/>
  <c r="AE23" i="25"/>
  <c r="AM14" i="25"/>
  <c r="AK13" i="25"/>
  <c r="AO14" i="25"/>
  <c r="AO17" i="25"/>
  <c r="AM17" i="25"/>
  <c r="AO20" i="25"/>
  <c r="AM20" i="25"/>
  <c r="AO23" i="25"/>
  <c r="AM23" i="25"/>
  <c r="M13" i="24"/>
  <c r="Q14" i="24"/>
  <c r="E14" i="24"/>
  <c r="O14" i="24"/>
  <c r="E17" i="24"/>
  <c r="Q17" i="24"/>
  <c r="O17" i="24"/>
  <c r="O20" i="24"/>
  <c r="E20" i="24"/>
  <c r="Q20" i="24"/>
  <c r="Q23" i="24"/>
  <c r="O23" i="24"/>
  <c r="E23" i="24"/>
  <c r="Y14" i="24"/>
  <c r="W14" i="24"/>
  <c r="U13" i="24"/>
  <c r="W17" i="24"/>
  <c r="Y17" i="24"/>
  <c r="Y20" i="24"/>
  <c r="W20" i="24"/>
  <c r="W23" i="24"/>
  <c r="Y23" i="24"/>
  <c r="AC13" i="24"/>
  <c r="AE14" i="24"/>
  <c r="AG14" i="24"/>
  <c r="AE17" i="24"/>
  <c r="AG17" i="24"/>
  <c r="AE20" i="24"/>
  <c r="AG20" i="24"/>
  <c r="AG23" i="24"/>
  <c r="AE23" i="24"/>
  <c r="AM14" i="24"/>
  <c r="AO14" i="24"/>
  <c r="AK13" i="24"/>
  <c r="AM17" i="24"/>
  <c r="AO17" i="24"/>
  <c r="AM20" i="24"/>
  <c r="AO20" i="24"/>
  <c r="AO23" i="24"/>
  <c r="AM23" i="24"/>
  <c r="O21" i="25"/>
  <c r="E21" i="25"/>
  <c r="Q21" i="25"/>
  <c r="Y24" i="25"/>
  <c r="W24" i="25"/>
  <c r="AE24" i="25"/>
  <c r="AG24" i="25"/>
  <c r="W15" i="24"/>
  <c r="Y15" i="24"/>
  <c r="AG18" i="24"/>
  <c r="AE18" i="24"/>
  <c r="AM21" i="24"/>
  <c r="AO21" i="24"/>
  <c r="K33" i="16"/>
  <c r="K32" i="16" l="1"/>
  <c r="I34" i="16"/>
  <c r="I35" i="16"/>
  <c r="I22" i="25"/>
  <c r="G22" i="25"/>
  <c r="G18" i="24"/>
  <c r="I18" i="24"/>
  <c r="G20" i="24"/>
  <c r="I20" i="24"/>
  <c r="E13" i="24"/>
  <c r="G14" i="24"/>
  <c r="I14" i="24"/>
  <c r="G23" i="25"/>
  <c r="I23" i="25"/>
  <c r="G21" i="24"/>
  <c r="I21" i="24"/>
  <c r="G25" i="24"/>
  <c r="I25" i="24"/>
  <c r="G19" i="25"/>
  <c r="I19" i="25"/>
  <c r="G17" i="25"/>
  <c r="I17" i="25"/>
  <c r="I24" i="25"/>
  <c r="G24" i="25"/>
  <c r="I24" i="24"/>
  <c r="G24" i="24"/>
  <c r="G23" i="24"/>
  <c r="I23" i="24"/>
  <c r="I19" i="24"/>
  <c r="G19" i="24"/>
  <c r="G25" i="25"/>
  <c r="I25" i="25"/>
  <c r="I17" i="24"/>
  <c r="G17" i="24"/>
  <c r="G16" i="24"/>
  <c r="I16" i="24"/>
  <c r="I21" i="25"/>
  <c r="G21" i="25"/>
  <c r="G20" i="25"/>
  <c r="I20" i="25"/>
  <c r="E13" i="25"/>
  <c r="G14" i="25"/>
  <c r="I14" i="25"/>
  <c r="G15" i="24"/>
  <c r="I15" i="24"/>
  <c r="G15" i="25"/>
  <c r="I15" i="25"/>
  <c r="G22" i="24"/>
  <c r="I22" i="24"/>
  <c r="I16" i="25"/>
  <c r="G16" i="25"/>
  <c r="I18" i="25"/>
  <c r="G18" i="25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0" i="16" s="1"/>
  <c r="K16" i="16"/>
  <c r="K28" i="16"/>
  <c r="I9" i="16"/>
  <c r="K15" i="16"/>
  <c r="I17" i="16"/>
  <c r="I18" i="16"/>
  <c r="I24" i="16"/>
  <c r="K21" i="16"/>
  <c r="I23" i="16"/>
  <c r="K22" i="16"/>
  <c r="G11" i="16" l="1"/>
  <c r="G12" i="16"/>
  <c r="I12" i="16"/>
  <c r="K9" i="16"/>
  <c r="I11" i="16"/>
  <c r="E10" i="28" l="1"/>
  <c r="K10" i="28"/>
  <c r="M10" i="28" l="1"/>
  <c r="G10" i="28"/>
  <c r="E24" i="28" l="1"/>
  <c r="E38" i="28"/>
  <c r="G38" i="28" l="1"/>
  <c r="G24" i="28"/>
  <c r="K38" i="28" l="1"/>
  <c r="K24" i="28"/>
  <c r="M38" i="28" l="1"/>
  <c r="M24" i="28"/>
</calcChain>
</file>

<file path=xl/sharedStrings.xml><?xml version="1.0" encoding="utf-8"?>
<sst xmlns="http://schemas.openxmlformats.org/spreadsheetml/2006/main" count="2921" uniqueCount="1139">
  <si>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</si>
  <si>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</si>
  <si>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</si>
  <si>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</si>
  <si>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</si>
  <si>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</si>
  <si>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</si>
  <si>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</si>
  <si>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</si>
  <si>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</si>
  <si>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</si>
  <si>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</si>
  <si>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</si>
  <si>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</si>
  <si>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</si>
  <si>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</si>
  <si>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</si>
  <si>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</si>
  <si>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</si>
  <si>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</si>
  <si>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</si>
  <si>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</si>
  <si>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</si>
  <si>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</si>
  <si>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</si>
  <si>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</si>
  <si>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</si>
  <si>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</si>
  <si>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</si>
  <si>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</si>
  <si>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</si>
  <si>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</si>
  <si>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</si>
  <si>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</si>
  <si>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</si>
  <si>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</si>
  <si>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</si>
  <si>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</si>
  <si>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</si>
  <si>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</si>
  <si>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</si>
  <si>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</si>
  <si>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</si>
  <si>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</si>
  <si>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</si>
  <si>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</si>
  <si>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</si>
  <si>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</si>
  <si>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</si>
  <si>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</si>
  <si>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</si>
  <si>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</si>
  <si>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</si>
  <si>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</si>
  <si>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</si>
  <si>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</si>
  <si>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</si>
  <si>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</si>
  <si>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</si>
  <si>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</si>
  <si>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</si>
  <si>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</si>
  <si>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</si>
  <si>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</si>
  <si>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</si>
  <si>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</si>
  <si>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</si>
  <si>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</si>
  <si>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</si>
  <si>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</si>
  <si>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</si>
  <si>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</si>
  <si>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</si>
  <si>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</si>
  <si>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</si>
  <si>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</si>
  <si>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</si>
  <si>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</si>
  <si>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</si>
  <si>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</si>
  <si>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</si>
  <si>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</si>
  <si>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</si>
  <si>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</si>
  <si>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</si>
  <si>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</si>
  <si>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</si>
  <si>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</si>
  <si>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</si>
  <si>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</si>
  <si>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</si>
  <si>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</si>
  <si>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</si>
  <si>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</si>
  <si>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</si>
  <si>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</si>
  <si>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</si>
  <si>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</si>
  <si>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</si>
  <si>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</si>
  <si>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</si>
  <si>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</si>
  <si>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</si>
  <si>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</si>
  <si>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</si>
  <si>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</si>
  <si>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</si>
  <si>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</si>
  <si>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</si>
  <si>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</si>
  <si>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</si>
  <si>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</si>
  <si>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</si>
  <si>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</si>
  <si>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</si>
  <si>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</si>
  <si>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</si>
  <si>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</si>
  <si>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</si>
  <si>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</si>
  <si>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</si>
  <si>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</si>
  <si>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</si>
  <si>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</si>
  <si>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</si>
  <si>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</si>
  <si>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</si>
  <si>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</si>
  <si>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</si>
  <si>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</si>
  <si>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</si>
  <si>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</si>
  <si>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</si>
  <si>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</si>
  <si>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</si>
  <si>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</si>
  <si>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</si>
  <si>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</si>
  <si>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</si>
  <si>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</si>
  <si>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</si>
  <si>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</si>
  <si>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</si>
  <si>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</si>
  <si>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</si>
  <si>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</si>
  <si>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</si>
  <si>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</si>
  <si>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</si>
  <si>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</si>
  <si>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</si>
  <si>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</si>
  <si>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</si>
  <si>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</si>
  <si>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</si>
  <si>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</si>
  <si>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</si>
  <si>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</si>
  <si>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</si>
  <si>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</si>
  <si>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</si>
  <si>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</si>
  <si>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</si>
  <si>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</si>
  <si>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</si>
  <si>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</si>
  <si>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</si>
  <si>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</si>
  <si>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</si>
  <si>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</si>
  <si>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</si>
  <si>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</si>
  <si>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</si>
  <si>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</si>
  <si>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</si>
  <si>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</si>
  <si>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</si>
  <si>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</si>
  <si>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</si>
  <si>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</si>
  <si>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</si>
  <si>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</si>
  <si>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</si>
  <si>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</si>
  <si>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</si>
  <si>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</si>
  <si>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REPUBLICA CHECA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</si>
  <si>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</si>
  <si>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</si>
  <si>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</si>
  <si>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</si>
  <si>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</si>
  <si>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</si>
  <si>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</si>
  <si>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</si>
  <si>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</si>
  <si>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</si>
  <si>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</si>
  <si>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</si>
  <si>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</si>
  <si>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</si>
  <si>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</si>
  <si>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</si>
  <si>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</si>
  <si>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</si>
  <si>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</si>
  <si>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</si>
  <si>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</si>
  <si>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</si>
  <si>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</si>
  <si>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</si>
  <si>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</si>
  <si>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</si>
  <si>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</si>
  <si>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</si>
  <si>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</si>
  <si>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</si>
  <si>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</si>
  <si>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</si>
  <si>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</si>
  <si>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</si>
  <si>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</si>
  <si>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</si>
  <si>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</si>
  <si>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</si>
  <si>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</si>
  <si>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</si>
  <si>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</si>
  <si>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</si>
  <si>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</si>
  <si>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</si>
  <si>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</si>
  <si>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</si>
  <si>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</si>
  <si>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</si>
  <si>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</si>
  <si>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</si>
  <si>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</si>
  <si>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</si>
  <si>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</si>
  <si>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</si>
  <si>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</si>
  <si>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</si>
  <si>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</si>
  <si>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</si>
  <si>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</si>
  <si>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</si>
  <si>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</si>
  <si>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</si>
  <si>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</si>
  <si>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</si>
  <si>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</si>
  <si>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</si>
  <si>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</si>
  <si>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</si>
  <si>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</si>
  <si>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</si>
  <si>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</si>
  <si>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</si>
  <si>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</si>
  <si>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</si>
  <si>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</si>
  <si>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</si>
  <si>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</si>
  <si>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</si>
  <si>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</si>
  <si>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</si>
  <si>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</si>
  <si>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</si>
  <si>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</si>
  <si>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</si>
  <si>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</si>
  <si>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</si>
  <si>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</si>
  <si>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</si>
  <si>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</si>
  <si>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</si>
  <si>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</si>
  <si>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</si>
  <si>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</si>
  <si>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</si>
  <si>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</si>
  <si>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</si>
  <si>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</si>
  <si>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</si>
  <si>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</si>
  <si>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</si>
  <si>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</si>
  <si>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</si>
  <si>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</si>
  <si>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</si>
  <si>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</si>
  <si>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</si>
  <si>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</si>
  <si>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</si>
  <si>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</si>
  <si>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</si>
  <si>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</si>
  <si>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</si>
  <si>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</si>
  <si>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</si>
  <si>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</si>
  <si>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</si>
  <si>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</si>
  <si>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</si>
  <si>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</si>
  <si>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</si>
  <si>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</si>
  <si>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</si>
  <si>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</si>
  <si>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</si>
  <si>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</si>
  <si>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</si>
  <si>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</si>
  <si>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</si>
  <si>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</si>
  <si>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</si>
  <si>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</si>
  <si>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</si>
  <si>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</si>
  <si>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</si>
  <si>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</si>
  <si>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</si>
  <si>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</si>
  <si>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</si>
  <si>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</si>
  <si>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</si>
  <si>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</si>
  <si>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</si>
  <si>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</si>
  <si>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</si>
  <si>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</si>
  <si>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</si>
  <si>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</si>
  <si>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</si>
  <si>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</si>
  <si>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</si>
  <si>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</si>
  <si>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</si>
  <si>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</si>
  <si>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</si>
  <si>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</si>
  <si>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</si>
  <si>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</si>
  <si>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</si>
  <si>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</si>
  <si>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</si>
  <si>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</si>
  <si>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</si>
  <si>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</si>
  <si>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</si>
  <si>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</si>
  <si>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</si>
  <si>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</si>
  <si>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</si>
  <si>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</si>
  <si>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</si>
  <si>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</si>
  <si>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</si>
  <si>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</si>
  <si>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</si>
  <si>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</si>
  <si>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</si>
  <si>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</si>
  <si>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</si>
  <si>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</si>
  <si>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</si>
  <si>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</si>
  <si>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</si>
  <si>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</si>
  <si>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</si>
  <si>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</si>
  <si>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</si>
  <si>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</si>
  <si>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</si>
  <si>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</si>
  <si>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</si>
  <si>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</si>
  <si>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</si>
  <si>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</si>
  <si>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</si>
  <si>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</si>
  <si>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</si>
  <si>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</si>
  <si>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</si>
  <si>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</si>
  <si>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</si>
  <si>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</si>
  <si>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</si>
  <si>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</si>
  <si>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</si>
  <si>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</si>
  <si>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</si>
  <si>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</si>
  <si>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</si>
  <si>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</si>
  <si>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</si>
  <si>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</si>
  <si>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</si>
  <si>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</si>
  <si>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</si>
  <si>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</si>
  <si>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</si>
  <si>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</si>
  <si>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</si>
  <si>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</si>
  <si>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</si>
  <si>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</si>
  <si>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</si>
  <si>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</si>
  <si>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</si>
  <si>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</si>
  <si>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</si>
  <si>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</si>
  <si>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</si>
  <si>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</si>
  <si>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</si>
  <si>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</si>
  <si>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</si>
  <si>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</si>
  <si>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</si>
  <si>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</si>
  <si>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</si>
  <si>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</si>
  <si>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</si>
  <si>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</si>
  <si>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</si>
  <si>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</si>
  <si>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</si>
  <si>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</si>
  <si>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</si>
  <si>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</si>
  <si>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</si>
  <si>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</si>
  <si>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</si>
  <si>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</si>
  <si>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</si>
  <si>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</si>
  <si>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</si>
  <si>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</si>
  <si>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</si>
  <si>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</si>
  <si>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</si>
  <si>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</si>
  <si>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</si>
  <si>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</si>
  <si>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</si>
  <si>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</si>
  <si>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</si>
  <si>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</si>
  <si>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</si>
  <si>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</si>
  <si>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</si>
  <si>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</si>
  <si>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</si>
  <si>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</si>
  <si>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</si>
  <si>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</si>
  <si>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</si>
  <si>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</si>
  <si>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</si>
  <si>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</si>
  <si>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</si>
  <si>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</si>
  <si>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</si>
  <si>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</si>
  <si>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</si>
  <si>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</si>
  <si>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</si>
  <si>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</si>
  <si>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</si>
  <si>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</si>
  <si>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</si>
  <si>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</si>
  <si>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</si>
  <si>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</si>
  <si>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</si>
  <si>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</si>
  <si>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</si>
  <si>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</si>
  <si>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</si>
  <si>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</si>
  <si>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</si>
  <si>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</si>
  <si>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</si>
  <si>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</si>
  <si>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</si>
  <si>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</si>
  <si>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</si>
  <si>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</si>
  <si>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</si>
  <si>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</si>
  <si>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</si>
  <si>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</si>
  <si>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</si>
  <si>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</si>
  <si>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</si>
  <si>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</si>
  <si>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</si>
  <si>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</si>
  <si>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</si>
  <si>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</si>
  <si>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</si>
  <si>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</si>
  <si>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</si>
  <si>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</si>
  <si>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</si>
  <si>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</si>
  <si>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</si>
  <si>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</si>
  <si>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</si>
  <si>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</si>
  <si>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</si>
  <si>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</si>
  <si>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</si>
  <si>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</si>
  <si>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</si>
  <si>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</si>
  <si>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</si>
  <si>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</si>
  <si>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</si>
  <si>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</si>
  <si>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</si>
  <si>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</si>
  <si>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</si>
  <si>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</si>
  <si>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</si>
  <si>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</si>
  <si>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</si>
  <si>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</si>
  <si>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</si>
  <si>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</si>
  <si>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</si>
  <si>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</si>
  <si>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</si>
  <si>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</si>
  <si>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</si>
  <si>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</si>
  <si>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</si>
  <si>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</si>
  <si>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</si>
  <si>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</si>
  <si>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</si>
  <si>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</si>
  <si>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</si>
  <si>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</si>
  <si>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</si>
  <si>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</si>
  <si>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</si>
  <si>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</si>
  <si>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</si>
  <si>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</si>
  <si>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</si>
  <si>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</si>
  <si>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</si>
  <si>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</si>
  <si>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</si>
  <si>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</si>
  <si>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CZECH REPUBLIC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</si>
  <si>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</si>
  <si>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</si>
  <si>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</si>
  <si>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</si>
  <si>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</si>
  <si>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</si>
  <si>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</si>
  <si>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</si>
  <si>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</si>
  <si>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</si>
  <si>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</si>
  <si>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</si>
  <si>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</si>
  <si>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</si>
  <si>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</si>
  <si>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</si>
  <si>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</si>
  <si>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</si>
  <si>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</si>
  <si>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</si>
  <si>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</si>
  <si>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</si>
  <si>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</si>
  <si>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</si>
  <si>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</si>
  <si>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</si>
  <si>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</si>
  <si>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</si>
  <si>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</si>
  <si>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</si>
  <si>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</si>
  <si>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</si>
  <si>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</si>
  <si>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</si>
  <si>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</si>
  <si>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</si>
  <si>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</si>
  <si>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</si>
  <si>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</si>
  <si>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</si>
  <si>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</si>
  <si>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</si>
  <si>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</si>
  <si>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</si>
  <si>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</si>
  <si>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</si>
  <si>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</si>
  <si>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</si>
  <si>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</si>
  <si>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</si>
  <si>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</si>
  <si>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</si>
  <si>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</si>
  <si>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</si>
  <si>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</si>
  <si>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</si>
  <si>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</si>
  <si>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</si>
  <si>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</si>
  <si>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</si>
  <si>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</si>
  <si>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</si>
  <si>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</si>
  <si>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</si>
  <si>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</si>
  <si>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</si>
  <si>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</si>
  <si>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</si>
  <si>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</si>
  <si>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</si>
  <si>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</si>
  <si>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</si>
  <si>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</si>
  <si>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</si>
  <si>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</si>
  <si>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</si>
  <si>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</si>
  <si>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</si>
  <si>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</si>
  <si>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</si>
  <si>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</si>
  <si>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</si>
  <si>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</si>
  <si>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</si>
  <si>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</si>
  <si>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</si>
  <si>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</si>
  <si>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</si>
  <si>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</si>
  <si>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</si>
  <si>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</si>
  <si>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</si>
  <si>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</si>
  <si>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</si>
  <si>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</si>
  <si>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</si>
  <si>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</si>
  <si>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</si>
  <si>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</si>
  <si>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</si>
  <si>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</si>
  <si>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</si>
  <si>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</si>
  <si>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</si>
  <si>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</si>
  <si>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</si>
  <si>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</si>
  <si>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</si>
  <si>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</si>
  <si>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</si>
  <si>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</si>
  <si>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</si>
  <si>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</si>
  <si>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</si>
  <si>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</si>
  <si>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</si>
  <si>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</si>
  <si>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</si>
  <si>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</si>
  <si>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</si>
  <si>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</si>
  <si>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</si>
  <si>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</si>
  <si>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</si>
  <si>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</si>
  <si>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</si>
  <si>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</si>
  <si>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</si>
  <si>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</si>
  <si>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</si>
  <si>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</si>
  <si>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</si>
  <si>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</si>
  <si>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</si>
  <si>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</si>
  <si>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</si>
  <si>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</si>
  <si>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</si>
  <si>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</si>
  <si>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</si>
  <si>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</si>
  <si>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</si>
  <si>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</si>
  <si>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</si>
  <si>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</si>
  <si>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r>
      <rPr>
        <b/>
        <sz val="10"/>
        <rFont val="Calibri"/>
        <family val="2"/>
        <scheme val="minor"/>
      </rPr>
      <t>PRINCIPAIS PAÍSES CLIENTES EM 2020:</t>
    </r>
    <r>
      <rPr>
        <sz val="10"/>
        <rFont val="Calibri"/>
        <family val="2"/>
        <scheme val="minor"/>
      </rPr>
      <t xml:space="preserve">
MAIN PARTNER COUNTRIES IN 2020:</t>
    </r>
  </si>
  <si>
    <r>
      <rPr>
        <b/>
        <sz val="10"/>
        <color rgb="FF234371"/>
        <rFont val="Calibri"/>
        <family val="2"/>
        <scheme val="minor"/>
      </rPr>
      <t>PRINCIPAIS PAÍSES FORNECEDORES EM 2020:</t>
    </r>
    <r>
      <rPr>
        <sz val="10"/>
        <color rgb="FF234371"/>
        <rFont val="Calibri"/>
        <family val="2"/>
        <scheme val="minor"/>
      </rPr>
      <t xml:space="preserve">
MAIN PARTNER COUNTRIES IN 2020:</t>
    </r>
  </si>
  <si>
    <t>REINO UNIDO (*)</t>
  </si>
  <si>
    <t>UNITED KINGDOM (*)</t>
  </si>
  <si>
    <t xml:space="preserve">(*) - INCLUI IRLANDA DO NORTE
(*) - INCLUDES NORTHERN IRELAND
</t>
  </si>
  <si>
    <t>Período: JANEIRO A DEZEMBRO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</si>
  <si>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</si>
  <si>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</si>
  <si>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</si>
  <si>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</si>
  <si>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</si>
  <si>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</si>
  <si>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</si>
  <si>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</si>
  <si>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</si>
  <si>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</si>
  <si>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</si>
  <si>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</si>
  <si>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</si>
  <si>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</si>
  <si>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</si>
  <si>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</si>
  <si>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>Ə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</si>
  <si>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</si>
  <si>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</si>
  <si>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</si>
  <si>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</si>
  <si>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</si>
  <si>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</si>
  <si>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</si>
  <si>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</si>
  <si>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</si>
  <si>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</si>
  <si>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</si>
  <si>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</si>
  <si>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</si>
  <si>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</si>
  <si>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</si>
  <si>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</si>
  <si>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</si>
  <si>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</si>
  <si>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</si>
  <si>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</si>
  <si>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</si>
  <si>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</si>
  <si>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</si>
  <si>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</si>
  <si>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</si>
  <si>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</si>
  <si>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 xml:space="preserve">      REINO UNIDO (SEM IRLANDA DO NORTE)</t>
  </si>
  <si>
    <t>x</t>
  </si>
  <si>
    <t>AFRICA</t>
  </si>
  <si>
    <t xml:space="preserve">      BURQUINA FASO</t>
  </si>
  <si>
    <t xml:space="preserve">      BURUNDI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</si>
  <si>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</si>
  <si>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</si>
  <si>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</si>
  <si>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</si>
  <si>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</si>
  <si>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</si>
  <si>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</si>
  <si>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</si>
  <si>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SARA OCIDENTAL</t>
  </si>
  <si>
    <t xml:space="preserve">      ERITREIA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</si>
  <si>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</si>
  <si>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</si>
  <si>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</si>
  <si>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</si>
  <si>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</si>
  <si>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</si>
  <si>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</si>
  <si>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</si>
  <si>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</si>
  <si>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</si>
  <si>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</si>
  <si>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</si>
  <si>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</si>
  <si>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</si>
  <si>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</si>
  <si>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</si>
  <si>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</si>
  <si>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</si>
  <si>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</si>
  <si>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</si>
  <si>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</si>
  <si>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</si>
  <si>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</si>
  <si>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</si>
  <si>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</si>
  <si>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</si>
  <si>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</si>
  <si>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</si>
  <si>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</si>
  <si>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</si>
  <si>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</si>
  <si>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</si>
  <si>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</si>
  <si>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</si>
  <si>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</si>
  <si>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</si>
  <si>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</si>
  <si>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</si>
  <si>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</si>
  <si>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</si>
  <si>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</si>
  <si>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</si>
  <si>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</si>
  <si>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</si>
  <si>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</si>
  <si>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</si>
  <si>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</si>
  <si>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</si>
  <si>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</si>
  <si>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</si>
  <si>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</si>
  <si>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</si>
  <si>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</si>
  <si>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</si>
  <si>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</si>
  <si>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</si>
  <si>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</si>
  <si>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</si>
  <si>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</si>
  <si>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</si>
  <si>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</si>
  <si>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</si>
  <si>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</si>
  <si>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</si>
  <si>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</si>
  <si>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</si>
  <si>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</si>
  <si>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</si>
  <si>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</si>
  <si>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</si>
  <si>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</si>
  <si>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</si>
  <si>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</si>
  <si>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</si>
  <si>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</si>
  <si>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</si>
  <si>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</si>
  <si>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</si>
  <si>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</si>
  <si>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</si>
  <si>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</si>
  <si>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</si>
  <si>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</si>
  <si>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</si>
  <si>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</si>
  <si>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</si>
  <si>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</si>
  <si>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</si>
  <si>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</si>
  <si>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</si>
  <si>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</si>
  <si>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</si>
  <si>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</si>
  <si>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</si>
  <si>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</si>
  <si>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</si>
  <si>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</si>
  <si>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</si>
  <si>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</si>
  <si>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</si>
  <si>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</si>
  <si>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</si>
  <si>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</si>
  <si>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</si>
  <si>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</si>
  <si>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</si>
  <si>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</si>
  <si>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</si>
  <si>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</si>
  <si>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</si>
  <si>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</si>
  <si>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</si>
  <si>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</si>
  <si>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</si>
  <si>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</si>
  <si>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</si>
  <si>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</si>
  <si>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</si>
  <si>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</si>
  <si>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</si>
  <si>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</si>
  <si>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</si>
  <si>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</si>
  <si>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</si>
  <si>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</si>
  <si>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</si>
  <si>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</si>
  <si>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</si>
  <si>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</si>
  <si>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</si>
  <si>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</si>
  <si>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</si>
  <si>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</si>
  <si>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FIJI</t>
  </si>
  <si>
    <t xml:space="preserve">      MICRONESIA, ESTADOS FEDERADOS DA</t>
  </si>
  <si>
    <t xml:space="preserve">      GUAME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</si>
  <si>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</si>
  <si>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</si>
  <si>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</si>
  <si>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</si>
  <si>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</si>
  <si>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</si>
  <si>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</si>
  <si>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</si>
  <si>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</si>
  <si>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</si>
  <si>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</si>
  <si>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</si>
  <si>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</si>
  <si>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</si>
  <si>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</si>
  <si>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</si>
  <si>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</si>
  <si>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</si>
  <si>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</si>
  <si>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</si>
  <si>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</si>
  <si>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DECEMBER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</si>
  <si>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</si>
  <si>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</si>
  <si>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</si>
  <si>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</si>
  <si>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</si>
  <si>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</si>
  <si>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</si>
  <si>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</si>
  <si>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</si>
  <si>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</si>
  <si>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</si>
  <si>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</si>
  <si>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</si>
  <si>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</si>
  <si>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</si>
  <si>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</si>
  <si>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</si>
  <si>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</si>
  <si>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</si>
  <si>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</si>
  <si>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</si>
  <si>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</si>
  <si>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</si>
  <si>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</si>
  <si>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</si>
  <si>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</si>
  <si>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</si>
  <si>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</si>
  <si>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</si>
  <si>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</si>
  <si>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</si>
  <si>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</si>
  <si>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</si>
  <si>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</si>
  <si>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</si>
  <si>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</si>
  <si>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</si>
  <si>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</si>
  <si>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</si>
  <si>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</si>
  <si>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UNITED KINGDOM(WITHOUT NORTHERN IRE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</si>
  <si>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</si>
  <si>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</si>
  <si>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</si>
  <si>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</si>
  <si>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</si>
  <si>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</si>
  <si>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</si>
  <si>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</si>
  <si>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</si>
  <si>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</si>
  <si>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</si>
  <si>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WESTERN SAHARA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</si>
  <si>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</si>
  <si>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</si>
  <si>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</si>
  <si>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</si>
  <si>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</si>
  <si>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</si>
  <si>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</si>
  <si>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</si>
  <si>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</si>
  <si>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</si>
  <si>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</si>
  <si>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</si>
  <si>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</si>
  <si>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</si>
  <si>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</si>
  <si>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</si>
  <si>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</si>
  <si>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</si>
  <si>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</si>
  <si>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</si>
  <si>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</si>
  <si>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</si>
  <si>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</si>
  <si>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</si>
  <si>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</si>
  <si>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</si>
  <si>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</si>
  <si>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</si>
  <si>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</si>
  <si>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</si>
  <si>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</si>
  <si>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</si>
  <si>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</si>
  <si>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</si>
  <si>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</si>
  <si>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</si>
  <si>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</si>
  <si>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</si>
  <si>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</si>
  <si>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</si>
  <si>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</si>
  <si>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</si>
  <si>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</si>
  <si>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</si>
  <si>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</si>
  <si>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</si>
  <si>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</si>
  <si>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</si>
  <si>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</si>
  <si>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</si>
  <si>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</si>
  <si>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</si>
  <si>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</si>
  <si>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</si>
  <si>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</si>
  <si>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</si>
  <si>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</si>
  <si>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</si>
  <si>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</si>
  <si>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</si>
  <si>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</si>
  <si>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</si>
  <si>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</si>
  <si>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</si>
  <si>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</si>
  <si>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</si>
  <si>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</si>
  <si>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</si>
  <si>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</si>
  <si>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</si>
  <si>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</si>
  <si>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</si>
  <si>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</si>
  <si>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</si>
  <si>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</si>
  <si>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</si>
  <si>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</si>
  <si>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</si>
  <si>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</si>
  <si>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</si>
  <si>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</si>
  <si>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</si>
  <si>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</si>
  <si>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</si>
  <si>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</si>
  <si>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</si>
  <si>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</si>
  <si>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</si>
  <si>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</si>
  <si>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</si>
  <si>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</si>
  <si>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</si>
  <si>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</si>
  <si>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</si>
  <si>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</si>
  <si>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</si>
  <si>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</si>
  <si>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</si>
  <si>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</si>
  <si>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</si>
  <si>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</si>
  <si>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</si>
  <si>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</si>
  <si>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</si>
  <si>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</si>
  <si>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</si>
  <si>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</si>
  <si>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</si>
  <si>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</si>
  <si>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</si>
  <si>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</si>
  <si>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</si>
  <si>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</si>
  <si>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</si>
  <si>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</si>
  <si>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</si>
  <si>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</si>
  <si>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</si>
  <si>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</si>
  <si>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</si>
  <si>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</si>
  <si>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</si>
  <si>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</si>
  <si>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</si>
  <si>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</si>
  <si>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</si>
  <si>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</si>
  <si>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</si>
  <si>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</si>
  <si>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</si>
  <si>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</si>
  <si>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</si>
  <si>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FIJI</t>
  </si>
  <si>
    <t xml:space="preserve">     MICRONESIA, FEDERATED STATES OF</t>
  </si>
  <si>
    <t xml:space="preserve">     GUAM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</si>
  <si>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</si>
  <si>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</si>
  <si>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</si>
  <si>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</si>
  <si>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</si>
  <si>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</si>
  <si>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</si>
  <si>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</si>
  <si>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</si>
  <si>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</si>
  <si>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</si>
  <si>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</si>
  <si>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</si>
  <si>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</si>
  <si>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</si>
  <si>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</si>
  <si>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</si>
  <si>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</si>
  <si>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</si>
  <si>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</si>
  <si>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</si>
  <si>
    <t>OUT 2020 a DEZ 2020
OCT 2020 to DEC 2020</t>
  </si>
  <si>
    <t>OUT 2021 a DEZ 2021
OCT 2021 to DEC 2021</t>
  </si>
  <si>
    <t>DEZ 2021
DEC 2021</t>
  </si>
  <si>
    <t>DEZ 2020
DEC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</si>
</sst>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93">
    <xf numFmtId="0" fontId="0" fillId="0" borderId="0" xfId="0"/>
    <xf numFmtId="0" fontId="3" fillId="0" borderId="0" xfId="0" applyFont="1" applyBorder="1" applyAlignment="1">
      <alignment horizontal="center"/>
    </xf>
    <xf numFmtId="0" fontId="4" fillId="0" borderId="0" xfId="0" applyFont="1" applyBorder="1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 applyBorder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Fill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10" fillId="0" borderId="0" xfId="0" applyFont="1" applyBorder="1"/>
    <xf numFmtId="0" fontId="20" fillId="5" borderId="0" xfId="0" applyNumberFormat="1" applyFont="1" applyFill="1" applyBorder="1" applyAlignment="1">
      <alignment horizontal="center"/>
    </xf>
    <xf numFmtId="0" fontId="10" fillId="6" borderId="0" xfId="0" applyFont="1" applyFill="1" applyBorder="1"/>
    <xf numFmtId="0" fontId="20" fillId="6" borderId="0" xfId="0" applyNumberFormat="1" applyFont="1" applyFill="1" applyBorder="1" applyAlignment="1">
      <alignment horizontal="center"/>
    </xf>
    <xf numFmtId="0" fontId="22" fillId="2" borderId="0" xfId="0" applyFont="1" applyFill="1" applyBorder="1"/>
    <xf numFmtId="0" fontId="22" fillId="2" borderId="0" xfId="0" applyFont="1" applyFill="1" applyBorder="1" applyAlignment="1">
      <alignment horizontal="center" vertical="center" wrapText="1"/>
    </xf>
    <xf numFmtId="2" fontId="18" fillId="10" borderId="0" xfId="0" applyNumberFormat="1" applyFont="1" applyFill="1" applyBorder="1" applyAlignment="1">
      <alignment horizontal="center" vertical="center" wrapText="1"/>
    </xf>
    <xf numFmtId="2" fontId="22" fillId="2" borderId="0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/>
    </xf>
    <xf numFmtId="0" fontId="18" fillId="10" borderId="0" xfId="0" applyFont="1" applyFill="1" applyBorder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 applyBorder="1"/>
    <xf numFmtId="0" fontId="10" fillId="2" borderId="0" xfId="0" quotePrefix="1" applyFont="1" applyFill="1" applyBorder="1" applyAlignment="1">
      <alignment horizontal="center"/>
    </xf>
    <xf numFmtId="0" fontId="10" fillId="2" borderId="0" xfId="0" applyFont="1" applyFill="1" applyBorder="1" applyAlignment="1">
      <alignment vertical="center"/>
    </xf>
    <xf numFmtId="0" fontId="10" fillId="10" borderId="0" xfId="0" applyFont="1" applyFill="1" applyBorder="1"/>
    <xf numFmtId="164" fontId="10" fillId="10" borderId="0" xfId="0" applyNumberFormat="1" applyFont="1" applyFill="1" applyBorder="1"/>
    <xf numFmtId="164" fontId="10" fillId="2" borderId="0" xfId="0" applyNumberFormat="1" applyFont="1" applyFill="1" applyBorder="1"/>
    <xf numFmtId="165" fontId="10" fillId="10" borderId="0" xfId="0" applyNumberFormat="1" applyFont="1" applyFill="1" applyBorder="1"/>
    <xf numFmtId="165" fontId="10" fillId="2" borderId="0" xfId="0" applyNumberFormat="1" applyFont="1" applyFill="1" applyBorder="1"/>
    <xf numFmtId="165" fontId="10" fillId="2" borderId="0" xfId="0" applyNumberFormat="1" applyFont="1" applyFill="1" applyBorder="1" applyAlignment="1">
      <alignment horizontal="right"/>
    </xf>
    <xf numFmtId="0" fontId="10" fillId="10" borderId="0" xfId="0" applyFont="1" applyFill="1" applyBorder="1" applyAlignment="1">
      <alignment vertical="center"/>
    </xf>
    <xf numFmtId="164" fontId="10" fillId="10" borderId="0" xfId="0" applyNumberFormat="1" applyFont="1" applyFill="1" applyBorder="1" applyAlignment="1">
      <alignment vertical="center"/>
    </xf>
    <xf numFmtId="164" fontId="10" fillId="2" borderId="0" xfId="0" applyNumberFormat="1" applyFont="1" applyFill="1" applyBorder="1" applyAlignment="1">
      <alignment vertical="center"/>
    </xf>
    <xf numFmtId="165" fontId="10" fillId="10" borderId="0" xfId="0" applyNumberFormat="1" applyFont="1" applyFill="1" applyBorder="1" applyAlignment="1">
      <alignment horizontal="right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/>
    <xf numFmtId="164" fontId="10" fillId="0" borderId="0" xfId="0" applyNumberFormat="1" applyFont="1" applyFill="1" applyBorder="1"/>
    <xf numFmtId="165" fontId="10" fillId="0" borderId="0" xfId="0" applyNumberFormat="1" applyFont="1" applyFill="1" applyBorder="1"/>
    <xf numFmtId="164" fontId="10" fillId="0" borderId="0" xfId="0" applyNumberFormat="1" applyFont="1" applyFill="1" applyBorder="1" applyAlignment="1">
      <alignment vertical="justify"/>
    </xf>
    <xf numFmtId="165" fontId="10" fillId="0" borderId="0" xfId="0" applyNumberFormat="1" applyFont="1" applyFill="1" applyBorder="1" applyAlignment="1">
      <alignment horizontal="right"/>
    </xf>
    <xf numFmtId="164" fontId="10" fillId="0" borderId="0" xfId="0" applyNumberFormat="1" applyFont="1" applyFill="1" applyBorder="1" applyAlignment="1">
      <alignment vertical="center"/>
    </xf>
    <xf numFmtId="0" fontId="10" fillId="0" borderId="0" xfId="0" applyFont="1" applyFill="1"/>
    <xf numFmtId="0" fontId="10" fillId="10" borderId="0" xfId="0" applyFont="1" applyFill="1" applyBorder="1" applyAlignment="1">
      <alignment horizontal="left" vertical="center"/>
    </xf>
    <xf numFmtId="0" fontId="10" fillId="10" borderId="0" xfId="0" applyFont="1" applyFill="1"/>
    <xf numFmtId="165" fontId="10" fillId="10" borderId="0" xfId="0" applyNumberFormat="1" applyFont="1" applyFill="1" applyBorder="1" applyAlignment="1">
      <alignment horizontal="right"/>
    </xf>
    <xf numFmtId="0" fontId="10" fillId="6" borderId="25" xfId="0" applyFont="1" applyFill="1" applyBorder="1"/>
    <xf numFmtId="0" fontId="10" fillId="6" borderId="0" xfId="0" applyFont="1" applyFill="1"/>
    <xf numFmtId="0" fontId="20" fillId="0" borderId="0" xfId="0" applyFont="1"/>
    <xf numFmtId="0" fontId="20" fillId="0" borderId="0" xfId="0" applyFont="1" applyFill="1" applyBorder="1"/>
    <xf numFmtId="17" fontId="18" fillId="10" borderId="0" xfId="0" applyNumberFormat="1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/>
    </xf>
    <xf numFmtId="0" fontId="20" fillId="0" borderId="0" xfId="0" applyFont="1" applyFill="1" applyAlignment="1">
      <alignment horizontal="center"/>
    </xf>
    <xf numFmtId="0" fontId="12" fillId="2" borderId="0" xfId="0" applyFont="1" applyFill="1" applyBorder="1"/>
    <xf numFmtId="0" fontId="18" fillId="10" borderId="0" xfId="0" applyFont="1" applyFill="1" applyBorder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 applyBorder="1"/>
    <xf numFmtId="3" fontId="10" fillId="2" borderId="0" xfId="0" applyNumberFormat="1" applyFont="1" applyFill="1" applyBorder="1"/>
    <xf numFmtId="1" fontId="10" fillId="2" borderId="0" xfId="0" applyNumberFormat="1" applyFont="1" applyFill="1" applyBorder="1" applyAlignment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 applyBorder="1"/>
    <xf numFmtId="0" fontId="26" fillId="5" borderId="0" xfId="0" applyFont="1" applyFill="1" applyBorder="1"/>
    <xf numFmtId="0" fontId="18" fillId="10" borderId="0" xfId="0" applyFont="1" applyFill="1" applyAlignment="1">
      <alignment horizontal="center" vertical="center" wrapText="1"/>
    </xf>
    <xf numFmtId="0" fontId="10" fillId="5" borderId="0" xfId="0" applyFont="1" applyFill="1" applyBorder="1"/>
    <xf numFmtId="0" fontId="11" fillId="10" borderId="0" xfId="0" applyFont="1" applyFill="1" applyBorder="1" applyAlignment="1">
      <alignment horizontal="center" vertical="center"/>
    </xf>
    <xf numFmtId="0" fontId="19" fillId="10" borderId="0" xfId="0" applyFont="1" applyFill="1" applyBorder="1" applyAlignment="1">
      <alignment vertical="center"/>
    </xf>
    <xf numFmtId="3" fontId="11" fillId="10" borderId="0" xfId="0" applyNumberFormat="1" applyFont="1" applyFill="1" applyBorder="1" applyAlignment="1">
      <alignment vertical="center"/>
    </xf>
    <xf numFmtId="3" fontId="19" fillId="10" borderId="0" xfId="0" applyNumberFormat="1" applyFont="1" applyFill="1" applyBorder="1" applyAlignment="1">
      <alignment vertical="center"/>
    </xf>
    <xf numFmtId="164" fontId="11" fillId="10" borderId="0" xfId="0" applyNumberFormat="1" applyFont="1" applyFill="1" applyBorder="1" applyAlignment="1">
      <alignment horizontal="center" vertical="center"/>
    </xf>
    <xf numFmtId="3" fontId="19" fillId="10" borderId="0" xfId="0" applyNumberFormat="1" applyFont="1" applyFill="1" applyBorder="1" applyAlignment="1">
      <alignment horizontal="center" vertical="center"/>
    </xf>
    <xf numFmtId="164" fontId="19" fillId="10" borderId="0" xfId="0" applyNumberFormat="1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vertical="center"/>
    </xf>
    <xf numFmtId="3" fontId="10" fillId="2" borderId="0" xfId="0" applyNumberFormat="1" applyFont="1" applyFill="1" applyBorder="1" applyAlignment="1"/>
    <xf numFmtId="164" fontId="10" fillId="2" borderId="0" xfId="0" applyNumberFormat="1" applyFont="1" applyFill="1" applyBorder="1" applyAlignment="1">
      <alignment horizontal="center"/>
    </xf>
    <xf numFmtId="3" fontId="10" fillId="2" borderId="0" xfId="0" applyNumberFormat="1" applyFont="1" applyFill="1" applyBorder="1" applyAlignment="1">
      <alignment horizontal="center"/>
    </xf>
    <xf numFmtId="0" fontId="12" fillId="0" borderId="0" xfId="0" applyFont="1" applyBorder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20" fillId="0" borderId="0" xfId="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2" borderId="0" xfId="0" applyFont="1" applyFill="1"/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wrapText="1"/>
    </xf>
    <xf numFmtId="17" fontId="19" fillId="10" borderId="0" xfId="0" applyNumberFormat="1" applyFont="1" applyFill="1" applyBorder="1" applyAlignment="1">
      <alignment horizontal="center" vertical="center" wrapText="1"/>
    </xf>
    <xf numFmtId="164" fontId="10" fillId="3" borderId="0" xfId="0" applyNumberFormat="1" applyFont="1" applyFill="1" applyBorder="1"/>
    <xf numFmtId="0" fontId="19" fillId="11" borderId="0" xfId="0" applyFont="1" applyFill="1" applyBorder="1"/>
    <xf numFmtId="3" fontId="19" fillId="11" borderId="0" xfId="0" applyNumberFormat="1" applyFont="1" applyFill="1" applyBorder="1" applyAlignment="1">
      <alignment horizontal="right" vertical="center" wrapText="1"/>
    </xf>
    <xf numFmtId="1" fontId="19" fillId="11" borderId="0" xfId="0" applyNumberFormat="1" applyFont="1" applyFill="1" applyBorder="1" applyAlignment="1">
      <alignment horizontal="center" vertical="center" wrapText="1"/>
    </xf>
    <xf numFmtId="165" fontId="19" fillId="11" borderId="0" xfId="0" applyNumberFormat="1" applyFont="1" applyFill="1" applyBorder="1" applyAlignment="1">
      <alignment horizontal="center" vertical="center" wrapText="1"/>
    </xf>
    <xf numFmtId="3" fontId="10" fillId="9" borderId="0" xfId="0" applyNumberFormat="1" applyFont="1" applyFill="1" applyBorder="1" applyAlignment="1">
      <alignment horizontal="right" vertical="center" wrapText="1"/>
    </xf>
    <xf numFmtId="1" fontId="10" fillId="2" borderId="0" xfId="0" applyNumberFormat="1" applyFont="1" applyFill="1" applyBorder="1" applyAlignment="1">
      <alignment horizontal="center"/>
    </xf>
    <xf numFmtId="165" fontId="10" fillId="2" borderId="0" xfId="0" applyNumberFormat="1" applyFont="1" applyFill="1" applyBorder="1" applyAlignment="1">
      <alignment horizontal="center"/>
    </xf>
    <xf numFmtId="0" fontId="10" fillId="0" borderId="0" xfId="2" applyFont="1" applyBorder="1"/>
    <xf numFmtId="165" fontId="10" fillId="0" borderId="0" xfId="0" applyNumberFormat="1" applyFont="1"/>
    <xf numFmtId="0" fontId="19" fillId="10" borderId="0" xfId="0" applyFont="1" applyFill="1" applyBorder="1"/>
    <xf numFmtId="3" fontId="19" fillId="11" borderId="0" xfId="0" applyNumberFormat="1" applyFont="1" applyFill="1" applyBorder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/>
    </xf>
    <xf numFmtId="3" fontId="10" fillId="2" borderId="0" xfId="0" applyNumberFormat="1" applyFont="1" applyFill="1" applyBorder="1" applyAlignment="1">
      <alignment horizontal="center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 applyBorder="1"/>
    <xf numFmtId="0" fontId="10" fillId="5" borderId="0" xfId="0" quotePrefix="1" applyFont="1" applyFill="1" applyBorder="1"/>
    <xf numFmtId="0" fontId="10" fillId="0" borderId="0" xfId="0" quotePrefix="1" applyFont="1" applyFill="1" applyBorder="1"/>
    <xf numFmtId="3" fontId="10" fillId="0" borderId="0" xfId="0" applyNumberFormat="1" applyFont="1" applyBorder="1"/>
    <xf numFmtId="0" fontId="10" fillId="0" borderId="24" xfId="0" applyFont="1" applyBorder="1"/>
    <xf numFmtId="0" fontId="10" fillId="8" borderId="0" xfId="0" applyFont="1" applyFill="1" applyBorder="1"/>
    <xf numFmtId="3" fontId="10" fillId="8" borderId="0" xfId="0" applyNumberFormat="1" applyFont="1" applyFill="1" applyBorder="1" applyAlignment="1">
      <alignment horizontal="right" vertical="center" wrapText="1"/>
    </xf>
    <xf numFmtId="1" fontId="10" fillId="8" borderId="0" xfId="0" applyNumberFormat="1" applyFont="1" applyFill="1" applyBorder="1" applyAlignment="1">
      <alignment horizontal="center" vertical="center" wrapText="1"/>
    </xf>
    <xf numFmtId="165" fontId="10" fillId="8" borderId="0" xfId="0" applyNumberFormat="1" applyFont="1" applyFill="1" applyBorder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Fill="1" applyBorder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39" fillId="0" borderId="6" xfId="0" applyFont="1" applyFill="1" applyBorder="1" applyAlignment="1">
      <alignment vertical="center"/>
    </xf>
    <xf numFmtId="0" fontId="32" fillId="0" borderId="0" xfId="0" applyFont="1" applyBorder="1" applyAlignment="1">
      <alignment horizontal="center"/>
    </xf>
    <xf numFmtId="0" fontId="32" fillId="0" borderId="0" xfId="0" applyFont="1" applyBorder="1"/>
    <xf numFmtId="0" fontId="32" fillId="0" borderId="0" xfId="2" applyFont="1" applyBorder="1"/>
    <xf numFmtId="0" fontId="27" fillId="0" borderId="0" xfId="0" applyFont="1" applyBorder="1" applyAlignment="1">
      <alignment horizontal="center"/>
    </xf>
    <xf numFmtId="0" fontId="27" fillId="0" borderId="0" xfId="0" applyFont="1" applyBorder="1"/>
    <xf numFmtId="0" fontId="27" fillId="0" borderId="0" xfId="2" applyFont="1" applyBorder="1"/>
    <xf numFmtId="0" fontId="40" fillId="0" borderId="0" xfId="0" applyFont="1"/>
    <xf numFmtId="3" fontId="35" fillId="0" borderId="6" xfId="0" applyNumberFormat="1" applyFont="1" applyFill="1" applyBorder="1" applyAlignment="1"/>
    <xf numFmtId="3" fontId="35" fillId="0" borderId="7" xfId="0" applyNumberFormat="1" applyFont="1" applyFill="1" applyBorder="1" applyAlignment="1"/>
    <xf numFmtId="3" fontId="35" fillId="0" borderId="8" xfId="0" applyNumberFormat="1" applyFont="1" applyFill="1" applyBorder="1" applyAlignment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Fill="1" applyBorder="1" applyAlignment="1">
      <alignment horizontal="right" wrapText="1"/>
    </xf>
    <xf numFmtId="0" fontId="27" fillId="0" borderId="0" xfId="0" applyFont="1" applyAlignment="1"/>
    <xf numFmtId="0" fontId="30" fillId="10" borderId="1" xfId="0" applyFont="1" applyFill="1" applyBorder="1" applyAlignment="1">
      <alignment horizontal="center" vertical="center"/>
    </xf>
    <xf numFmtId="3" fontId="27" fillId="0" borderId="0" xfId="0" applyNumberFormat="1" applyFont="1" applyAlignment="1"/>
    <xf numFmtId="0" fontId="17" fillId="0" borderId="0" xfId="1" applyFont="1" applyAlignment="1" applyProtection="1">
      <alignment horizontal="center"/>
    </xf>
    <xf numFmtId="0" fontId="28" fillId="0" borderId="0" xfId="0" applyFont="1" applyFill="1" applyAlignment="1">
      <alignment vertical="center" wrapText="1"/>
    </xf>
    <xf numFmtId="0" fontId="29" fillId="2" borderId="0" xfId="0" applyNumberFormat="1" applyFont="1" applyFill="1" applyAlignment="1">
      <alignment horizontal="left"/>
    </xf>
    <xf numFmtId="0" fontId="29" fillId="2" borderId="0" xfId="0" applyNumberFormat="1" applyFont="1" applyFill="1" applyAlignment="1">
      <alignment horizontal="centerContinuous" vertical="center"/>
    </xf>
    <xf numFmtId="0" fontId="29" fillId="2" borderId="0" xfId="0" applyNumberFormat="1" applyFont="1" applyFill="1" applyAlignment="1">
      <alignment horizontal="right"/>
    </xf>
    <xf numFmtId="0" fontId="38" fillId="10" borderId="18" xfId="0" applyNumberFormat="1" applyFont="1" applyFill="1" applyBorder="1" applyAlignment="1">
      <alignment horizontal="center" vertical="center"/>
    </xf>
    <xf numFmtId="0" fontId="38" fillId="10" borderId="5" xfId="0" applyNumberFormat="1" applyFont="1" applyFill="1" applyBorder="1" applyAlignment="1">
      <alignment horizontal="center" vertical="center" wrapText="1"/>
    </xf>
    <xf numFmtId="0" fontId="38" fillId="10" borderId="19" xfId="0" applyNumberFormat="1" applyFont="1" applyFill="1" applyBorder="1" applyAlignment="1">
      <alignment horizontal="center" vertical="center" wrapText="1"/>
    </xf>
    <xf numFmtId="0" fontId="38" fillId="10" borderId="5" xfId="0" quotePrefix="1" applyNumberFormat="1" applyFont="1" applyFill="1" applyBorder="1" applyAlignment="1">
      <alignment horizontal="center" vertical="center"/>
    </xf>
    <xf numFmtId="0" fontId="38" fillId="10" borderId="5" xfId="0" quotePrefix="1" applyNumberFormat="1" applyFont="1" applyFill="1" applyBorder="1" applyAlignment="1">
      <alignment horizontal="centerContinuous" vertical="center"/>
    </xf>
    <xf numFmtId="0" fontId="38" fillId="10" borderId="5" xfId="0" applyNumberFormat="1" applyFont="1" applyFill="1" applyBorder="1" applyAlignment="1">
      <alignment horizontal="centerContinuous" vertical="center"/>
    </xf>
    <xf numFmtId="0" fontId="38" fillId="10" borderId="20" xfId="0" applyNumberFormat="1" applyFont="1" applyFill="1" applyBorder="1" applyAlignment="1">
      <alignment horizontal="centerContinuous" vertical="center"/>
    </xf>
    <xf numFmtId="0" fontId="28" fillId="2" borderId="0" xfId="0" applyNumberFormat="1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NumberFormat="1" applyFont="1" applyFill="1" applyAlignment="1">
      <alignment horizontal="left" vertical="center"/>
    </xf>
    <xf numFmtId="164" fontId="10" fillId="0" borderId="0" xfId="0" applyNumberFormat="1" applyFont="1"/>
    <xf numFmtId="0" fontId="29" fillId="0" borderId="0" xfId="0" applyFont="1"/>
    <xf numFmtId="0" fontId="29" fillId="2" borderId="0" xfId="0" applyFont="1" applyFill="1"/>
    <xf numFmtId="0" fontId="29" fillId="2" borderId="0" xfId="0" applyFont="1" applyFill="1" applyAlignment="1">
      <alignment horizontal="right"/>
    </xf>
    <xf numFmtId="164" fontId="29" fillId="2" borderId="0" xfId="0" applyNumberFormat="1" applyFont="1" applyFill="1" applyAlignment="1"/>
    <xf numFmtId="164" fontId="29" fillId="2" borderId="0" xfId="0" applyNumberFormat="1" applyFont="1" applyFill="1"/>
    <xf numFmtId="0" fontId="29" fillId="2" borderId="0" xfId="0" applyNumberFormat="1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NumberFormat="1" applyFont="1" applyFill="1" applyAlignment="1">
      <alignment horizontal="right"/>
    </xf>
    <xf numFmtId="0" fontId="38" fillId="10" borderId="22" xfId="0" applyNumberFormat="1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NumberFormat="1" applyFont="1" applyFill="1" applyBorder="1" applyAlignment="1">
      <alignment horizontal="center" vertical="center"/>
    </xf>
    <xf numFmtId="0" fontId="38" fillId="10" borderId="19" xfId="0" applyNumberFormat="1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NumberFormat="1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NumberFormat="1" applyFont="1" applyFill="1" applyBorder="1" applyAlignment="1">
      <alignment horizontal="center" vertical="center" wrapText="1"/>
    </xf>
    <xf numFmtId="164" fontId="39" fillId="0" borderId="0" xfId="0" applyNumberFormat="1" applyFont="1" applyFill="1" applyBorder="1" applyAlignment="1">
      <alignment horizontal="center" vertical="center"/>
    </xf>
    <xf numFmtId="0" fontId="39" fillId="0" borderId="0" xfId="0" applyNumberFormat="1" applyFont="1" applyFill="1" applyBorder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Fill="1" applyBorder="1" applyAlignment="1">
      <alignment vertical="center" wrapText="1"/>
    </xf>
    <xf numFmtId="164" fontId="28" fillId="0" borderId="0" xfId="0" applyNumberFormat="1" applyFont="1" applyFill="1" applyBorder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>
      <alignment horizontal="center" vertical="center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164" fontId="10" fillId="0" borderId="0" xfId="0" applyNumberFormat="1" applyFont="1" applyAlignment="1"/>
    <xf numFmtId="0" fontId="18" fillId="10" borderId="0" xfId="0" applyFont="1" applyFill="1" applyBorder="1" applyAlignment="1">
      <alignment horizontal="center" vertical="center"/>
    </xf>
    <xf numFmtId="4" fontId="10" fillId="10" borderId="0" xfId="0" applyNumberFormat="1" applyFont="1" applyFill="1" applyBorder="1" applyAlignment="1">
      <alignment wrapText="1"/>
    </xf>
    <xf numFmtId="4" fontId="19" fillId="10" borderId="0" xfId="0" applyNumberFormat="1" applyFont="1" applyFill="1" applyBorder="1"/>
    <xf numFmtId="0" fontId="19" fillId="10" borderId="0" xfId="0" applyNumberFormat="1" applyFont="1" applyFill="1" applyBorder="1" applyAlignment="1">
      <alignment horizontal="center" vertical="center" wrapText="1"/>
    </xf>
    <xf numFmtId="0" fontId="19" fillId="10" borderId="0" xfId="0" applyNumberFormat="1" applyFont="1" applyFill="1" applyBorder="1" applyAlignment="1">
      <alignment horizontal="center" vertical="center"/>
    </xf>
    <xf numFmtId="0" fontId="10" fillId="10" borderId="0" xfId="0" applyFont="1" applyFill="1" applyBorder="1" applyAlignment="1">
      <alignment wrapText="1"/>
    </xf>
    <xf numFmtId="0" fontId="18" fillId="10" borderId="0" xfId="0" applyFont="1" applyFill="1" applyBorder="1" applyAlignment="1">
      <alignment horizontal="center" vertical="center" wrapText="1"/>
    </xf>
    <xf numFmtId="0" fontId="18" fillId="10" borderId="0" xfId="0" applyFont="1" applyFill="1" applyBorder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Border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center" vertical="center"/>
    </xf>
    <xf numFmtId="0" fontId="33" fillId="4" borderId="0" xfId="0" applyNumberFormat="1" applyFont="1" applyFill="1" applyBorder="1" applyAlignment="1">
      <alignment horizontal="center" vertical="center" wrapText="1"/>
    </xf>
    <xf numFmtId="0" fontId="33" fillId="4" borderId="0" xfId="0" applyNumberFormat="1" applyFont="1" applyFill="1" applyBorder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Border="1" applyAlignment="1">
      <alignment vertical="center" wrapText="1"/>
    </xf>
    <xf numFmtId="2" fontId="11" fillId="10" borderId="0" xfId="0" applyNumberFormat="1" applyFont="1" applyFill="1" applyBorder="1" applyAlignment="1">
      <alignment horizontal="left" vertical="center" wrapText="1"/>
    </xf>
    <xf numFmtId="0" fontId="19" fillId="10" borderId="0" xfId="0" applyFont="1" applyFill="1" applyBorder="1" applyAlignment="1">
      <alignment horizontal="left" vertical="center" wrapText="1"/>
    </xf>
    <xf numFmtId="3" fontId="35" fillId="0" borderId="6" xfId="0" applyNumberFormat="1" applyFont="1" applyFill="1" applyBorder="1" applyAlignment="1">
      <alignment horizontal="center"/>
    </xf>
    <xf numFmtId="3" fontId="35" fillId="0" borderId="7" xfId="0" applyNumberFormat="1" applyFont="1" applyFill="1" applyBorder="1" applyAlignment="1">
      <alignment horizontal="center"/>
    </xf>
    <xf numFmtId="3" fontId="35" fillId="0" borderId="8" xfId="0" applyNumberFormat="1" applyFont="1" applyFill="1" applyBorder="1" applyAlignment="1">
      <alignment horizontal="center"/>
    </xf>
    <xf numFmtId="0" fontId="20" fillId="0" borderId="0" xfId="0" applyNumberFormat="1" applyFont="1" applyFill="1" applyBorder="1" applyAlignment="1">
      <alignment horizontal="center" vertical="center"/>
    </xf>
    <xf numFmtId="0" fontId="10" fillId="7" borderId="0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28" fillId="0" borderId="0" xfId="0" applyFont="1" applyFill="1" applyAlignment="1">
      <alignment horizontal="center" vertical="center" wrapText="1"/>
    </xf>
    <xf numFmtId="0" fontId="38" fillId="10" borderId="16" xfId="0" applyNumberFormat="1" applyFont="1" applyFill="1" applyBorder="1" applyAlignment="1">
      <alignment horizontal="center" vertical="center"/>
    </xf>
    <xf numFmtId="0" fontId="38" fillId="10" borderId="21" xfId="0" applyNumberFormat="1" applyFont="1" applyFill="1" applyBorder="1" applyAlignment="1">
      <alignment horizontal="center" vertical="center"/>
    </xf>
    <xf numFmtId="0" fontId="38" fillId="10" borderId="17" xfId="0" applyNumberFormat="1" applyFont="1" applyFill="1" applyBorder="1" applyAlignment="1">
      <alignment horizontal="center" vertical="center"/>
    </xf>
    <xf numFmtId="0" fontId="28" fillId="2" borderId="0" xfId="0" applyNumberFormat="1" applyFont="1" applyFill="1" applyAlignment="1">
      <alignment horizontal="center" vertical="center" wrapText="1"/>
    </xf>
    <xf numFmtId="0" fontId="38" fillId="10" borderId="9" xfId="0" applyNumberFormat="1" applyFont="1" applyFill="1" applyBorder="1" applyAlignment="1">
      <alignment horizontal="center" vertical="center"/>
    </xf>
    <xf numFmtId="0" fontId="38" fillId="10" borderId="10" xfId="0" applyNumberFormat="1" applyFont="1" applyFill="1" applyBorder="1" applyAlignment="1">
      <alignment horizontal="center" vertical="center"/>
    </xf>
    <xf numFmtId="0" fontId="38" fillId="10" borderId="11" xfId="0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 wrapText="1"/>
    </xf>
    <xf numFmtId="0" fontId="38" fillId="10" borderId="13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/>
    </xf>
    <xf numFmtId="0" fontId="38" fillId="10" borderId="12" xfId="0" quotePrefix="1" applyNumberFormat="1" applyFont="1" applyFill="1" applyBorder="1" applyAlignment="1">
      <alignment horizontal="center" vertical="center" wrapText="1"/>
    </xf>
    <xf numFmtId="0" fontId="38" fillId="10" borderId="14" xfId="0" quotePrefix="1" applyNumberFormat="1" applyFont="1" applyFill="1" applyBorder="1" applyAlignment="1">
      <alignment horizontal="center" vertical="center" wrapText="1"/>
    </xf>
    <xf numFmtId="0" fontId="38" fillId="10" borderId="12" xfId="0" quotePrefix="1" applyNumberFormat="1" applyFont="1" applyFill="1" applyBorder="1" applyAlignment="1">
      <alignment horizontal="center" vertical="center"/>
    </xf>
    <xf numFmtId="0" fontId="38" fillId="10" borderId="14" xfId="0" quotePrefix="1" applyNumberFormat="1" applyFont="1" applyFill="1" applyBorder="1" applyAlignment="1">
      <alignment horizontal="center" vertical="center"/>
    </xf>
    <xf numFmtId="0" fontId="38" fillId="10" borderId="12" xfId="0" applyNumberFormat="1" applyFont="1" applyFill="1" applyBorder="1" applyAlignment="1">
      <alignment horizontal="center" vertical="center"/>
    </xf>
    <xf numFmtId="0" fontId="38" fillId="10" borderId="14" xfId="0" applyNumberFormat="1" applyFont="1" applyFill="1" applyBorder="1" applyAlignment="1">
      <alignment horizontal="center" vertical="center" wrapText="1"/>
    </xf>
    <xf numFmtId="0" fontId="38" fillId="10" borderId="5" xfId="0" applyNumberFormat="1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09375" defaultRowHeight="14.4" x14ac:dyDescent="0.3"/>
  <cols>
    <col min="1" max="1" width="2.5546875" style="12" customWidth="1"/>
    <col min="2" max="2" width="104.44140625" style="12" bestFit="1" customWidth="1"/>
    <col min="3" max="16384" width="9.109375" style="12"/>
  </cols>
  <sheetData>
    <row r="1" spans="2:2" ht="27" customHeight="1" x14ac:dyDescent="0.3">
      <c r="B1" s="11" t="s">
        <v>387</v>
      </c>
    </row>
    <row r="2" spans="2:2" ht="3.75" customHeight="1" x14ac:dyDescent="0.3">
      <c r="B2" s="13"/>
    </row>
    <row r="3" spans="2:2" x14ac:dyDescent="0.3">
      <c r="B3" s="14"/>
    </row>
    <row r="4" spans="2:2" s="16" customFormat="1" ht="14.25" customHeight="1" x14ac:dyDescent="0.3">
      <c r="B4" s="15" t="s">
        <v>388</v>
      </c>
    </row>
    <row r="5" spans="2:2" s="16" customFormat="1" ht="3.75" customHeight="1" x14ac:dyDescent="0.3">
      <c r="B5" s="17"/>
    </row>
    <row r="6" spans="2:2" s="16" customFormat="1" ht="18" customHeight="1" x14ac:dyDescent="0.25">
      <c r="B6" s="18"/>
    </row>
    <row r="7" spans="2:2" s="16" customFormat="1" ht="18" customHeight="1" x14ac:dyDescent="0.25">
      <c r="B7" s="19" t="s">
        <v>389</v>
      </c>
    </row>
    <row r="8" spans="2:2" s="16" customFormat="1" ht="18" customHeight="1" x14ac:dyDescent="0.25">
      <c r="B8" s="19" t="s">
        <v>390</v>
      </c>
    </row>
    <row r="9" spans="2:2" s="16" customFormat="1" ht="18" customHeight="1" x14ac:dyDescent="0.25">
      <c r="B9" s="19" t="s">
        <v>391</v>
      </c>
    </row>
    <row r="10" spans="2:2" s="16" customFormat="1" ht="18" customHeight="1" x14ac:dyDescent="0.25">
      <c r="B10" s="19" t="s">
        <v>386</v>
      </c>
    </row>
    <row r="11" spans="2:2" s="16" customFormat="1" ht="18" customHeight="1" x14ac:dyDescent="0.25">
      <c r="B11" s="19" t="s">
        <v>383</v>
      </c>
    </row>
    <row r="12" spans="2:2" s="16" customFormat="1" ht="18" customHeight="1" x14ac:dyDescent="0.25">
      <c r="B12" s="19" t="s">
        <v>382</v>
      </c>
    </row>
    <row r="13" spans="2:2" s="16" customFormat="1" ht="18" customHeight="1" x14ac:dyDescent="0.25">
      <c r="B13" s="19" t="s">
        <v>381</v>
      </c>
    </row>
    <row r="14" spans="2:2" s="16" customFormat="1" ht="18" customHeight="1" x14ac:dyDescent="0.25">
      <c r="B14" s="19" t="s">
        <v>384</v>
      </c>
    </row>
    <row r="15" spans="2:2" s="16" customFormat="1" ht="18" customHeight="1" x14ac:dyDescent="0.25">
      <c r="B15" s="19" t="s">
        <v>380</v>
      </c>
    </row>
    <row r="16" spans="2:2" s="16" customFormat="1" ht="18" customHeight="1" x14ac:dyDescent="0.25">
      <c r="B16" s="19" t="s">
        <v>385</v>
      </c>
    </row>
    <row r="17" spans="2:2" s="16" customFormat="1" ht="18" customHeight="1" x14ac:dyDescent="0.25">
      <c r="B17" s="19" t="s">
        <v>379</v>
      </c>
    </row>
    <row r="18" spans="2:2" s="16" customFormat="1" ht="18" customHeight="1" x14ac:dyDescent="0.25">
      <c r="B18" s="19" t="s">
        <v>378</v>
      </c>
    </row>
    <row r="19" spans="2:2" ht="18" customHeight="1" x14ac:dyDescent="0.3">
      <c r="B19" s="19" t="s">
        <v>377</v>
      </c>
    </row>
    <row r="20" spans="2:2" ht="18" customHeight="1" x14ac:dyDescent="0.3">
      <c r="B20" s="19" t="s">
        <v>376</v>
      </c>
    </row>
    <row r="21" spans="2:2" ht="18" customHeight="1" x14ac:dyDescent="0.3">
      <c r="B21" s="19" t="s">
        <v>392</v>
      </c>
    </row>
    <row r="22" spans="2:2" ht="18" customHeight="1" x14ac:dyDescent="0.3">
      <c r="B22" s="19" t="s">
        <v>393</v>
      </c>
    </row>
    <row r="23" spans="2:2" ht="18" customHeight="1" x14ac:dyDescent="0.3"/>
    <row r="24" spans="2:2" ht="18" customHeight="1" x14ac:dyDescent="0.3">
      <c r="B24" s="19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50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9" customWidth="1"/>
    <col min="3" max="3" width="2.5546875" style="9" customWidth="1"/>
    <col min="4" max="4" width="46.6640625" style="9" customWidth="1"/>
    <col min="5" max="5" width="0.44140625" style="9" customWidth="1"/>
    <col min="6" max="6" width="11.109375" style="9" customWidth="1"/>
    <col min="7" max="7" width="0.44140625" style="9" customWidth="1"/>
    <col min="8" max="8" width="11.109375" style="9" customWidth="1"/>
    <col min="9" max="9" width="0.44140625" style="9" customWidth="1"/>
    <col min="10" max="10" width="10.6640625" style="9" customWidth="1"/>
    <col min="11" max="11" width="0.44140625" style="9" customWidth="1"/>
    <col min="12" max="12" width="16" style="9" customWidth="1"/>
    <col min="13" max="13" width="0.44140625" style="9" customWidth="1"/>
    <col min="14" max="14" width="11.109375" style="9" customWidth="1"/>
    <col min="15" max="15" width="0.44140625" style="9" customWidth="1"/>
    <col min="16" max="16" width="11.109375" style="9" customWidth="1"/>
    <col min="17" max="17" width="0.44140625" style="9" customWidth="1"/>
    <col min="18" max="18" width="10.6640625" style="9" customWidth="1"/>
    <col min="19" max="19" width="0.44140625" style="9" customWidth="1"/>
    <col min="20" max="20" width="16" style="9" customWidth="1"/>
    <col min="21" max="21" width="8.33203125" style="9" customWidth="1"/>
    <col min="22" max="23" width="9.88671875" style="9" customWidth="1"/>
    <col min="24" max="24" width="8.44140625" style="9" customWidth="1"/>
    <col min="25" max="16384" width="9.109375" style="9"/>
  </cols>
  <sheetData>
    <row r="1" spans="1:24" ht="4.5" customHeight="1" x14ac:dyDescent="0.3">
      <c r="A1" s="245"/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</row>
    <row r="2" spans="1:24" ht="29.25" customHeight="1" x14ac:dyDescent="0.3">
      <c r="A2" s="246" t="s">
        <v>669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  <c r="R2" s="247"/>
      <c r="S2" s="247"/>
      <c r="T2" s="247"/>
      <c r="U2" s="20"/>
    </row>
    <row r="3" spans="1:24" ht="3.6" customHeight="1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 x14ac:dyDescent="0.3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 x14ac:dyDescent="0.3">
      <c r="A5" s="215" t="s">
        <v>670</v>
      </c>
      <c r="B5" s="215"/>
      <c r="C5" s="215"/>
      <c r="D5" s="215"/>
      <c r="E5" s="63"/>
      <c r="F5" s="248" t="s">
        <v>671</v>
      </c>
      <c r="G5" s="218"/>
      <c r="H5" s="218"/>
      <c r="I5" s="218"/>
      <c r="J5" s="218"/>
      <c r="K5" s="218"/>
      <c r="L5" s="218"/>
      <c r="M5" s="105"/>
      <c r="N5" s="215" t="s">
        <v>672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 x14ac:dyDescent="0.3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 x14ac:dyDescent="0.3">
      <c r="A7" s="215"/>
      <c r="B7" s="215"/>
      <c r="C7" s="215"/>
      <c r="D7" s="215"/>
      <c r="E7" s="108"/>
      <c r="F7" s="216" t="s">
        <v>648</v>
      </c>
      <c r="G7" s="216"/>
      <c r="H7" s="216"/>
      <c r="I7" s="216"/>
      <c r="J7" s="216"/>
      <c r="K7" s="109"/>
      <c r="L7" s="30" t="s">
        <v>656</v>
      </c>
      <c r="M7" s="110"/>
      <c r="N7" s="216" t="s">
        <v>648</v>
      </c>
      <c r="O7" s="216"/>
      <c r="P7" s="216"/>
      <c r="Q7" s="216"/>
      <c r="R7" s="216"/>
      <c r="S7" s="109"/>
      <c r="T7" s="30" t="s">
        <v>656</v>
      </c>
      <c r="U7" s="20"/>
    </row>
    <row r="8" spans="1:24" ht="2.25" customHeight="1" x14ac:dyDescent="0.3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 x14ac:dyDescent="0.3">
      <c r="A9" s="215"/>
      <c r="B9" s="215"/>
      <c r="C9" s="215"/>
      <c r="D9" s="215"/>
      <c r="E9" s="63"/>
      <c r="F9" s="112" t="s">
        <v>1137</v>
      </c>
      <c r="G9" s="106"/>
      <c r="H9" s="112" t="s">
        <v>1138</v>
      </c>
      <c r="I9" s="106"/>
      <c r="J9" s="30" t="s">
        <v>673</v>
      </c>
      <c r="K9" s="106"/>
      <c r="L9" s="30" t="s">
        <v>296</v>
      </c>
      <c r="M9" s="105"/>
      <c r="N9" s="112" t="s">
        <v>1137</v>
      </c>
      <c r="O9" s="106"/>
      <c r="P9" s="112" t="s">
        <v>1138</v>
      </c>
      <c r="Q9" s="106"/>
      <c r="R9" s="30" t="s">
        <v>673</v>
      </c>
      <c r="S9" s="106"/>
      <c r="T9" s="30" t="s">
        <v>296</v>
      </c>
      <c r="U9" s="20"/>
    </row>
    <row r="10" spans="1:24" ht="13.2" customHeight="1" x14ac:dyDescent="0.3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 x14ac:dyDescent="0.3">
      <c r="A11" s="251" t="s">
        <v>705</v>
      </c>
      <c r="B11" s="251"/>
      <c r="C11" s="251"/>
      <c r="D11" s="251"/>
      <c r="E11" s="114"/>
      <c r="F11" s="115"/>
      <c r="G11" s="115"/>
      <c r="H11" s="115"/>
      <c r="I11" s="115"/>
      <c r="J11" s="116"/>
      <c r="K11" s="115"/>
      <c r="L11" s="117"/>
      <c r="M11" s="118"/>
      <c r="N11" s="115"/>
      <c r="O11" s="115"/>
      <c r="P11" s="115"/>
      <c r="Q11" s="115"/>
      <c r="R11" s="116"/>
      <c r="S11" s="115"/>
      <c r="T11" s="117"/>
      <c r="U11" s="20"/>
      <c r="W11" s="31"/>
      <c r="X11" s="31"/>
    </row>
    <row r="12" spans="1:24" ht="12.75" customHeight="1" x14ac:dyDescent="0.3">
      <c r="A12" s="72"/>
      <c r="B12" s="72" t="s">
        <v>366</v>
      </c>
      <c r="C12" s="72" t="s">
        <v>618</v>
      </c>
      <c r="D12" s="72"/>
      <c r="E12" s="72"/>
      <c r="F12" s="72">
        <v>2525.8383319999998</v>
      </c>
      <c r="G12" s="72"/>
      <c r="H12" s="72">
        <v>2005.8503490000001</v>
      </c>
      <c r="I12" s="72"/>
      <c r="J12" s="119">
        <f t="shared" ref="J12:J21" si="0">F12-H12</f>
        <v>519.98798299999976</v>
      </c>
      <c r="K12" s="72"/>
      <c r="L12" s="120">
        <f t="shared" ref="L12:L21" si="1">F12/H12*100-100</f>
        <v>25.923568189383388</v>
      </c>
      <c r="M12" s="113"/>
      <c r="N12" s="72">
        <v>7810.7160789999998</v>
      </c>
      <c r="O12" s="72"/>
      <c r="P12" s="72">
        <v>6255.4011480000008</v>
      </c>
      <c r="Q12" s="72"/>
      <c r="R12" s="119">
        <f>N12-P12</f>
        <v>1555.314930999999</v>
      </c>
      <c r="S12" s="72"/>
      <c r="T12" s="120">
        <f t="shared" ref="T12:T21" si="2">N12/P12*100-100</f>
        <v>24.86355221994468</v>
      </c>
      <c r="U12" s="20"/>
    </row>
    <row r="13" spans="1:24" ht="12.75" customHeight="1" x14ac:dyDescent="0.3">
      <c r="A13" s="20"/>
      <c r="B13" s="72" t="s">
        <v>367</v>
      </c>
      <c r="C13" s="72" t="s">
        <v>619</v>
      </c>
      <c r="D13" s="121"/>
      <c r="E13" s="20"/>
      <c r="F13" s="72">
        <v>906.84833900000001</v>
      </c>
      <c r="G13" s="72"/>
      <c r="H13" s="72">
        <v>674.15055199999995</v>
      </c>
      <c r="I13" s="72"/>
      <c r="J13" s="119">
        <f t="shared" si="0"/>
        <v>232.69778700000006</v>
      </c>
      <c r="K13" s="72"/>
      <c r="L13" s="120">
        <f t="shared" si="1"/>
        <v>34.517184078490544</v>
      </c>
      <c r="M13" s="113"/>
      <c r="N13" s="72">
        <v>2692.0865269999999</v>
      </c>
      <c r="O13" s="72"/>
      <c r="P13" s="72">
        <v>2473.8512369999999</v>
      </c>
      <c r="Q13" s="72"/>
      <c r="R13" s="119">
        <f>N13-P13</f>
        <v>218.23529000000008</v>
      </c>
      <c r="S13" s="72"/>
      <c r="T13" s="120">
        <f t="shared" si="2"/>
        <v>8.8216820290556655</v>
      </c>
      <c r="U13" s="20"/>
    </row>
    <row r="14" spans="1:24" ht="12.75" customHeight="1" x14ac:dyDescent="0.3">
      <c r="A14" s="72"/>
      <c r="B14" s="72" t="s">
        <v>368</v>
      </c>
      <c r="C14" s="72" t="s">
        <v>620</v>
      </c>
      <c r="D14" s="72"/>
      <c r="E14" s="72"/>
      <c r="F14" s="72">
        <v>507.40686799999997</v>
      </c>
      <c r="G14" s="72"/>
      <c r="H14" s="72">
        <v>396.31954200000001</v>
      </c>
      <c r="I14" s="72"/>
      <c r="J14" s="119">
        <f t="shared" si="0"/>
        <v>111.08732599999996</v>
      </c>
      <c r="K14" s="72"/>
      <c r="L14" s="120">
        <f t="shared" si="1"/>
        <v>28.029737176068892</v>
      </c>
      <c r="M14" s="113"/>
      <c r="N14" s="72">
        <v>1524.773776</v>
      </c>
      <c r="O14" s="72"/>
      <c r="P14" s="72">
        <v>1382.144914</v>
      </c>
      <c r="Q14" s="72"/>
      <c r="R14" s="119">
        <f t="shared" ref="R14:R21" si="3">N14-P14</f>
        <v>142.62886200000003</v>
      </c>
      <c r="S14" s="72"/>
      <c r="T14" s="120">
        <f t="shared" si="2"/>
        <v>10.319385511264855</v>
      </c>
      <c r="U14" s="20"/>
      <c r="V14" s="122"/>
      <c r="W14" s="122"/>
    </row>
    <row r="15" spans="1:24" ht="12.75" customHeight="1" x14ac:dyDescent="0.3">
      <c r="A15" s="20"/>
      <c r="B15" s="72" t="s">
        <v>370</v>
      </c>
      <c r="C15" s="72" t="s">
        <v>622</v>
      </c>
      <c r="D15" s="121"/>
      <c r="E15" s="20"/>
      <c r="F15" s="72">
        <v>403.12504200000001</v>
      </c>
      <c r="G15" s="72"/>
      <c r="H15" s="72">
        <v>323.81914799999998</v>
      </c>
      <c r="I15" s="72"/>
      <c r="J15" s="119">
        <f t="shared" si="0"/>
        <v>79.305894000000023</v>
      </c>
      <c r="K15" s="72"/>
      <c r="L15" s="120">
        <f t="shared" si="1"/>
        <v>24.490798178494373</v>
      </c>
      <c r="M15" s="113"/>
      <c r="N15" s="72">
        <v>1207.141891</v>
      </c>
      <c r="O15" s="72"/>
      <c r="P15" s="72">
        <v>1018.1104339999999</v>
      </c>
      <c r="Q15" s="72"/>
      <c r="R15" s="119">
        <f t="shared" si="3"/>
        <v>189.03145700000005</v>
      </c>
      <c r="S15" s="72"/>
      <c r="T15" s="120">
        <f t="shared" si="2"/>
        <v>18.566891241584131</v>
      </c>
      <c r="U15" s="20"/>
      <c r="V15" s="122"/>
      <c r="W15" s="122"/>
    </row>
    <row r="16" spans="1:24" ht="12.75" customHeight="1" x14ac:dyDescent="0.3">
      <c r="A16" s="20"/>
      <c r="B16" s="72" t="s">
        <v>369</v>
      </c>
      <c r="C16" s="72" t="s">
        <v>621</v>
      </c>
      <c r="D16" s="121"/>
      <c r="E16" s="20"/>
      <c r="F16" s="72">
        <v>367.03368699999999</v>
      </c>
      <c r="G16" s="72"/>
      <c r="H16" s="72">
        <v>322.69576899999998</v>
      </c>
      <c r="I16" s="72"/>
      <c r="J16" s="119">
        <f t="shared" si="0"/>
        <v>44.337918000000002</v>
      </c>
      <c r="K16" s="72"/>
      <c r="L16" s="120">
        <f t="shared" si="1"/>
        <v>13.739851048372429</v>
      </c>
      <c r="M16" s="113"/>
      <c r="N16" s="72">
        <v>1153.289033</v>
      </c>
      <c r="O16" s="72"/>
      <c r="P16" s="72">
        <v>1010.5454769999999</v>
      </c>
      <c r="Q16" s="72"/>
      <c r="R16" s="119">
        <f t="shared" si="3"/>
        <v>142.74355600000013</v>
      </c>
      <c r="S16" s="72"/>
      <c r="T16" s="120">
        <f t="shared" si="2"/>
        <v>14.125396555508019</v>
      </c>
      <c r="U16" s="20"/>
      <c r="V16" s="122"/>
      <c r="W16" s="122"/>
    </row>
    <row r="17" spans="1:23" ht="12.75" customHeight="1" x14ac:dyDescent="0.3">
      <c r="A17" s="20"/>
      <c r="B17" s="72" t="s">
        <v>371</v>
      </c>
      <c r="C17" s="72" t="s">
        <v>623</v>
      </c>
      <c r="D17" s="121"/>
      <c r="E17" s="20"/>
      <c r="F17" s="72">
        <v>432.62663400000002</v>
      </c>
      <c r="G17" s="72"/>
      <c r="H17" s="72">
        <v>244.41138699999999</v>
      </c>
      <c r="I17" s="72"/>
      <c r="J17" s="119">
        <f t="shared" si="0"/>
        <v>188.21524700000003</v>
      </c>
      <c r="K17" s="72"/>
      <c r="L17" s="120">
        <f t="shared" si="1"/>
        <v>77.007560617460115</v>
      </c>
      <c r="M17" s="113"/>
      <c r="N17" s="72">
        <v>1232.9409770000002</v>
      </c>
      <c r="O17" s="72"/>
      <c r="P17" s="72">
        <v>785.29959899999994</v>
      </c>
      <c r="Q17" s="72"/>
      <c r="R17" s="119">
        <f t="shared" si="3"/>
        <v>447.64137800000026</v>
      </c>
      <c r="S17" s="72"/>
      <c r="T17" s="120">
        <f t="shared" si="2"/>
        <v>57.002624039287241</v>
      </c>
      <c r="U17" s="20"/>
      <c r="V17" s="122"/>
      <c r="W17" s="122"/>
    </row>
    <row r="18" spans="1:23" ht="12.75" customHeight="1" x14ac:dyDescent="0.3">
      <c r="A18" s="20"/>
      <c r="B18" s="72" t="s">
        <v>372</v>
      </c>
      <c r="C18" s="72" t="s">
        <v>624</v>
      </c>
      <c r="D18" s="121"/>
      <c r="E18" s="20"/>
      <c r="F18" s="72">
        <v>237.19206199999999</v>
      </c>
      <c r="G18" s="72"/>
      <c r="H18" s="72">
        <v>175.109545</v>
      </c>
      <c r="I18" s="72"/>
      <c r="J18" s="119">
        <f t="shared" si="0"/>
        <v>62.082516999999996</v>
      </c>
      <c r="K18" s="72"/>
      <c r="L18" s="120">
        <f t="shared" si="1"/>
        <v>35.453531102487887</v>
      </c>
      <c r="M18" s="113"/>
      <c r="N18" s="72">
        <v>757.43449999999996</v>
      </c>
      <c r="O18" s="72"/>
      <c r="P18" s="72">
        <v>538.08824900000002</v>
      </c>
      <c r="Q18" s="72"/>
      <c r="R18" s="119">
        <f t="shared" si="3"/>
        <v>219.34625099999994</v>
      </c>
      <c r="S18" s="72"/>
      <c r="T18" s="120">
        <f t="shared" si="2"/>
        <v>40.763992041758911</v>
      </c>
      <c r="U18" s="20"/>
      <c r="V18" s="122"/>
      <c r="W18" s="122"/>
    </row>
    <row r="19" spans="1:23" ht="12.75" customHeight="1" x14ac:dyDescent="0.3">
      <c r="A19" s="20"/>
      <c r="B19" s="72" t="s">
        <v>373</v>
      </c>
      <c r="C19" s="72" t="s">
        <v>625</v>
      </c>
      <c r="D19" s="121"/>
      <c r="E19" s="20"/>
      <c r="F19" s="72">
        <v>67.048197000000002</v>
      </c>
      <c r="G19" s="72"/>
      <c r="H19" s="72">
        <v>187.84908100000001</v>
      </c>
      <c r="I19" s="72"/>
      <c r="J19" s="119">
        <f t="shared" si="0"/>
        <v>-120.80088400000001</v>
      </c>
      <c r="K19" s="72"/>
      <c r="L19" s="120">
        <f t="shared" si="1"/>
        <v>-64.307412821465974</v>
      </c>
      <c r="M19" s="113"/>
      <c r="N19" s="72">
        <v>219.48019099999999</v>
      </c>
      <c r="O19" s="72"/>
      <c r="P19" s="72">
        <v>501.08838800000001</v>
      </c>
      <c r="Q19" s="72"/>
      <c r="R19" s="119">
        <f t="shared" si="3"/>
        <v>-281.60819700000002</v>
      </c>
      <c r="S19" s="72"/>
      <c r="T19" s="120">
        <f t="shared" si="2"/>
        <v>-56.199306099266465</v>
      </c>
      <c r="U19" s="20"/>
      <c r="V19" s="122"/>
      <c r="W19" s="122"/>
    </row>
    <row r="20" spans="1:23" ht="12.75" customHeight="1" x14ac:dyDescent="0.3">
      <c r="A20" s="20"/>
      <c r="B20" s="72" t="s">
        <v>702</v>
      </c>
      <c r="C20" s="72" t="s">
        <v>703</v>
      </c>
      <c r="D20" s="121"/>
      <c r="E20" s="20"/>
      <c r="F20" s="72">
        <v>214.74073300000001</v>
      </c>
      <c r="G20" s="72"/>
      <c r="H20" s="72">
        <v>151.03097299999999</v>
      </c>
      <c r="I20" s="72"/>
      <c r="J20" s="119">
        <f t="shared" si="0"/>
        <v>63.709760000000017</v>
      </c>
      <c r="K20" s="72"/>
      <c r="L20" s="120">
        <f t="shared" si="1"/>
        <v>42.183241446772655</v>
      </c>
      <c r="M20" s="113"/>
      <c r="N20" s="72">
        <v>644.47208699999999</v>
      </c>
      <c r="O20" s="72"/>
      <c r="P20" s="72">
        <v>321.64143999999999</v>
      </c>
      <c r="Q20" s="72"/>
      <c r="R20" s="119">
        <f t="shared" si="3"/>
        <v>322.830647</v>
      </c>
      <c r="S20" s="72"/>
      <c r="T20" s="120">
        <f t="shared" si="2"/>
        <v>100.36973065410976</v>
      </c>
      <c r="U20" s="20"/>
      <c r="V20" s="122"/>
      <c r="W20" s="122"/>
    </row>
    <row r="21" spans="1:23" ht="12.75" customHeight="1" x14ac:dyDescent="0.3">
      <c r="A21" s="20"/>
      <c r="B21" s="72" t="s">
        <v>374</v>
      </c>
      <c r="C21" s="72" t="s">
        <v>626</v>
      </c>
      <c r="D21" s="121"/>
      <c r="E21" s="20"/>
      <c r="F21" s="72">
        <v>266.63380699999999</v>
      </c>
      <c r="G21" s="72"/>
      <c r="H21" s="72">
        <v>98.117627999999996</v>
      </c>
      <c r="I21" s="72"/>
      <c r="J21" s="119">
        <f t="shared" si="0"/>
        <v>168.51617899999999</v>
      </c>
      <c r="K21" s="72"/>
      <c r="L21" s="120">
        <f t="shared" si="1"/>
        <v>171.7491366587052</v>
      </c>
      <c r="M21" s="113"/>
      <c r="N21" s="72">
        <v>737.11306500000001</v>
      </c>
      <c r="O21" s="72"/>
      <c r="P21" s="72">
        <v>364.54116599999998</v>
      </c>
      <c r="Q21" s="72"/>
      <c r="R21" s="119">
        <f t="shared" si="3"/>
        <v>372.57189900000003</v>
      </c>
      <c r="S21" s="72"/>
      <c r="T21" s="120">
        <f t="shared" si="2"/>
        <v>102.20297013040224</v>
      </c>
      <c r="U21" s="20"/>
      <c r="V21" s="122"/>
      <c r="W21" s="122"/>
    </row>
    <row r="22" spans="1:23" ht="4.5" customHeight="1" x14ac:dyDescent="0.3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 x14ac:dyDescent="0.3">
      <c r="A23" s="251" t="s">
        <v>674</v>
      </c>
      <c r="B23" s="251"/>
      <c r="C23" s="251"/>
      <c r="D23" s="251"/>
      <c r="E23" s="123"/>
      <c r="F23" s="115">
        <v>5276.9642689999982</v>
      </c>
      <c r="G23" s="115"/>
      <c r="H23" s="115">
        <v>4039.006281999998</v>
      </c>
      <c r="I23" s="115"/>
      <c r="J23" s="116">
        <f>F23-H23</f>
        <v>1237.9579870000002</v>
      </c>
      <c r="K23" s="124"/>
      <c r="L23" s="117">
        <f>F23/H23*100-100</f>
        <v>30.65006342072337</v>
      </c>
      <c r="M23" s="118"/>
      <c r="N23" s="115">
        <v>15996.675456000006</v>
      </c>
      <c r="O23" s="115"/>
      <c r="P23" s="115">
        <v>13133.196767000001</v>
      </c>
      <c r="Q23" s="115"/>
      <c r="R23" s="116">
        <f>N23-P23</f>
        <v>2863.478689000005</v>
      </c>
      <c r="S23" s="124"/>
      <c r="T23" s="117">
        <f>N23/P23*100-100</f>
        <v>21.803363947116921</v>
      </c>
      <c r="U23" s="20"/>
      <c r="V23" s="122"/>
      <c r="W23" s="122"/>
    </row>
    <row r="24" spans="1:23" s="10" customFormat="1" ht="30" customHeight="1" x14ac:dyDescent="0.25">
      <c r="A24" s="249" t="s">
        <v>675</v>
      </c>
      <c r="B24" s="249"/>
      <c r="C24" s="249"/>
      <c r="D24" s="249"/>
      <c r="E24" s="125"/>
      <c r="F24" s="125">
        <v>5653.182476</v>
      </c>
      <c r="G24" s="125"/>
      <c r="H24" s="125">
        <v>4328.4970110000004</v>
      </c>
      <c r="I24" s="125"/>
      <c r="J24" s="126">
        <f>F24-H24</f>
        <v>1324.6854649999996</v>
      </c>
      <c r="K24" s="126"/>
      <c r="L24" s="127">
        <f>F24/H24*100-100</f>
        <v>30.603820717296998</v>
      </c>
      <c r="M24" s="128"/>
      <c r="N24" s="125">
        <f>N25-N19</f>
        <v>17195.987916000002</v>
      </c>
      <c r="O24" s="125"/>
      <c r="P24" s="125">
        <f>P25-P19</f>
        <v>14167.274672999998</v>
      </c>
      <c r="Q24" s="125"/>
      <c r="R24" s="126">
        <f>N24-P24</f>
        <v>3028.7132430000038</v>
      </c>
      <c r="S24" s="126"/>
      <c r="T24" s="127">
        <f>N24/P24*100-100</f>
        <v>21.378234790436636</v>
      </c>
      <c r="U24" s="129"/>
      <c r="V24" s="130"/>
      <c r="W24" s="130"/>
    </row>
    <row r="25" spans="1:23" ht="30" customHeight="1" x14ac:dyDescent="0.3">
      <c r="A25" s="251" t="s">
        <v>676</v>
      </c>
      <c r="B25" s="251"/>
      <c r="C25" s="251"/>
      <c r="D25" s="251"/>
      <c r="E25" s="211"/>
      <c r="F25" s="115">
        <v>5720.230673</v>
      </c>
      <c r="G25" s="115"/>
      <c r="H25" s="115">
        <v>4516.3460919999998</v>
      </c>
      <c r="I25" s="115"/>
      <c r="J25" s="116">
        <f>F25-H25</f>
        <v>1203.8845810000003</v>
      </c>
      <c r="K25" s="124"/>
      <c r="L25" s="117">
        <f>F25/H25*100-100</f>
        <v>26.656163112310935</v>
      </c>
      <c r="M25" s="118"/>
      <c r="N25" s="115">
        <v>17415.468107000001</v>
      </c>
      <c r="O25" s="115"/>
      <c r="P25" s="115">
        <v>14668.363060999998</v>
      </c>
      <c r="Q25" s="115"/>
      <c r="R25" s="116">
        <f>N25-P25</f>
        <v>2747.1050460000024</v>
      </c>
      <c r="S25" s="124"/>
      <c r="T25" s="117">
        <f>N25/P25*100-100</f>
        <v>18.728095524878015</v>
      </c>
      <c r="U25" s="20"/>
      <c r="V25" s="122"/>
      <c r="W25" s="122"/>
    </row>
    <row r="26" spans="1:23" ht="30" customHeight="1" x14ac:dyDescent="0.3">
      <c r="A26" s="249" t="s">
        <v>677</v>
      </c>
      <c r="B26" s="249"/>
      <c r="C26" s="249"/>
      <c r="D26" s="249"/>
      <c r="E26" s="125"/>
      <c r="F26" s="125">
        <v>2027.6963290000001</v>
      </c>
      <c r="G26" s="125"/>
      <c r="H26" s="125">
        <v>1375.1151009999999</v>
      </c>
      <c r="I26" s="72"/>
      <c r="J26" s="126">
        <f>F26-H26</f>
        <v>652.58122800000024</v>
      </c>
      <c r="K26" s="91"/>
      <c r="L26" s="127">
        <f>F26/H26*100-100</f>
        <v>47.456480372111088</v>
      </c>
      <c r="M26" s="131"/>
      <c r="N26" s="125">
        <f>N27+N19</f>
        <v>6348.8246930000005</v>
      </c>
      <c r="O26" s="125"/>
      <c r="P26" s="125">
        <f>P27+P19</f>
        <v>4129.5067850000005</v>
      </c>
      <c r="Q26" s="72"/>
      <c r="R26" s="126">
        <f>N26-P26</f>
        <v>2219.317908</v>
      </c>
      <c r="S26" s="126"/>
      <c r="T26" s="127">
        <f>N26/P26*100-100</f>
        <v>53.742929205527389</v>
      </c>
      <c r="U26" s="20"/>
      <c r="V26" s="122"/>
      <c r="W26" s="122"/>
    </row>
    <row r="27" spans="1:23" ht="30" customHeight="1" x14ac:dyDescent="0.3">
      <c r="A27" s="250" t="s">
        <v>678</v>
      </c>
      <c r="B27" s="250"/>
      <c r="C27" s="250"/>
      <c r="D27" s="250"/>
      <c r="E27" s="123"/>
      <c r="F27" s="115">
        <v>1960.648132</v>
      </c>
      <c r="G27" s="115"/>
      <c r="H27" s="115">
        <v>1187.2660199999998</v>
      </c>
      <c r="I27" s="115"/>
      <c r="J27" s="116">
        <f>F27-H27</f>
        <v>773.38211200000023</v>
      </c>
      <c r="K27" s="124"/>
      <c r="L27" s="117">
        <f>F27/H27*100-100</f>
        <v>65.139749556716907</v>
      </c>
      <c r="M27" s="118"/>
      <c r="N27" s="115">
        <v>6129.3445020000008</v>
      </c>
      <c r="O27" s="115"/>
      <c r="P27" s="115">
        <v>3628.4183970000004</v>
      </c>
      <c r="Q27" s="115"/>
      <c r="R27" s="116">
        <f>N27-P27</f>
        <v>2500.9261050000005</v>
      </c>
      <c r="S27" s="124"/>
      <c r="T27" s="117">
        <f>N27/P27*100-100</f>
        <v>68.926067265775714</v>
      </c>
      <c r="U27" s="20"/>
      <c r="V27" s="122"/>
      <c r="W27" s="122"/>
    </row>
    <row r="28" spans="1:23" ht="3" customHeight="1" x14ac:dyDescent="0.3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 x14ac:dyDescent="0.3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 x14ac:dyDescent="0.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 x14ac:dyDescent="0.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3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 x14ac:dyDescent="0.3">
      <c r="A34" s="242" t="s">
        <v>634</v>
      </c>
      <c r="B34" s="242"/>
      <c r="C34" s="242"/>
      <c r="D34" s="242"/>
      <c r="E34" s="135"/>
      <c r="F34" s="243" t="s">
        <v>635</v>
      </c>
      <c r="G34" s="243"/>
      <c r="H34" s="243"/>
      <c r="I34" s="243"/>
      <c r="J34" s="243"/>
      <c r="K34" s="243"/>
      <c r="L34" s="243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 x14ac:dyDescent="0.3">
      <c r="A35" s="244" t="s">
        <v>636</v>
      </c>
      <c r="B35" s="244"/>
      <c r="C35" s="244"/>
      <c r="D35" s="244"/>
      <c r="E35" s="135"/>
      <c r="F35" s="241" t="s">
        <v>637</v>
      </c>
      <c r="G35" s="241"/>
      <c r="H35" s="241"/>
      <c r="I35" s="241"/>
      <c r="J35" s="241"/>
      <c r="K35" s="241"/>
      <c r="L35" s="241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 x14ac:dyDescent="0.3">
      <c r="A36" s="242" t="s">
        <v>638</v>
      </c>
      <c r="B36" s="242"/>
      <c r="C36" s="242"/>
      <c r="D36" s="242"/>
      <c r="E36" s="135"/>
      <c r="F36" s="243" t="s">
        <v>637</v>
      </c>
      <c r="G36" s="243"/>
      <c r="H36" s="243"/>
      <c r="I36" s="243"/>
      <c r="J36" s="243"/>
      <c r="K36" s="243"/>
      <c r="L36" s="243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 x14ac:dyDescent="0.3">
      <c r="A37" s="240" t="s">
        <v>639</v>
      </c>
      <c r="B37" s="240"/>
      <c r="C37" s="240"/>
      <c r="D37" s="240"/>
      <c r="E37" s="135"/>
      <c r="F37" s="241" t="s">
        <v>635</v>
      </c>
      <c r="G37" s="241"/>
      <c r="H37" s="241"/>
      <c r="I37" s="241"/>
      <c r="J37" s="241"/>
      <c r="K37" s="241"/>
      <c r="L37" s="241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3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 x14ac:dyDescent="0.3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3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3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3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3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3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3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3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3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3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96" customWidth="1"/>
    <col min="2" max="2" width="9.33203125" style="97" customWidth="1"/>
    <col min="3" max="17" width="10.109375" style="97" customWidth="1"/>
    <col min="18" max="18" width="6.5546875" style="97" customWidth="1"/>
    <col min="19" max="19" width="9.109375" style="97"/>
    <col min="20" max="20" width="2.88671875" style="97" customWidth="1"/>
    <col min="21" max="16384" width="9.109375" style="97"/>
  </cols>
  <sheetData>
    <row r="1" spans="1:21" hidden="1" x14ac:dyDescent="0.2"/>
    <row r="2" spans="1:21" ht="24" customHeight="1" x14ac:dyDescent="0.3">
      <c r="A2" s="235" t="s">
        <v>679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31"/>
    </row>
    <row r="3" spans="1:21" s="98" customFormat="1" ht="6.75" customHeight="1" thickBot="1" x14ac:dyDescent="0.3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</row>
    <row r="4" spans="1:21" ht="12" customHeight="1" thickBot="1" x14ac:dyDescent="0.35">
      <c r="A4" s="229" t="s">
        <v>162</v>
      </c>
      <c r="B4" s="229" t="s">
        <v>163</v>
      </c>
      <c r="C4" s="237" t="s">
        <v>668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9"/>
      <c r="R4" s="229" t="s">
        <v>536</v>
      </c>
      <c r="S4" s="229" t="s">
        <v>523</v>
      </c>
      <c r="U4" s="31"/>
    </row>
    <row r="5" spans="1:21" ht="21.75" customHeight="1" thickBot="1" x14ac:dyDescent="0.25">
      <c r="A5" s="230"/>
      <c r="B5" s="230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30"/>
      <c r="S5" s="230"/>
    </row>
    <row r="6" spans="1:21" ht="13.8" x14ac:dyDescent="0.3">
      <c r="A6" s="100">
        <v>2020</v>
      </c>
      <c r="B6" s="97" t="s">
        <v>339</v>
      </c>
      <c r="C6" s="101">
        <v>591.46013600000003</v>
      </c>
      <c r="D6" s="101">
        <v>42.402565000000003</v>
      </c>
      <c r="E6" s="101">
        <v>126.319568</v>
      </c>
      <c r="F6" s="101">
        <v>7.5946109999999996</v>
      </c>
      <c r="G6" s="101">
        <v>2.7723779999999998</v>
      </c>
      <c r="H6" s="101">
        <v>2.8201010000000002</v>
      </c>
      <c r="I6" s="101">
        <v>42.162377999999997</v>
      </c>
      <c r="J6" s="101">
        <v>31.101872</v>
      </c>
      <c r="K6" s="101">
        <v>13.658014</v>
      </c>
      <c r="L6" s="101">
        <v>1324.1343220000001</v>
      </c>
      <c r="M6" s="101">
        <v>2.4881250000000001</v>
      </c>
      <c r="N6" s="101">
        <v>17.24325</v>
      </c>
      <c r="O6" s="101">
        <v>690.70418199999995</v>
      </c>
      <c r="P6" s="101">
        <v>10.217688000000001</v>
      </c>
      <c r="Q6" s="101">
        <v>29.915623</v>
      </c>
      <c r="R6" s="100">
        <v>2020</v>
      </c>
      <c r="S6" s="97" t="s">
        <v>539</v>
      </c>
      <c r="U6" s="31"/>
    </row>
    <row r="7" spans="1:21" x14ac:dyDescent="0.2">
      <c r="B7" s="97" t="s">
        <v>340</v>
      </c>
      <c r="C7" s="101">
        <v>584.36814100000004</v>
      </c>
      <c r="D7" s="101">
        <v>37.383937000000003</v>
      </c>
      <c r="E7" s="101">
        <v>129.78348</v>
      </c>
      <c r="F7" s="101">
        <v>5.4490160000000003</v>
      </c>
      <c r="G7" s="101">
        <v>2.667062</v>
      </c>
      <c r="H7" s="101">
        <v>4.4289329999999998</v>
      </c>
      <c r="I7" s="101">
        <v>32.053322000000001</v>
      </c>
      <c r="J7" s="101">
        <v>32.813656000000002</v>
      </c>
      <c r="K7" s="101">
        <v>9.4383049999999997</v>
      </c>
      <c r="L7" s="101">
        <v>1269.6680610000001</v>
      </c>
      <c r="M7" s="101">
        <v>2.4302760000000001</v>
      </c>
      <c r="N7" s="101">
        <v>23.015805</v>
      </c>
      <c r="O7" s="101">
        <v>669.77064099999996</v>
      </c>
      <c r="P7" s="101">
        <v>12.94373</v>
      </c>
      <c r="Q7" s="101">
        <v>30.647555000000001</v>
      </c>
      <c r="R7" s="96"/>
      <c r="S7" s="97" t="s">
        <v>540</v>
      </c>
    </row>
    <row r="8" spans="1:21" x14ac:dyDescent="0.2">
      <c r="B8" s="97" t="s">
        <v>341</v>
      </c>
      <c r="C8" s="101">
        <v>524.52054999999996</v>
      </c>
      <c r="D8" s="101">
        <v>30.085065</v>
      </c>
      <c r="E8" s="101">
        <v>94.215317999999996</v>
      </c>
      <c r="F8" s="101">
        <v>6.8775700000000004</v>
      </c>
      <c r="G8" s="101">
        <v>2.5497700000000001</v>
      </c>
      <c r="H8" s="101">
        <v>3.498742</v>
      </c>
      <c r="I8" s="101">
        <v>36.41086</v>
      </c>
      <c r="J8" s="101">
        <v>28.018974</v>
      </c>
      <c r="K8" s="101">
        <v>5.5414089999999998</v>
      </c>
      <c r="L8" s="101">
        <v>1075.522054</v>
      </c>
      <c r="M8" s="101">
        <v>2.5410710000000001</v>
      </c>
      <c r="N8" s="101">
        <v>30.204674000000001</v>
      </c>
      <c r="O8" s="101">
        <v>559.085376</v>
      </c>
      <c r="P8" s="101">
        <v>14.854419</v>
      </c>
      <c r="Q8" s="101">
        <v>20.962102999999999</v>
      </c>
      <c r="R8" s="96"/>
      <c r="S8" s="97" t="s">
        <v>541</v>
      </c>
    </row>
    <row r="9" spans="1:21" x14ac:dyDescent="0.2">
      <c r="B9" s="97" t="s">
        <v>342</v>
      </c>
      <c r="C9" s="101">
        <v>320.30588799999998</v>
      </c>
      <c r="D9" s="101">
        <v>17.100456999999999</v>
      </c>
      <c r="E9" s="101">
        <v>65.494409000000005</v>
      </c>
      <c r="F9" s="101">
        <v>5.1060350000000003</v>
      </c>
      <c r="G9" s="101">
        <v>1.89327</v>
      </c>
      <c r="H9" s="101">
        <v>1.370117</v>
      </c>
      <c r="I9" s="101">
        <v>35.900637000000003</v>
      </c>
      <c r="J9" s="101">
        <v>5.5169110000000003</v>
      </c>
      <c r="K9" s="101">
        <v>1.681595</v>
      </c>
      <c r="L9" s="101">
        <v>665.04416700000002</v>
      </c>
      <c r="M9" s="101">
        <v>1.7485440000000001</v>
      </c>
      <c r="N9" s="101">
        <v>20.783830999999999</v>
      </c>
      <c r="O9" s="101">
        <v>345.33346699999998</v>
      </c>
      <c r="P9" s="101">
        <v>8.8665240000000001</v>
      </c>
      <c r="Q9" s="101">
        <v>10.381565999999999</v>
      </c>
      <c r="R9" s="96"/>
      <c r="S9" s="97" t="s">
        <v>542</v>
      </c>
    </row>
    <row r="10" spans="1:21" x14ac:dyDescent="0.2">
      <c r="B10" s="97" t="s">
        <v>343</v>
      </c>
      <c r="C10" s="101">
        <v>444.20899600000001</v>
      </c>
      <c r="D10" s="101">
        <v>28.645201</v>
      </c>
      <c r="E10" s="101">
        <v>85.713798999999995</v>
      </c>
      <c r="F10" s="101">
        <v>3.5747209999999998</v>
      </c>
      <c r="G10" s="101">
        <v>7.7830979999999998</v>
      </c>
      <c r="H10" s="101">
        <v>3.2545329999999999</v>
      </c>
      <c r="I10" s="101">
        <v>34.989075</v>
      </c>
      <c r="J10" s="101">
        <v>19.4389</v>
      </c>
      <c r="K10" s="101">
        <v>4.0480090000000004</v>
      </c>
      <c r="L10" s="101">
        <v>775.01130699999999</v>
      </c>
      <c r="M10" s="101">
        <v>2.1439599999999999</v>
      </c>
      <c r="N10" s="101">
        <v>20.835424</v>
      </c>
      <c r="O10" s="101">
        <v>534.37070900000003</v>
      </c>
      <c r="P10" s="101">
        <v>12.961251000000001</v>
      </c>
      <c r="Q10" s="101">
        <v>16.559782999999999</v>
      </c>
      <c r="R10" s="96"/>
      <c r="S10" s="97" t="s">
        <v>543</v>
      </c>
    </row>
    <row r="11" spans="1:21" x14ac:dyDescent="0.2">
      <c r="B11" s="97" t="s">
        <v>344</v>
      </c>
      <c r="C11" s="101">
        <v>537.62487199999998</v>
      </c>
      <c r="D11" s="101">
        <v>33.054591000000002</v>
      </c>
      <c r="E11" s="101">
        <v>91.211985999999996</v>
      </c>
      <c r="F11" s="101">
        <v>7.069267</v>
      </c>
      <c r="G11" s="101">
        <v>3.403972</v>
      </c>
      <c r="H11" s="101">
        <v>3.1760809999999999</v>
      </c>
      <c r="I11" s="101">
        <v>38.902687</v>
      </c>
      <c r="J11" s="101">
        <v>32.642907000000001</v>
      </c>
      <c r="K11" s="101">
        <v>6.5661350000000001</v>
      </c>
      <c r="L11" s="101">
        <v>1106.0290419999999</v>
      </c>
      <c r="M11" s="101">
        <v>2.2803290000000001</v>
      </c>
      <c r="N11" s="101">
        <v>35.240549999999999</v>
      </c>
      <c r="O11" s="101">
        <v>631.67391999999995</v>
      </c>
      <c r="P11" s="101">
        <v>11.132847999999999</v>
      </c>
      <c r="Q11" s="101">
        <v>25.983899000000001</v>
      </c>
      <c r="R11" s="96"/>
      <c r="S11" s="97" t="s">
        <v>544</v>
      </c>
    </row>
    <row r="12" spans="1:21" x14ac:dyDescent="0.2">
      <c r="B12" s="97" t="s">
        <v>345</v>
      </c>
      <c r="C12" s="101">
        <v>584.48398999999995</v>
      </c>
      <c r="D12" s="101">
        <v>32.778844999999997</v>
      </c>
      <c r="E12" s="101">
        <v>113.101709</v>
      </c>
      <c r="F12" s="101">
        <v>8.0539640000000006</v>
      </c>
      <c r="G12" s="101">
        <v>2.8200910000000001</v>
      </c>
      <c r="H12" s="101">
        <v>3.793806</v>
      </c>
      <c r="I12" s="101">
        <v>63.041420000000002</v>
      </c>
      <c r="J12" s="101">
        <v>30.900528999999999</v>
      </c>
      <c r="K12" s="101">
        <v>4.7969619999999997</v>
      </c>
      <c r="L12" s="101">
        <v>1336.986672</v>
      </c>
      <c r="M12" s="101">
        <v>3.570506</v>
      </c>
      <c r="N12" s="101">
        <v>22.52289</v>
      </c>
      <c r="O12" s="101">
        <v>733.11627199999998</v>
      </c>
      <c r="P12" s="101">
        <v>11.358105</v>
      </c>
      <c r="Q12" s="101">
        <v>27.056013</v>
      </c>
      <c r="R12" s="96"/>
      <c r="S12" s="97" t="s">
        <v>545</v>
      </c>
    </row>
    <row r="13" spans="1:21" x14ac:dyDescent="0.2">
      <c r="B13" s="97" t="s">
        <v>346</v>
      </c>
      <c r="C13" s="101">
        <v>462.94937099999999</v>
      </c>
      <c r="D13" s="101">
        <v>28.383220000000001</v>
      </c>
      <c r="E13" s="101">
        <v>92.238848000000004</v>
      </c>
      <c r="F13" s="101">
        <v>5.3741669999999999</v>
      </c>
      <c r="G13" s="101">
        <v>2.1967880000000002</v>
      </c>
      <c r="H13" s="101">
        <v>2.648018</v>
      </c>
      <c r="I13" s="101">
        <v>24.214452999999999</v>
      </c>
      <c r="J13" s="101">
        <v>35.233305999999999</v>
      </c>
      <c r="K13" s="101">
        <v>2.9795039999999999</v>
      </c>
      <c r="L13" s="101">
        <v>930.08156499999996</v>
      </c>
      <c r="M13" s="101">
        <v>1.932445</v>
      </c>
      <c r="N13" s="101">
        <v>20.500308</v>
      </c>
      <c r="O13" s="101">
        <v>496.60871800000001</v>
      </c>
      <c r="P13" s="101">
        <v>8.5326889999999995</v>
      </c>
      <c r="Q13" s="101">
        <v>19.321069000000001</v>
      </c>
      <c r="R13" s="96"/>
      <c r="S13" s="97" t="s">
        <v>546</v>
      </c>
    </row>
    <row r="14" spans="1:21" x14ac:dyDescent="0.2">
      <c r="B14" s="97" t="s">
        <v>347</v>
      </c>
      <c r="C14" s="101">
        <v>640.52983200000006</v>
      </c>
      <c r="D14" s="101">
        <v>47.814554000000001</v>
      </c>
      <c r="E14" s="101">
        <v>106.370019</v>
      </c>
      <c r="F14" s="101">
        <v>6.0402079999999998</v>
      </c>
      <c r="G14" s="101">
        <v>2.909726</v>
      </c>
      <c r="H14" s="101">
        <v>3.2954979999999998</v>
      </c>
      <c r="I14" s="101">
        <v>39.437626999999999</v>
      </c>
      <c r="J14" s="101">
        <v>41.940834000000002</v>
      </c>
      <c r="K14" s="101">
        <v>5.4278709999999997</v>
      </c>
      <c r="L14" s="101">
        <v>1311.5515330000001</v>
      </c>
      <c r="M14" s="101">
        <v>2.9487329999999998</v>
      </c>
      <c r="N14" s="101">
        <v>20.301280999999999</v>
      </c>
      <c r="O14" s="101">
        <v>686.938804</v>
      </c>
      <c r="P14" s="101">
        <v>23.741475000000001</v>
      </c>
      <c r="Q14" s="101">
        <v>30.691718999999999</v>
      </c>
      <c r="R14" s="96"/>
      <c r="S14" s="97" t="s">
        <v>547</v>
      </c>
    </row>
    <row r="15" spans="1:21" x14ac:dyDescent="0.2">
      <c r="B15" s="97" t="s">
        <v>348</v>
      </c>
      <c r="C15" s="101">
        <v>646.495721</v>
      </c>
      <c r="D15" s="101">
        <v>35.461979999999997</v>
      </c>
      <c r="E15" s="101">
        <v>118.83277699999999</v>
      </c>
      <c r="F15" s="101">
        <v>9.7237360000000006</v>
      </c>
      <c r="G15" s="101">
        <v>3.362603</v>
      </c>
      <c r="H15" s="101">
        <v>3.7635869999999998</v>
      </c>
      <c r="I15" s="101">
        <v>43.006048</v>
      </c>
      <c r="J15" s="101">
        <v>40.049491000000003</v>
      </c>
      <c r="K15" s="101">
        <v>7.3441640000000001</v>
      </c>
      <c r="L15" s="101">
        <v>1381.7908640000001</v>
      </c>
      <c r="M15" s="101">
        <v>2.6795810000000002</v>
      </c>
      <c r="N15" s="101">
        <v>18.551121999999999</v>
      </c>
      <c r="O15" s="101">
        <v>765.64254200000005</v>
      </c>
      <c r="P15" s="101">
        <v>13.772432999999999</v>
      </c>
      <c r="Q15" s="101">
        <v>30.0959</v>
      </c>
      <c r="R15" s="96"/>
      <c r="S15" s="97" t="s">
        <v>548</v>
      </c>
    </row>
    <row r="16" spans="1:21" x14ac:dyDescent="0.2">
      <c r="B16" s="97" t="s">
        <v>349</v>
      </c>
      <c r="C16" s="101">
        <v>584.75929799999994</v>
      </c>
      <c r="D16" s="101">
        <v>39.405622999999999</v>
      </c>
      <c r="E16" s="101">
        <v>111.042115</v>
      </c>
      <c r="F16" s="101">
        <v>9.6332389999999997</v>
      </c>
      <c r="G16" s="101">
        <v>3.9879470000000001</v>
      </c>
      <c r="H16" s="101">
        <v>6.7311680000000003</v>
      </c>
      <c r="I16" s="101">
        <v>48.916764000000001</v>
      </c>
      <c r="J16" s="101">
        <v>40.015247000000002</v>
      </c>
      <c r="K16" s="101">
        <v>9.4253140000000002</v>
      </c>
      <c r="L16" s="101">
        <v>1346.8331800000001</v>
      </c>
      <c r="M16" s="101">
        <v>2.742032</v>
      </c>
      <c r="N16" s="101">
        <v>24.842458000000001</v>
      </c>
      <c r="O16" s="101">
        <v>670.30741499999999</v>
      </c>
      <c r="P16" s="101">
        <v>17.390743000000001</v>
      </c>
      <c r="Q16" s="101">
        <v>39.803848000000002</v>
      </c>
      <c r="R16" s="96"/>
      <c r="S16" s="97" t="s">
        <v>549</v>
      </c>
    </row>
    <row r="17" spans="1:19" x14ac:dyDescent="0.2">
      <c r="B17" s="97" t="s">
        <v>350</v>
      </c>
      <c r="C17" s="101">
        <v>456.96209299999998</v>
      </c>
      <c r="D17" s="101">
        <v>22.803462</v>
      </c>
      <c r="E17" s="101">
        <v>96.827194000000006</v>
      </c>
      <c r="F17" s="101">
        <v>6.8574820000000001</v>
      </c>
      <c r="G17" s="101">
        <v>2.0936949999999999</v>
      </c>
      <c r="H17" s="101">
        <v>2.8135840000000001</v>
      </c>
      <c r="I17" s="101">
        <v>42.117057000000003</v>
      </c>
      <c r="J17" s="101">
        <v>22.516072999999999</v>
      </c>
      <c r="K17" s="101">
        <v>6.0250579999999996</v>
      </c>
      <c r="L17" s="101">
        <v>1113.569379</v>
      </c>
      <c r="M17" s="101">
        <v>2.4496199999999999</v>
      </c>
      <c r="N17" s="101">
        <v>24.362169999999999</v>
      </c>
      <c r="O17" s="101">
        <v>516.75939400000004</v>
      </c>
      <c r="P17" s="101">
        <v>9.5862300000000005</v>
      </c>
      <c r="Q17" s="101">
        <v>20.617737000000002</v>
      </c>
      <c r="R17" s="96"/>
      <c r="S17" s="97" t="s">
        <v>550</v>
      </c>
    </row>
    <row r="18" spans="1:19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 x14ac:dyDescent="0.2">
      <c r="A19" s="100">
        <v>2021</v>
      </c>
      <c r="B19" s="97" t="s">
        <v>339</v>
      </c>
      <c r="C19" s="101">
        <v>513.23488299999997</v>
      </c>
      <c r="D19" s="101">
        <v>32.146053000000002</v>
      </c>
      <c r="E19" s="101">
        <v>123.916901</v>
      </c>
      <c r="F19" s="101">
        <v>8.2143390000000007</v>
      </c>
      <c r="G19" s="101">
        <v>2.7178429999999998</v>
      </c>
      <c r="H19" s="101">
        <v>3.8899409999999999</v>
      </c>
      <c r="I19" s="101">
        <v>43.450330999999998</v>
      </c>
      <c r="J19" s="101">
        <v>34.372978000000003</v>
      </c>
      <c r="K19" s="101">
        <v>5.7879199999999997</v>
      </c>
      <c r="L19" s="101">
        <v>1253.9545189999999</v>
      </c>
      <c r="M19" s="101">
        <v>3.44103</v>
      </c>
      <c r="N19" s="101">
        <v>24.844335999999998</v>
      </c>
      <c r="O19" s="101">
        <v>648.00145299999997</v>
      </c>
      <c r="P19" s="101">
        <v>15.001582000000001</v>
      </c>
      <c r="Q19" s="101">
        <v>26.241228</v>
      </c>
      <c r="R19" s="100">
        <v>2021</v>
      </c>
      <c r="S19" s="97" t="s">
        <v>539</v>
      </c>
    </row>
    <row r="20" spans="1:19" x14ac:dyDescent="0.2">
      <c r="B20" s="97" t="s">
        <v>340</v>
      </c>
      <c r="C20" s="101">
        <v>545.008017</v>
      </c>
      <c r="D20" s="101">
        <v>28.692126999999999</v>
      </c>
      <c r="E20" s="101">
        <v>108.40648400000001</v>
      </c>
      <c r="F20" s="101">
        <v>6.9315990000000003</v>
      </c>
      <c r="G20" s="101">
        <v>4.0894560000000002</v>
      </c>
      <c r="H20" s="101">
        <v>4.2976049999999999</v>
      </c>
      <c r="I20" s="101">
        <v>47.949255000000001</v>
      </c>
      <c r="J20" s="101">
        <v>35.629503999999997</v>
      </c>
      <c r="K20" s="101">
        <v>6.9322340000000002</v>
      </c>
      <c r="L20" s="101">
        <v>1326.5188270000001</v>
      </c>
      <c r="M20" s="101">
        <v>3.807458</v>
      </c>
      <c r="N20" s="101">
        <v>27.470154999999998</v>
      </c>
      <c r="O20" s="101">
        <v>676.08657100000005</v>
      </c>
      <c r="P20" s="101">
        <v>14.082811</v>
      </c>
      <c r="Q20" s="101">
        <v>31.156116999999998</v>
      </c>
      <c r="R20" s="96"/>
      <c r="S20" s="97" t="s">
        <v>540</v>
      </c>
    </row>
    <row r="21" spans="1:19" x14ac:dyDescent="0.2">
      <c r="B21" s="97" t="s">
        <v>341</v>
      </c>
      <c r="C21" s="101">
        <v>643.79157699999996</v>
      </c>
      <c r="D21" s="101">
        <v>37.344062000000001</v>
      </c>
      <c r="E21" s="101">
        <v>147.87835699999999</v>
      </c>
      <c r="F21" s="101">
        <v>10.097956</v>
      </c>
      <c r="G21" s="101">
        <v>4.2534190000000001</v>
      </c>
      <c r="H21" s="101">
        <v>4.8359129999999997</v>
      </c>
      <c r="I21" s="101">
        <v>47.317352999999997</v>
      </c>
      <c r="J21" s="101">
        <v>39.257621999999998</v>
      </c>
      <c r="K21" s="101">
        <v>7.9797760000000002</v>
      </c>
      <c r="L21" s="101">
        <v>1432.100441</v>
      </c>
      <c r="M21" s="101">
        <v>3.7741030000000002</v>
      </c>
      <c r="N21" s="101">
        <v>38.981675000000003</v>
      </c>
      <c r="O21" s="101">
        <v>796.04682200000002</v>
      </c>
      <c r="P21" s="101">
        <v>28.457082</v>
      </c>
      <c r="Q21" s="101">
        <v>37.073897000000002</v>
      </c>
      <c r="R21" s="96"/>
      <c r="S21" s="97" t="s">
        <v>541</v>
      </c>
    </row>
    <row r="22" spans="1:19" x14ac:dyDescent="0.2">
      <c r="B22" s="97" t="s">
        <v>342</v>
      </c>
      <c r="C22" s="101">
        <v>581.07546600000001</v>
      </c>
      <c r="D22" s="101">
        <v>32.018793000000002</v>
      </c>
      <c r="E22" s="101">
        <v>134.190099</v>
      </c>
      <c r="F22" s="101">
        <v>7.3388739999999997</v>
      </c>
      <c r="G22" s="101">
        <v>3.8187530000000001</v>
      </c>
      <c r="H22" s="101">
        <v>5.5617000000000001</v>
      </c>
      <c r="I22" s="101">
        <v>36.459581</v>
      </c>
      <c r="J22" s="101">
        <v>29.358908</v>
      </c>
      <c r="K22" s="101">
        <v>7.1104690000000002</v>
      </c>
      <c r="L22" s="101">
        <v>1392.5237010000001</v>
      </c>
      <c r="M22" s="101">
        <v>2.4268900000000002</v>
      </c>
      <c r="N22" s="101">
        <v>34.308869000000001</v>
      </c>
      <c r="O22" s="101">
        <v>709.30199200000004</v>
      </c>
      <c r="P22" s="101">
        <v>13.047707000000001</v>
      </c>
      <c r="Q22" s="101">
        <v>31.419315999999998</v>
      </c>
      <c r="R22" s="96"/>
      <c r="S22" s="97" t="s">
        <v>542</v>
      </c>
    </row>
    <row r="23" spans="1:19" x14ac:dyDescent="0.2">
      <c r="B23" s="97" t="s">
        <v>343</v>
      </c>
      <c r="C23" s="101">
        <v>576.65001700000005</v>
      </c>
      <c r="D23" s="101">
        <v>30.001560999999999</v>
      </c>
      <c r="E23" s="101">
        <v>147.015265</v>
      </c>
      <c r="F23" s="101">
        <v>18.912655000000001</v>
      </c>
      <c r="G23" s="101">
        <v>2.7526079999999999</v>
      </c>
      <c r="H23" s="101">
        <v>3.866276</v>
      </c>
      <c r="I23" s="101">
        <v>42.953631999999999</v>
      </c>
      <c r="J23" s="101">
        <v>31.210014000000001</v>
      </c>
      <c r="K23" s="101">
        <v>7.0455860000000001</v>
      </c>
      <c r="L23" s="101">
        <v>1393.801522</v>
      </c>
      <c r="M23" s="101">
        <v>2.9512839999999998</v>
      </c>
      <c r="N23" s="101">
        <v>29.367872999999999</v>
      </c>
      <c r="O23" s="101">
        <v>706.73162600000001</v>
      </c>
      <c r="P23" s="101">
        <v>12.696115000000001</v>
      </c>
      <c r="Q23" s="101">
        <v>32.654221999999997</v>
      </c>
      <c r="R23" s="96"/>
      <c r="S23" s="97" t="s">
        <v>543</v>
      </c>
    </row>
    <row r="24" spans="1:19" x14ac:dyDescent="0.2">
      <c r="B24" s="97" t="s">
        <v>344</v>
      </c>
      <c r="C24" s="101">
        <v>588.21448399999997</v>
      </c>
      <c r="D24" s="101">
        <v>33.795915000000001</v>
      </c>
      <c r="E24" s="101">
        <v>134.93586199999999</v>
      </c>
      <c r="F24" s="101">
        <v>6.3332290000000002</v>
      </c>
      <c r="G24" s="101">
        <v>2.8900860000000002</v>
      </c>
      <c r="H24" s="101">
        <v>3.3893680000000002</v>
      </c>
      <c r="I24" s="101">
        <v>41.919559</v>
      </c>
      <c r="J24" s="101">
        <v>30.530581000000002</v>
      </c>
      <c r="K24" s="101">
        <v>5.5685830000000003</v>
      </c>
      <c r="L24" s="101">
        <v>1380.6635140000001</v>
      </c>
      <c r="M24" s="101">
        <v>3.9169749999999999</v>
      </c>
      <c r="N24" s="101">
        <v>49.166102000000002</v>
      </c>
      <c r="O24" s="101">
        <v>678.18102199999998</v>
      </c>
      <c r="P24" s="101">
        <v>12.585101</v>
      </c>
      <c r="Q24" s="101">
        <v>35.819128999999997</v>
      </c>
      <c r="R24" s="96"/>
      <c r="S24" s="97" t="s">
        <v>544</v>
      </c>
    </row>
    <row r="25" spans="1:19" x14ac:dyDescent="0.2">
      <c r="B25" s="97" t="s">
        <v>345</v>
      </c>
      <c r="C25" s="101">
        <v>629.28086699999994</v>
      </c>
      <c r="D25" s="101">
        <v>30.184683</v>
      </c>
      <c r="E25" s="101">
        <v>125.936149</v>
      </c>
      <c r="F25" s="101">
        <v>7.9775650000000002</v>
      </c>
      <c r="G25" s="101">
        <v>2.9336419999999999</v>
      </c>
      <c r="H25" s="101">
        <v>4.5766920000000004</v>
      </c>
      <c r="I25" s="101">
        <v>43.311481999999998</v>
      </c>
      <c r="J25" s="101">
        <v>30.204606999999999</v>
      </c>
      <c r="K25" s="101">
        <v>5.9319889999999997</v>
      </c>
      <c r="L25" s="101">
        <v>1462.4767919999999</v>
      </c>
      <c r="M25" s="101">
        <v>4.5170830000000004</v>
      </c>
      <c r="N25" s="101">
        <v>49.288801999999997</v>
      </c>
      <c r="O25" s="101">
        <v>737.73145299999999</v>
      </c>
      <c r="P25" s="101">
        <v>14.872059999999999</v>
      </c>
      <c r="Q25" s="101">
        <v>35.343747</v>
      </c>
      <c r="R25" s="96"/>
      <c r="S25" s="97" t="s">
        <v>545</v>
      </c>
    </row>
    <row r="26" spans="1:19" x14ac:dyDescent="0.2">
      <c r="B26" s="97" t="s">
        <v>346</v>
      </c>
      <c r="C26" s="101">
        <v>438.68497000000002</v>
      </c>
      <c r="D26" s="101">
        <v>21.088698999999998</v>
      </c>
      <c r="E26" s="101">
        <v>119.00738200000001</v>
      </c>
      <c r="F26" s="101">
        <v>5.9344159999999997</v>
      </c>
      <c r="G26" s="101">
        <v>2.8601489999999998</v>
      </c>
      <c r="H26" s="101">
        <v>2.985147</v>
      </c>
      <c r="I26" s="101">
        <v>29.018964</v>
      </c>
      <c r="J26" s="101">
        <v>21.181854000000001</v>
      </c>
      <c r="K26" s="101">
        <v>4.5048849999999998</v>
      </c>
      <c r="L26" s="101">
        <v>1118.032181</v>
      </c>
      <c r="M26" s="101">
        <v>3.047469</v>
      </c>
      <c r="N26" s="101">
        <v>13.278442</v>
      </c>
      <c r="O26" s="101">
        <v>490.31468799999999</v>
      </c>
      <c r="P26" s="101">
        <v>11.448884</v>
      </c>
      <c r="Q26" s="101">
        <v>20.425775000000002</v>
      </c>
      <c r="R26" s="96"/>
      <c r="S26" s="97" t="s">
        <v>546</v>
      </c>
    </row>
    <row r="27" spans="1:19" x14ac:dyDescent="0.2">
      <c r="B27" s="97" t="s">
        <v>347</v>
      </c>
      <c r="C27" s="101">
        <v>615.51650800000004</v>
      </c>
      <c r="D27" s="101">
        <v>30.821967999999998</v>
      </c>
      <c r="E27" s="101">
        <v>129.10265200000001</v>
      </c>
      <c r="F27" s="101">
        <v>16.030632000000001</v>
      </c>
      <c r="G27" s="101">
        <v>3.2142219999999999</v>
      </c>
      <c r="H27" s="101">
        <v>4.2250550000000002</v>
      </c>
      <c r="I27" s="101">
        <v>43.563918999999999</v>
      </c>
      <c r="J27" s="101">
        <v>31.260660000000001</v>
      </c>
      <c r="K27" s="101">
        <v>5.6618969999999997</v>
      </c>
      <c r="L27" s="101">
        <v>1521.9985750000001</v>
      </c>
      <c r="M27" s="101">
        <v>3.9160810000000001</v>
      </c>
      <c r="N27" s="101">
        <v>38.354427999999999</v>
      </c>
      <c r="O27" s="101">
        <v>703.20830999999998</v>
      </c>
      <c r="P27" s="101">
        <v>16.948671999999998</v>
      </c>
      <c r="Q27" s="101">
        <v>31.216149999999999</v>
      </c>
      <c r="R27" s="96"/>
      <c r="S27" s="97" t="s">
        <v>547</v>
      </c>
    </row>
    <row r="28" spans="1:19" x14ac:dyDescent="0.2">
      <c r="B28" s="97" t="s">
        <v>348</v>
      </c>
      <c r="C28" s="101">
        <v>617.54408699999999</v>
      </c>
      <c r="D28" s="101">
        <v>30.274775000000002</v>
      </c>
      <c r="E28" s="101">
        <v>129.266998</v>
      </c>
      <c r="F28" s="101">
        <v>8.8122299999999996</v>
      </c>
      <c r="G28" s="101">
        <v>3.2403059999999999</v>
      </c>
      <c r="H28" s="101">
        <v>3.951219</v>
      </c>
      <c r="I28" s="101">
        <v>46.191352000000002</v>
      </c>
      <c r="J28" s="101">
        <v>30.688244999999998</v>
      </c>
      <c r="K28" s="101">
        <v>7.5893420000000003</v>
      </c>
      <c r="L28" s="101">
        <v>1489.738151</v>
      </c>
      <c r="M28" s="101">
        <v>3.9144060000000001</v>
      </c>
      <c r="N28" s="101">
        <v>34.915903</v>
      </c>
      <c r="O28" s="101">
        <v>743.32802900000002</v>
      </c>
      <c r="P28" s="101">
        <v>15.77905</v>
      </c>
      <c r="Q28" s="101">
        <v>29.395999</v>
      </c>
      <c r="R28" s="96"/>
      <c r="S28" s="97" t="s">
        <v>548</v>
      </c>
    </row>
    <row r="29" spans="1:19" x14ac:dyDescent="0.2">
      <c r="B29" s="97" t="s">
        <v>349</v>
      </c>
      <c r="C29" s="101">
        <v>719.34900200000004</v>
      </c>
      <c r="D29" s="101">
        <v>37.516289999999998</v>
      </c>
      <c r="E29" s="101">
        <v>149.28066899999999</v>
      </c>
      <c r="F29" s="101">
        <v>9.7109740000000002</v>
      </c>
      <c r="G29" s="101">
        <v>6.4956389999999997</v>
      </c>
      <c r="H29" s="101">
        <v>5.1427040000000002</v>
      </c>
      <c r="I29" s="101">
        <v>42.04298</v>
      </c>
      <c r="J29" s="101">
        <v>44.962663999999997</v>
      </c>
      <c r="K29" s="101">
        <v>9.3157680000000003</v>
      </c>
      <c r="L29" s="101">
        <v>1668.2466810000001</v>
      </c>
      <c r="M29" s="101">
        <v>5.5785</v>
      </c>
      <c r="N29" s="101">
        <v>41.313630000000003</v>
      </c>
      <c r="O29" s="101">
        <v>775.74663199999998</v>
      </c>
      <c r="P29" s="101">
        <v>19.534043</v>
      </c>
      <c r="Q29" s="101">
        <v>36.545613000000003</v>
      </c>
      <c r="R29" s="96"/>
      <c r="S29" s="97" t="s">
        <v>549</v>
      </c>
    </row>
    <row r="30" spans="1:19" ht="10.199999999999999" thickBot="1" x14ac:dyDescent="0.25">
      <c r="B30" s="97" t="s">
        <v>350</v>
      </c>
      <c r="C30" s="101">
        <v>529.77943000000005</v>
      </c>
      <c r="D30" s="101">
        <v>21.161162000000001</v>
      </c>
      <c r="E30" s="101">
        <v>155.50890999999999</v>
      </c>
      <c r="F30" s="101">
        <v>18.754197999999999</v>
      </c>
      <c r="G30" s="101">
        <v>3.627993</v>
      </c>
      <c r="H30" s="101">
        <v>3.5429110000000001</v>
      </c>
      <c r="I30" s="101">
        <v>45.333851000000003</v>
      </c>
      <c r="J30" s="101">
        <v>26.470704999999999</v>
      </c>
      <c r="K30" s="101">
        <v>7.1304429999999996</v>
      </c>
      <c r="L30" s="101">
        <v>1493.9827299999999</v>
      </c>
      <c r="M30" s="101">
        <v>5.2237229999999997</v>
      </c>
      <c r="N30" s="101">
        <v>52.870379</v>
      </c>
      <c r="O30" s="101">
        <v>655.87424299999998</v>
      </c>
      <c r="P30" s="101">
        <v>20.021788000000001</v>
      </c>
      <c r="Q30" s="101">
        <v>30.954260999999999</v>
      </c>
      <c r="R30" s="96"/>
      <c r="S30" s="97" t="s">
        <v>550</v>
      </c>
    </row>
    <row r="31" spans="1:19" ht="21.75" customHeight="1" thickBot="1" x14ac:dyDescent="0.25">
      <c r="A31" s="229" t="s">
        <v>162</v>
      </c>
      <c r="B31" s="229" t="s">
        <v>163</v>
      </c>
      <c r="C31" s="99" t="s">
        <v>562</v>
      </c>
      <c r="D31" s="99" t="s">
        <v>165</v>
      </c>
      <c r="E31" s="99" t="s">
        <v>563</v>
      </c>
      <c r="F31" s="99" t="s">
        <v>167</v>
      </c>
      <c r="G31" s="99" t="s">
        <v>564</v>
      </c>
      <c r="H31" s="99" t="s">
        <v>565</v>
      </c>
      <c r="I31" s="99" t="s">
        <v>566</v>
      </c>
      <c r="J31" s="99" t="s">
        <v>567</v>
      </c>
      <c r="K31" s="99" t="s">
        <v>568</v>
      </c>
      <c r="L31" s="99" t="s">
        <v>569</v>
      </c>
      <c r="M31" s="99" t="s">
        <v>173</v>
      </c>
      <c r="N31" s="99" t="s">
        <v>570</v>
      </c>
      <c r="O31" s="99" t="s">
        <v>571</v>
      </c>
      <c r="P31" s="99" t="s">
        <v>572</v>
      </c>
      <c r="Q31" s="99" t="s">
        <v>573</v>
      </c>
      <c r="R31" s="229" t="s">
        <v>536</v>
      </c>
      <c r="S31" s="229" t="s">
        <v>523</v>
      </c>
    </row>
    <row r="32" spans="1:19" ht="12" customHeight="1" thickBot="1" x14ac:dyDescent="0.25">
      <c r="A32" s="230"/>
      <c r="B32" s="230"/>
      <c r="C32" s="231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230"/>
      <c r="S32" s="230"/>
    </row>
    <row r="33" spans="1:19" ht="18.75" customHeight="1" thickBot="1" x14ac:dyDescent="0.25">
      <c r="C33" s="252"/>
      <c r="D33" s="253"/>
      <c r="E33" s="253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4"/>
    </row>
    <row r="34" spans="1:19" ht="6.75" customHeight="1" thickBot="1" x14ac:dyDescent="0.25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</row>
    <row r="35" spans="1:19" ht="12" customHeight="1" thickBot="1" x14ac:dyDescent="0.25">
      <c r="A35" s="229" t="s">
        <v>162</v>
      </c>
      <c r="B35" s="229" t="s">
        <v>163</v>
      </c>
      <c r="C35" s="237" t="s">
        <v>668</v>
      </c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9"/>
      <c r="R35" s="229" t="s">
        <v>536</v>
      </c>
      <c r="S35" s="229" t="s">
        <v>523</v>
      </c>
    </row>
    <row r="36" spans="1:19" ht="21.75" customHeight="1" thickBot="1" x14ac:dyDescent="0.25">
      <c r="A36" s="230"/>
      <c r="B36" s="230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706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628</v>
      </c>
      <c r="Q36" s="99" t="s">
        <v>629</v>
      </c>
      <c r="R36" s="230"/>
      <c r="S36" s="230"/>
    </row>
    <row r="37" spans="1:19" ht="9" customHeight="1" x14ac:dyDescent="0.2">
      <c r="A37" s="100">
        <v>2020</v>
      </c>
      <c r="B37" s="97" t="s">
        <v>339</v>
      </c>
      <c r="C37" s="101">
        <v>45.716839999999998</v>
      </c>
      <c r="D37" s="101">
        <v>234.73500000000001</v>
      </c>
      <c r="E37" s="101">
        <v>4.3819309999999998</v>
      </c>
      <c r="F37" s="101">
        <v>4.5405139999999999</v>
      </c>
      <c r="G37" s="101">
        <v>9.073976</v>
      </c>
      <c r="H37" s="101">
        <v>1.8667450000000001</v>
      </c>
      <c r="I37" s="101">
        <v>203.38300000000001</v>
      </c>
      <c r="J37" s="101">
        <v>59.422820999999999</v>
      </c>
      <c r="K37" s="101">
        <v>293.65710100000001</v>
      </c>
      <c r="L37" s="101">
        <v>38.23939</v>
      </c>
      <c r="M37" s="101">
        <v>41.477955000000001</v>
      </c>
      <c r="N37" s="101">
        <v>63.691710999999998</v>
      </c>
      <c r="O37" s="101">
        <v>42.029153999999998</v>
      </c>
      <c r="P37" s="102">
        <f t="shared" ref="P37:P48" si="0">Q37+K37</f>
        <v>1448.2390290000003</v>
      </c>
      <c r="Q37" s="102">
        <v>1154.5819280000003</v>
      </c>
      <c r="R37" s="100">
        <v>2020</v>
      </c>
      <c r="S37" s="97" t="s">
        <v>539</v>
      </c>
    </row>
    <row r="38" spans="1:19" ht="9" customHeight="1" x14ac:dyDescent="0.2">
      <c r="B38" s="97" t="s">
        <v>340</v>
      </c>
      <c r="C38" s="101">
        <v>30.368362999999999</v>
      </c>
      <c r="D38" s="101">
        <v>234.306389</v>
      </c>
      <c r="E38" s="101">
        <v>3.5896659999999998</v>
      </c>
      <c r="F38" s="101">
        <v>6.6479480000000004</v>
      </c>
      <c r="G38" s="101">
        <v>8.5952289999999998</v>
      </c>
      <c r="H38" s="101">
        <v>1.7459530000000001</v>
      </c>
      <c r="I38" s="101">
        <v>168.63492099999999</v>
      </c>
      <c r="J38" s="101">
        <v>67.280801999999994</v>
      </c>
      <c r="K38" s="101">
        <v>284.11618199999998</v>
      </c>
      <c r="L38" s="101">
        <v>36.102324000000003</v>
      </c>
      <c r="M38" s="101">
        <v>42.581420999999999</v>
      </c>
      <c r="N38" s="101">
        <v>49.812547000000002</v>
      </c>
      <c r="O38" s="101">
        <v>43.403635000000001</v>
      </c>
      <c r="P38" s="102">
        <f t="shared" si="0"/>
        <v>1321.7592880000002</v>
      </c>
      <c r="Q38" s="102">
        <v>1037.6431060000002</v>
      </c>
      <c r="R38" s="96"/>
      <c r="S38" s="97" t="s">
        <v>540</v>
      </c>
    </row>
    <row r="39" spans="1:19" ht="9" customHeight="1" x14ac:dyDescent="0.2">
      <c r="B39" s="97" t="s">
        <v>341</v>
      </c>
      <c r="C39" s="101">
        <v>66.352822000000003</v>
      </c>
      <c r="D39" s="101">
        <v>194.69598999999999</v>
      </c>
      <c r="E39" s="101">
        <v>2.758238</v>
      </c>
      <c r="F39" s="101">
        <v>8.2160320000000002</v>
      </c>
      <c r="G39" s="101">
        <v>9.2091709999999996</v>
      </c>
      <c r="H39" s="101">
        <v>2.3913129999999998</v>
      </c>
      <c r="I39" s="101">
        <v>176.56732</v>
      </c>
      <c r="J39" s="101">
        <v>65.770089999999996</v>
      </c>
      <c r="K39" s="101">
        <v>248.70434499999999</v>
      </c>
      <c r="L39" s="101">
        <v>33.093321000000003</v>
      </c>
      <c r="M39" s="101">
        <v>38.469389999999997</v>
      </c>
      <c r="N39" s="101">
        <v>52.258653000000002</v>
      </c>
      <c r="O39" s="101">
        <v>35.240707999999998</v>
      </c>
      <c r="P39" s="102">
        <f t="shared" si="0"/>
        <v>1372.7070049999998</v>
      </c>
      <c r="Q39" s="102">
        <v>1124.0026599999997</v>
      </c>
      <c r="R39" s="96"/>
      <c r="S39" s="97" t="s">
        <v>541</v>
      </c>
    </row>
    <row r="40" spans="1:19" ht="9" customHeight="1" x14ac:dyDescent="0.2">
      <c r="B40" s="97" t="s">
        <v>342</v>
      </c>
      <c r="C40" s="101">
        <v>27.296634000000001</v>
      </c>
      <c r="D40" s="101">
        <v>117.28613900000001</v>
      </c>
      <c r="E40" s="101">
        <v>2.8419240000000001</v>
      </c>
      <c r="F40" s="101">
        <v>4.7280680000000004</v>
      </c>
      <c r="G40" s="101">
        <v>7.8757970000000004</v>
      </c>
      <c r="H40" s="101">
        <v>2.3653940000000002</v>
      </c>
      <c r="I40" s="101">
        <v>129.663624</v>
      </c>
      <c r="J40" s="101">
        <v>37.561326000000001</v>
      </c>
      <c r="K40" s="101">
        <v>169.05967999999999</v>
      </c>
      <c r="L40" s="101">
        <v>17.118793</v>
      </c>
      <c r="M40" s="101">
        <v>11.853545</v>
      </c>
      <c r="N40" s="101">
        <v>36.351089000000002</v>
      </c>
      <c r="O40" s="101">
        <v>34.431693000000003</v>
      </c>
      <c r="P40" s="102">
        <f t="shared" si="0"/>
        <v>983.81752499999982</v>
      </c>
      <c r="Q40" s="102">
        <v>814.75784499999986</v>
      </c>
      <c r="R40" s="96"/>
      <c r="S40" s="97" t="s">
        <v>542</v>
      </c>
    </row>
    <row r="41" spans="1:19" s="103" customFormat="1" ht="9" customHeight="1" x14ac:dyDescent="0.2">
      <c r="A41" s="96"/>
      <c r="B41" s="97" t="s">
        <v>343</v>
      </c>
      <c r="C41" s="101">
        <v>18.040794000000002</v>
      </c>
      <c r="D41" s="101">
        <v>154.05982499999999</v>
      </c>
      <c r="E41" s="101">
        <v>2.0228489999999999</v>
      </c>
      <c r="F41" s="101">
        <v>8.5495599999999996</v>
      </c>
      <c r="G41" s="101">
        <v>9.1417760000000001</v>
      </c>
      <c r="H41" s="101">
        <v>1.4653400000000001</v>
      </c>
      <c r="I41" s="101">
        <v>138.97643600000001</v>
      </c>
      <c r="J41" s="101">
        <v>54.353395999999996</v>
      </c>
      <c r="K41" s="101">
        <v>172.63355899999999</v>
      </c>
      <c r="L41" s="101">
        <v>21.095047000000001</v>
      </c>
      <c r="M41" s="101">
        <v>23.662869000000001</v>
      </c>
      <c r="N41" s="101">
        <v>45.246406</v>
      </c>
      <c r="O41" s="101">
        <v>18.772000999999999</v>
      </c>
      <c r="P41" s="102">
        <f t="shared" si="0"/>
        <v>937.6546509999996</v>
      </c>
      <c r="Q41" s="102">
        <v>765.02109199999961</v>
      </c>
      <c r="R41" s="96"/>
      <c r="S41" s="97" t="s">
        <v>543</v>
      </c>
    </row>
    <row r="42" spans="1:19" ht="9" customHeight="1" x14ac:dyDescent="0.2">
      <c r="B42" s="97" t="s">
        <v>344</v>
      </c>
      <c r="C42" s="101">
        <v>33.738152999999997</v>
      </c>
      <c r="D42" s="101">
        <v>183.94969800000001</v>
      </c>
      <c r="E42" s="101">
        <v>2.0878809999999999</v>
      </c>
      <c r="F42" s="101">
        <v>5.4719949999999997</v>
      </c>
      <c r="G42" s="101">
        <v>9.0366400000000002</v>
      </c>
      <c r="H42" s="101">
        <v>2.174188</v>
      </c>
      <c r="I42" s="101">
        <v>154.24507399999999</v>
      </c>
      <c r="J42" s="101">
        <v>61.539296</v>
      </c>
      <c r="K42" s="101">
        <v>221.33427800000001</v>
      </c>
      <c r="L42" s="101">
        <v>25.706551000000001</v>
      </c>
      <c r="M42" s="101">
        <v>29.144831</v>
      </c>
      <c r="N42" s="101">
        <v>45.724350000000001</v>
      </c>
      <c r="O42" s="101">
        <v>8.2092030000000005</v>
      </c>
      <c r="P42" s="102">
        <f t="shared" si="0"/>
        <v>1113.137641</v>
      </c>
      <c r="Q42" s="102">
        <v>891.80336299999999</v>
      </c>
      <c r="R42" s="96"/>
      <c r="S42" s="97" t="s">
        <v>544</v>
      </c>
    </row>
    <row r="43" spans="1:19" ht="9" customHeight="1" x14ac:dyDescent="0.2">
      <c r="B43" s="97" t="s">
        <v>345</v>
      </c>
      <c r="C43" s="101">
        <v>67.208186999999995</v>
      </c>
      <c r="D43" s="101">
        <v>211.507756</v>
      </c>
      <c r="E43" s="101">
        <v>2.406139</v>
      </c>
      <c r="F43" s="101">
        <v>4.9876610000000001</v>
      </c>
      <c r="G43" s="101">
        <v>8.622852</v>
      </c>
      <c r="H43" s="101">
        <v>1.461751</v>
      </c>
      <c r="I43" s="101">
        <v>180.47960399999999</v>
      </c>
      <c r="J43" s="101">
        <v>58.625736000000003</v>
      </c>
      <c r="K43" s="101">
        <v>246.029065</v>
      </c>
      <c r="L43" s="101">
        <v>32.636732000000002</v>
      </c>
      <c r="M43" s="101">
        <v>50.341703000000003</v>
      </c>
      <c r="N43" s="101">
        <v>53.547173999999998</v>
      </c>
      <c r="O43" s="101">
        <v>8.3057770000000009</v>
      </c>
      <c r="P43" s="102">
        <f t="shared" si="0"/>
        <v>1373.9875690000003</v>
      </c>
      <c r="Q43" s="102">
        <v>1127.9585040000004</v>
      </c>
      <c r="R43" s="96"/>
      <c r="S43" s="97" t="s">
        <v>545</v>
      </c>
    </row>
    <row r="44" spans="1:19" ht="9" customHeight="1" x14ac:dyDescent="0.2">
      <c r="B44" s="97" t="s">
        <v>346</v>
      </c>
      <c r="C44" s="101">
        <v>36.361483999999997</v>
      </c>
      <c r="D44" s="101">
        <v>122.119477</v>
      </c>
      <c r="E44" s="101">
        <v>1.9029259999999999</v>
      </c>
      <c r="F44" s="101">
        <v>3.811941</v>
      </c>
      <c r="G44" s="101">
        <v>7.2795059999999996</v>
      </c>
      <c r="H44" s="101">
        <v>1.4041360000000001</v>
      </c>
      <c r="I44" s="101">
        <v>144.03900200000001</v>
      </c>
      <c r="J44" s="101">
        <v>48.585301000000001</v>
      </c>
      <c r="K44" s="101">
        <v>200.106223</v>
      </c>
      <c r="L44" s="101">
        <v>26.937042999999999</v>
      </c>
      <c r="M44" s="101">
        <v>43.398437999999999</v>
      </c>
      <c r="N44" s="101">
        <v>47.357270999999997</v>
      </c>
      <c r="O44" s="101">
        <v>12.16456</v>
      </c>
      <c r="P44" s="102">
        <f t="shared" si="0"/>
        <v>1113.8513619999999</v>
      </c>
      <c r="Q44" s="102">
        <v>913.74513899999988</v>
      </c>
      <c r="R44" s="96"/>
      <c r="S44" s="97" t="s">
        <v>546</v>
      </c>
    </row>
    <row r="45" spans="1:19" ht="9" customHeight="1" x14ac:dyDescent="0.2">
      <c r="B45" s="97" t="s">
        <v>347</v>
      </c>
      <c r="C45" s="101">
        <v>26.415804999999999</v>
      </c>
      <c r="D45" s="101">
        <v>219.746206</v>
      </c>
      <c r="E45" s="101">
        <v>2.8753790000000001</v>
      </c>
      <c r="F45" s="101">
        <v>9.3022039999999997</v>
      </c>
      <c r="G45" s="101">
        <v>10.531764000000001</v>
      </c>
      <c r="H45" s="101">
        <v>6.0244819999999999</v>
      </c>
      <c r="I45" s="101">
        <v>174.46326500000001</v>
      </c>
      <c r="J45" s="101">
        <v>71.688152000000002</v>
      </c>
      <c r="K45" s="101">
        <v>304.891704</v>
      </c>
      <c r="L45" s="101">
        <v>37.309126999999997</v>
      </c>
      <c r="M45" s="101">
        <v>42.937700999999997</v>
      </c>
      <c r="N45" s="101">
        <v>49.505851</v>
      </c>
      <c r="O45" s="101">
        <v>15.678126000000001</v>
      </c>
      <c r="P45" s="102">
        <f t="shared" si="0"/>
        <v>1374.6853689999998</v>
      </c>
      <c r="Q45" s="102">
        <v>1069.7936649999999</v>
      </c>
      <c r="R45" s="96"/>
      <c r="S45" s="97" t="s">
        <v>547</v>
      </c>
    </row>
    <row r="46" spans="1:19" ht="9" customHeight="1" x14ac:dyDescent="0.2">
      <c r="B46" s="97" t="s">
        <v>348</v>
      </c>
      <c r="C46" s="101">
        <v>51.585987000000003</v>
      </c>
      <c r="D46" s="101">
        <v>237.09457699999999</v>
      </c>
      <c r="E46" s="101">
        <v>4.5497639999999997</v>
      </c>
      <c r="F46" s="101">
        <v>8.7562160000000002</v>
      </c>
      <c r="G46" s="101">
        <v>9.6143719999999995</v>
      </c>
      <c r="H46" s="101">
        <v>2.1055109999999999</v>
      </c>
      <c r="I46" s="101">
        <v>186.12891300000001</v>
      </c>
      <c r="J46" s="101">
        <v>72.014999000000003</v>
      </c>
      <c r="K46" s="101">
        <v>351.11840699999999</v>
      </c>
      <c r="L46" s="101">
        <v>44.816302999999998</v>
      </c>
      <c r="M46" s="101">
        <v>77.344521</v>
      </c>
      <c r="N46" s="101">
        <v>58.792012999999997</v>
      </c>
      <c r="O46" s="101">
        <v>16.513570000000001</v>
      </c>
      <c r="P46" s="102">
        <f t="shared" si="0"/>
        <v>1559.3455470000004</v>
      </c>
      <c r="Q46" s="102">
        <v>1208.2271400000004</v>
      </c>
      <c r="R46" s="96"/>
      <c r="S46" s="97" t="s">
        <v>548</v>
      </c>
    </row>
    <row r="47" spans="1:19" ht="9" customHeight="1" x14ac:dyDescent="0.2">
      <c r="B47" s="97" t="s">
        <v>349</v>
      </c>
      <c r="C47" s="101">
        <v>54.876437000000003</v>
      </c>
      <c r="D47" s="101">
        <v>274.551467</v>
      </c>
      <c r="E47" s="101">
        <v>4.0475859999999999</v>
      </c>
      <c r="F47" s="101">
        <v>8.8906899999999993</v>
      </c>
      <c r="G47" s="101">
        <v>11.365098</v>
      </c>
      <c r="H47" s="101">
        <v>1.6904490000000001</v>
      </c>
      <c r="I47" s="101">
        <v>193.80495099999999</v>
      </c>
      <c r="J47" s="101">
        <v>83.562853000000004</v>
      </c>
      <c r="K47" s="101">
        <v>319.94278400000002</v>
      </c>
      <c r="L47" s="101">
        <v>43.639919999999996</v>
      </c>
      <c r="M47" s="101">
        <v>43.715271999999999</v>
      </c>
      <c r="N47" s="101">
        <v>63.542695999999999</v>
      </c>
      <c r="O47" s="101">
        <v>17.596522</v>
      </c>
      <c r="P47" s="102">
        <f t="shared" si="0"/>
        <v>1437.5423510000005</v>
      </c>
      <c r="Q47" s="102">
        <v>1117.5995670000004</v>
      </c>
      <c r="R47" s="96"/>
      <c r="S47" s="97" t="s">
        <v>549</v>
      </c>
    </row>
    <row r="48" spans="1:19" ht="9" customHeight="1" x14ac:dyDescent="0.2">
      <c r="B48" s="97" t="s">
        <v>350</v>
      </c>
      <c r="C48" s="101">
        <v>31.291062</v>
      </c>
      <c r="D48" s="101">
        <v>174.20645400000001</v>
      </c>
      <c r="E48" s="101">
        <v>3.5373320000000001</v>
      </c>
      <c r="F48" s="101">
        <v>5.8493000000000004</v>
      </c>
      <c r="G48" s="101">
        <v>7.5731289999999998</v>
      </c>
      <c r="H48" s="101">
        <v>1.946618</v>
      </c>
      <c r="I48" s="101">
        <v>153.78783999999999</v>
      </c>
      <c r="J48" s="101">
        <v>54.087175999999999</v>
      </c>
      <c r="K48" s="101">
        <v>250.57187099999999</v>
      </c>
      <c r="L48" s="101">
        <v>31.293869000000001</v>
      </c>
      <c r="M48" s="101">
        <v>29.403884999999999</v>
      </c>
      <c r="N48" s="101">
        <v>51.698484999999998</v>
      </c>
      <c r="O48" s="101">
        <v>13.138042</v>
      </c>
      <c r="P48" s="102">
        <f t="shared" si="0"/>
        <v>1350.7525780000005</v>
      </c>
      <c r="Q48" s="102">
        <v>1100.1807070000004</v>
      </c>
      <c r="R48" s="96"/>
      <c r="S48" s="97" t="s">
        <v>550</v>
      </c>
    </row>
    <row r="49" spans="1:19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19" x14ac:dyDescent="0.2">
      <c r="A50" s="100">
        <v>2021</v>
      </c>
      <c r="B50" s="97" t="s">
        <v>339</v>
      </c>
      <c r="C50" s="101">
        <v>33.602176</v>
      </c>
      <c r="D50" s="101">
        <v>227.041224</v>
      </c>
      <c r="E50" s="101">
        <v>3.283131</v>
      </c>
      <c r="F50" s="101">
        <v>6.5952849999999996</v>
      </c>
      <c r="G50" s="101">
        <v>8.9741890000000009</v>
      </c>
      <c r="H50" s="101">
        <v>12.881524000000001</v>
      </c>
      <c r="I50" s="101">
        <v>174.31638699999999</v>
      </c>
      <c r="J50" s="101">
        <v>61.850973000000003</v>
      </c>
      <c r="K50" s="101">
        <v>254.34177500000001</v>
      </c>
      <c r="L50" s="101">
        <v>36.325665000000001</v>
      </c>
      <c r="M50" s="101">
        <v>38.470708999999999</v>
      </c>
      <c r="N50" s="101">
        <v>55.893098000000002</v>
      </c>
      <c r="O50" s="101">
        <v>14.077795999999999</v>
      </c>
      <c r="P50" s="102">
        <v>1192.0952860000002</v>
      </c>
      <c r="Q50" s="102">
        <v>937.75351100000023</v>
      </c>
      <c r="R50" s="100">
        <v>2021</v>
      </c>
      <c r="S50" s="97" t="s">
        <v>539</v>
      </c>
    </row>
    <row r="51" spans="1:19" x14ac:dyDescent="0.2">
      <c r="B51" s="97" t="s">
        <v>340</v>
      </c>
      <c r="C51" s="101">
        <v>27.768283</v>
      </c>
      <c r="D51" s="101">
        <v>245.42808099999999</v>
      </c>
      <c r="E51" s="101">
        <v>3.3268759999999999</v>
      </c>
      <c r="F51" s="101">
        <v>4.1098410000000003</v>
      </c>
      <c r="G51" s="101">
        <v>9.0187150000000003</v>
      </c>
      <c r="H51" s="101">
        <v>1.987017</v>
      </c>
      <c r="I51" s="101">
        <v>196.708643</v>
      </c>
      <c r="J51" s="101">
        <v>70.109539999999996</v>
      </c>
      <c r="K51" s="101">
        <v>245.60030900000001</v>
      </c>
      <c r="L51" s="101">
        <v>39.734645</v>
      </c>
      <c r="M51" s="101">
        <v>38.228903000000003</v>
      </c>
      <c r="N51" s="101">
        <v>52.793849000000002</v>
      </c>
      <c r="O51" s="101">
        <v>7.1216520000000001</v>
      </c>
      <c r="P51" s="102">
        <v>1415.3053579999996</v>
      </c>
      <c r="Q51" s="102">
        <v>1169.7050489999995</v>
      </c>
      <c r="R51" s="96"/>
      <c r="S51" s="97" t="s">
        <v>540</v>
      </c>
    </row>
    <row r="52" spans="1:19" x14ac:dyDescent="0.2">
      <c r="B52" s="97" t="s">
        <v>341</v>
      </c>
      <c r="C52" s="101">
        <v>45.978357000000003</v>
      </c>
      <c r="D52" s="101">
        <v>259.52088900000001</v>
      </c>
      <c r="E52" s="101">
        <v>5.2438880000000001</v>
      </c>
      <c r="F52" s="101">
        <v>8.7285970000000006</v>
      </c>
      <c r="G52" s="101">
        <v>10.406504999999999</v>
      </c>
      <c r="H52" s="101">
        <v>1.689036</v>
      </c>
      <c r="I52" s="101">
        <v>223.54946000000001</v>
      </c>
      <c r="J52" s="101">
        <v>84.371971000000002</v>
      </c>
      <c r="K52" s="101">
        <v>312.97540600000002</v>
      </c>
      <c r="L52" s="101">
        <v>41.939264000000001</v>
      </c>
      <c r="M52" s="101">
        <v>65.073363999999998</v>
      </c>
      <c r="N52" s="101">
        <v>57.431077999999999</v>
      </c>
      <c r="O52" s="101">
        <v>9.1657100000000007</v>
      </c>
      <c r="P52" s="102">
        <v>1721.2563149999996</v>
      </c>
      <c r="Q52" s="102">
        <v>1408.2809089999996</v>
      </c>
      <c r="R52" s="96"/>
      <c r="S52" s="97" t="s">
        <v>541</v>
      </c>
    </row>
    <row r="53" spans="1:19" x14ac:dyDescent="0.2">
      <c r="B53" s="97" t="s">
        <v>342</v>
      </c>
      <c r="C53" s="101">
        <v>34.767653000000003</v>
      </c>
      <c r="D53" s="101">
        <v>245.53099399999999</v>
      </c>
      <c r="E53" s="101">
        <v>6.1769730000000003</v>
      </c>
      <c r="F53" s="101">
        <v>8.2099620000000009</v>
      </c>
      <c r="G53" s="101">
        <v>10.044858</v>
      </c>
      <c r="H53" s="101">
        <v>1.7582770000000001</v>
      </c>
      <c r="I53" s="101">
        <v>206.98580799999999</v>
      </c>
      <c r="J53" s="101">
        <v>81.046705000000003</v>
      </c>
      <c r="K53" s="101">
        <v>294.47608700000001</v>
      </c>
      <c r="L53" s="101">
        <v>40.919898000000003</v>
      </c>
      <c r="M53" s="101">
        <v>35.682591000000002</v>
      </c>
      <c r="N53" s="101">
        <v>65.183691999999994</v>
      </c>
      <c r="O53" s="101">
        <v>8.4408189999999994</v>
      </c>
      <c r="P53" s="102">
        <v>1558.4019579999997</v>
      </c>
      <c r="Q53" s="102">
        <v>1263.9258709999997</v>
      </c>
      <c r="R53" s="96"/>
      <c r="S53" s="97" t="s">
        <v>542</v>
      </c>
    </row>
    <row r="54" spans="1:19" x14ac:dyDescent="0.2">
      <c r="B54" s="97" t="s">
        <v>343</v>
      </c>
      <c r="C54" s="101">
        <v>33.807386999999999</v>
      </c>
      <c r="D54" s="101">
        <v>233.43943300000001</v>
      </c>
      <c r="E54" s="101">
        <v>4.1584339999999997</v>
      </c>
      <c r="F54" s="101">
        <v>7.1327579999999999</v>
      </c>
      <c r="G54" s="101">
        <v>9.1350049999999996</v>
      </c>
      <c r="H54" s="101">
        <v>1.841863</v>
      </c>
      <c r="I54" s="101">
        <v>228.775184</v>
      </c>
      <c r="J54" s="101">
        <v>76.275639999999996</v>
      </c>
      <c r="K54" s="101">
        <v>256.43650400000001</v>
      </c>
      <c r="L54" s="101">
        <v>47.036459999999998</v>
      </c>
      <c r="M54" s="101">
        <v>38.186146000000001</v>
      </c>
      <c r="N54" s="101">
        <v>57.904631999999999</v>
      </c>
      <c r="O54" s="101">
        <v>9.2910210000000006</v>
      </c>
      <c r="P54" s="102">
        <v>1515.409613</v>
      </c>
      <c r="Q54" s="102">
        <v>1258.973109</v>
      </c>
      <c r="R54" s="96"/>
      <c r="S54" s="97" t="s">
        <v>543</v>
      </c>
    </row>
    <row r="55" spans="1:19" x14ac:dyDescent="0.2">
      <c r="B55" s="97" t="s">
        <v>344</v>
      </c>
      <c r="C55" s="101">
        <v>34.668534000000001</v>
      </c>
      <c r="D55" s="101">
        <v>215.35209800000001</v>
      </c>
      <c r="E55" s="101">
        <v>3.673565</v>
      </c>
      <c r="F55" s="101">
        <v>5.6126310000000004</v>
      </c>
      <c r="G55" s="101">
        <v>9.3804780000000001</v>
      </c>
      <c r="H55" s="101">
        <v>2.4782660000000001</v>
      </c>
      <c r="I55" s="101">
        <v>196.098353</v>
      </c>
      <c r="J55" s="101">
        <v>73.874986000000007</v>
      </c>
      <c r="K55" s="101">
        <v>252.787307</v>
      </c>
      <c r="L55" s="101">
        <v>41.481867999999999</v>
      </c>
      <c r="M55" s="101">
        <v>34.318249999999999</v>
      </c>
      <c r="N55" s="101">
        <v>69.428533000000002</v>
      </c>
      <c r="O55" s="101">
        <v>13.573591</v>
      </c>
      <c r="P55" s="102">
        <v>1440.2582710000004</v>
      </c>
      <c r="Q55" s="102">
        <v>1187.4709640000005</v>
      </c>
      <c r="R55" s="96"/>
      <c r="S55" s="97" t="s">
        <v>544</v>
      </c>
    </row>
    <row r="56" spans="1:19" x14ac:dyDescent="0.2">
      <c r="B56" s="97" t="s">
        <v>345</v>
      </c>
      <c r="C56" s="101">
        <v>31.512015999999999</v>
      </c>
      <c r="D56" s="101">
        <v>273.63402000000002</v>
      </c>
      <c r="E56" s="101">
        <v>3.3109980000000001</v>
      </c>
      <c r="F56" s="101">
        <v>9.5088349999999995</v>
      </c>
      <c r="G56" s="101">
        <v>9.9023040000000009</v>
      </c>
      <c r="H56" s="101">
        <v>2.655977</v>
      </c>
      <c r="I56" s="101">
        <v>235.50984800000001</v>
      </c>
      <c r="J56" s="101">
        <v>78.499067999999994</v>
      </c>
      <c r="K56" s="101">
        <v>296.815901</v>
      </c>
      <c r="L56" s="101">
        <v>40.779429</v>
      </c>
      <c r="M56" s="101">
        <v>35.570798000000003</v>
      </c>
      <c r="N56" s="101">
        <v>65.953843000000006</v>
      </c>
      <c r="O56" s="101">
        <v>14.917516000000001</v>
      </c>
      <c r="P56" s="102">
        <v>1597.8686040000005</v>
      </c>
      <c r="Q56" s="102">
        <v>1301.0527030000005</v>
      </c>
      <c r="R56" s="96"/>
      <c r="S56" s="97" t="s">
        <v>545</v>
      </c>
    </row>
    <row r="57" spans="1:19" x14ac:dyDescent="0.2">
      <c r="B57" s="97" t="s">
        <v>346</v>
      </c>
      <c r="C57" s="101">
        <v>43.19079</v>
      </c>
      <c r="D57" s="101">
        <v>151.331367</v>
      </c>
      <c r="E57" s="101">
        <v>3.0491259999999998</v>
      </c>
      <c r="F57" s="101">
        <v>10.343367000000001</v>
      </c>
      <c r="G57" s="101">
        <v>5.9985390000000001</v>
      </c>
      <c r="H57" s="101">
        <v>1.280267</v>
      </c>
      <c r="I57" s="101">
        <v>172.13421399999999</v>
      </c>
      <c r="J57" s="101">
        <v>63.162002000000001</v>
      </c>
      <c r="K57" s="101">
        <v>234.03315000000001</v>
      </c>
      <c r="L57" s="101">
        <v>29.39058</v>
      </c>
      <c r="M57" s="101">
        <v>24.227848000000002</v>
      </c>
      <c r="N57" s="101">
        <v>58.082805999999998</v>
      </c>
      <c r="O57" s="101">
        <v>23.400466999999999</v>
      </c>
      <c r="P57" s="102">
        <v>1472.2103310000009</v>
      </c>
      <c r="Q57" s="102">
        <v>1238.1771810000009</v>
      </c>
      <c r="R57" s="96"/>
      <c r="S57" s="97" t="s">
        <v>546</v>
      </c>
    </row>
    <row r="58" spans="1:19" x14ac:dyDescent="0.2">
      <c r="B58" s="97" t="s">
        <v>347</v>
      </c>
      <c r="C58" s="101">
        <v>21.760204999999999</v>
      </c>
      <c r="D58" s="101">
        <v>233.371771</v>
      </c>
      <c r="E58" s="101">
        <v>3.0307930000000001</v>
      </c>
      <c r="F58" s="101">
        <v>12.045586</v>
      </c>
      <c r="G58" s="101">
        <v>9.4032009999999993</v>
      </c>
      <c r="H58" s="101">
        <v>2.400512</v>
      </c>
      <c r="I58" s="101">
        <v>197.59356399999999</v>
      </c>
      <c r="J58" s="101">
        <v>76.071173999999999</v>
      </c>
      <c r="K58" s="101">
        <v>283.89973500000002</v>
      </c>
      <c r="L58" s="101">
        <v>42.030952999999997</v>
      </c>
      <c r="M58" s="101">
        <v>32.761296999999999</v>
      </c>
      <c r="N58" s="101">
        <v>62.202615999999999</v>
      </c>
      <c r="O58" s="101">
        <v>28.123315999999999</v>
      </c>
      <c r="P58" s="102">
        <v>1575.9130720000003</v>
      </c>
      <c r="Q58" s="102">
        <v>1292.0133370000003</v>
      </c>
      <c r="R58" s="96"/>
      <c r="S58" s="97" t="s">
        <v>547</v>
      </c>
    </row>
    <row r="59" spans="1:19" x14ac:dyDescent="0.2">
      <c r="B59" s="97" t="s">
        <v>348</v>
      </c>
      <c r="C59" s="101">
        <v>34.600935999999997</v>
      </c>
      <c r="D59" s="101">
        <v>259.65518500000002</v>
      </c>
      <c r="E59" s="101">
        <v>4.3473689999999996</v>
      </c>
      <c r="F59" s="101">
        <v>9.8958130000000004</v>
      </c>
      <c r="G59" s="101">
        <v>9.9589029999999994</v>
      </c>
      <c r="H59" s="101">
        <v>2.0690439999999999</v>
      </c>
      <c r="I59" s="101">
        <v>218.079453</v>
      </c>
      <c r="J59" s="101">
        <v>84.204363000000001</v>
      </c>
      <c r="K59" s="101">
        <v>313.32870200000002</v>
      </c>
      <c r="L59" s="101">
        <v>38.669235</v>
      </c>
      <c r="M59" s="101">
        <v>30.404154999999999</v>
      </c>
      <c r="N59" s="101">
        <v>64.962456000000003</v>
      </c>
      <c r="O59" s="101">
        <v>46.631200999999997</v>
      </c>
      <c r="P59" s="102">
        <v>1584.7756499999989</v>
      </c>
      <c r="Q59" s="102">
        <v>1271.4469479999989</v>
      </c>
      <c r="R59" s="96"/>
      <c r="S59" s="97" t="s">
        <v>548</v>
      </c>
    </row>
    <row r="60" spans="1:19" x14ac:dyDescent="0.2">
      <c r="B60" s="97" t="s">
        <v>349</v>
      </c>
      <c r="C60" s="101">
        <v>42.719389</v>
      </c>
      <c r="D60" s="101">
        <v>291.163928</v>
      </c>
      <c r="E60" s="101">
        <v>4.0917260000000004</v>
      </c>
      <c r="F60" s="101">
        <v>12.864556</v>
      </c>
      <c r="G60" s="101">
        <v>11.160596999999999</v>
      </c>
      <c r="H60" s="101">
        <v>2.2260089999999999</v>
      </c>
      <c r="I60" s="101">
        <v>228.11396099999999</v>
      </c>
      <c r="J60" s="101">
        <v>97.013913000000002</v>
      </c>
      <c r="K60" s="101">
        <v>301.79282799999999</v>
      </c>
      <c r="L60" s="101">
        <v>44.111021000000001</v>
      </c>
      <c r="M60" s="101">
        <v>39.586255999999999</v>
      </c>
      <c r="N60" s="101">
        <v>84.397882999999993</v>
      </c>
      <c r="O60" s="101">
        <v>35.894835</v>
      </c>
      <c r="P60" s="102">
        <v>1574.523668</v>
      </c>
      <c r="Q60" s="102">
        <v>1272.7308399999999</v>
      </c>
      <c r="R60" s="96"/>
      <c r="S60" s="97" t="s">
        <v>549</v>
      </c>
    </row>
    <row r="61" spans="1:19" ht="10.199999999999999" thickBot="1" x14ac:dyDescent="0.25">
      <c r="B61" s="97" t="s">
        <v>350</v>
      </c>
      <c r="C61" s="101">
        <v>32.744135</v>
      </c>
      <c r="D61" s="101">
        <v>215.17625799999999</v>
      </c>
      <c r="E61" s="101">
        <v>3.4120810000000001</v>
      </c>
      <c r="F61" s="101">
        <v>16.405341</v>
      </c>
      <c r="G61" s="101">
        <v>9.7087819999999994</v>
      </c>
      <c r="H61" s="101">
        <v>2.0925180000000001</v>
      </c>
      <c r="I61" s="101">
        <v>209.56381999999999</v>
      </c>
      <c r="J61" s="101">
        <v>71.313956000000005</v>
      </c>
      <c r="K61" s="101">
        <v>262.74376899999999</v>
      </c>
      <c r="L61" s="101">
        <v>39.782260000000001</v>
      </c>
      <c r="M61" s="101">
        <v>26.028862</v>
      </c>
      <c r="N61" s="101">
        <v>51.911129000000003</v>
      </c>
      <c r="O61" s="101">
        <v>25.012865999999999</v>
      </c>
      <c r="P61" s="102">
        <v>1477.1356790000004</v>
      </c>
      <c r="Q61" s="102">
        <v>1214.3919100000005</v>
      </c>
      <c r="R61" s="96"/>
      <c r="S61" s="97" t="s">
        <v>550</v>
      </c>
    </row>
    <row r="62" spans="1:19" ht="21" customHeight="1" thickBot="1" x14ac:dyDescent="0.25">
      <c r="A62" s="229" t="s">
        <v>162</v>
      </c>
      <c r="B62" s="229" t="s">
        <v>163</v>
      </c>
      <c r="C62" s="99" t="s">
        <v>551</v>
      </c>
      <c r="D62" s="99" t="s">
        <v>552</v>
      </c>
      <c r="E62" s="99" t="s">
        <v>553</v>
      </c>
      <c r="F62" s="99" t="s">
        <v>554</v>
      </c>
      <c r="G62" s="99" t="s">
        <v>555</v>
      </c>
      <c r="H62" s="99" t="s">
        <v>183</v>
      </c>
      <c r="I62" s="99" t="s">
        <v>556</v>
      </c>
      <c r="J62" s="99" t="s">
        <v>557</v>
      </c>
      <c r="K62" s="99" t="s">
        <v>707</v>
      </c>
      <c r="L62" s="99" t="s">
        <v>558</v>
      </c>
      <c r="M62" s="99" t="s">
        <v>559</v>
      </c>
      <c r="N62" s="99" t="s">
        <v>560</v>
      </c>
      <c r="O62" s="99" t="s">
        <v>561</v>
      </c>
      <c r="P62" s="99" t="s">
        <v>630</v>
      </c>
      <c r="Q62" s="99" t="s">
        <v>631</v>
      </c>
      <c r="R62" s="229" t="s">
        <v>536</v>
      </c>
      <c r="S62" s="229" t="s">
        <v>523</v>
      </c>
    </row>
    <row r="63" spans="1:19" ht="12" customHeight="1" thickBot="1" x14ac:dyDescent="0.25">
      <c r="A63" s="230"/>
      <c r="B63" s="230"/>
      <c r="C63" s="231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3"/>
      <c r="R63" s="230"/>
      <c r="S63" s="230"/>
    </row>
    <row r="67" spans="1:9" ht="21" customHeight="1" x14ac:dyDescent="0.2">
      <c r="A67" s="225" t="s">
        <v>640</v>
      </c>
      <c r="B67" s="226"/>
      <c r="C67" s="227" t="s">
        <v>641</v>
      </c>
      <c r="D67" s="227"/>
      <c r="G67" s="234" t="s">
        <v>708</v>
      </c>
      <c r="H67" s="234"/>
      <c r="I67" s="234"/>
    </row>
    <row r="68" spans="1:9" ht="21" customHeight="1" x14ac:dyDescent="0.2">
      <c r="A68" s="225" t="s">
        <v>642</v>
      </c>
      <c r="B68" s="226"/>
      <c r="C68" s="227" t="s">
        <v>643</v>
      </c>
      <c r="D68" s="22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50"/>
  <sheetViews>
    <sheetView showGridLines="0" zoomScale="90" zoomScaleNormal="90" workbookViewId="0">
      <selection sqref="A1:T1"/>
    </sheetView>
  </sheetViews>
  <sheetFormatPr defaultColWidth="9.109375" defaultRowHeight="13.8" x14ac:dyDescent="0.3"/>
  <cols>
    <col min="1" max="2" width="3.109375" style="9" customWidth="1"/>
    <col min="3" max="3" width="2.5546875" style="9" customWidth="1"/>
    <col min="4" max="4" width="46.6640625" style="9" customWidth="1"/>
    <col min="5" max="5" width="0.44140625" style="9" customWidth="1"/>
    <col min="6" max="6" width="11.109375" style="9" customWidth="1"/>
    <col min="7" max="7" width="0.44140625" style="9" customWidth="1"/>
    <col min="8" max="8" width="11.109375" style="9" customWidth="1"/>
    <col min="9" max="9" width="0.44140625" style="9" customWidth="1"/>
    <col min="10" max="10" width="10.6640625" style="9" customWidth="1"/>
    <col min="11" max="11" width="0.44140625" style="9" customWidth="1"/>
    <col min="12" max="12" width="16" style="9" customWidth="1"/>
    <col min="13" max="13" width="0.44140625" style="9" customWidth="1"/>
    <col min="14" max="14" width="11.109375" style="9" customWidth="1"/>
    <col min="15" max="15" width="0.44140625" style="9" customWidth="1"/>
    <col min="16" max="16" width="11.109375" style="9" customWidth="1"/>
    <col min="17" max="17" width="0.44140625" style="9" customWidth="1"/>
    <col min="18" max="18" width="10.6640625" style="9" customWidth="1"/>
    <col min="19" max="19" width="0.44140625" style="9" customWidth="1"/>
    <col min="20" max="20" width="16" style="9" customWidth="1"/>
    <col min="21" max="21" width="8.33203125" style="9" customWidth="1"/>
    <col min="22" max="23" width="9.88671875" style="9" customWidth="1"/>
    <col min="24" max="24" width="8.44140625" style="9" customWidth="1"/>
    <col min="25" max="16384" width="9.109375" style="9"/>
  </cols>
  <sheetData>
    <row r="1" spans="1:24" ht="4.5" customHeight="1" x14ac:dyDescent="0.3">
      <c r="A1" s="255"/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</row>
    <row r="2" spans="1:24" ht="29.25" customHeight="1" x14ac:dyDescent="0.3">
      <c r="A2" s="212" t="s">
        <v>680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0"/>
    </row>
    <row r="3" spans="1:24" ht="3.6" customHeight="1" x14ac:dyDescent="0.3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0"/>
    </row>
    <row r="4" spans="1:24" ht="3.6" customHeight="1" x14ac:dyDescent="0.3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20"/>
    </row>
    <row r="5" spans="1:24" ht="26.25" customHeight="1" x14ac:dyDescent="0.3">
      <c r="A5" s="215" t="s">
        <v>670</v>
      </c>
      <c r="B5" s="215"/>
      <c r="C5" s="215"/>
      <c r="D5" s="215"/>
      <c r="E5" s="63"/>
      <c r="F5" s="248" t="s">
        <v>671</v>
      </c>
      <c r="G5" s="218"/>
      <c r="H5" s="218"/>
      <c r="I5" s="218"/>
      <c r="J5" s="218"/>
      <c r="K5" s="218"/>
      <c r="L5" s="218"/>
      <c r="M5" s="105"/>
      <c r="N5" s="215" t="s">
        <v>672</v>
      </c>
      <c r="O5" s="215"/>
      <c r="P5" s="215"/>
      <c r="Q5" s="215"/>
      <c r="R5" s="215"/>
      <c r="S5" s="215"/>
      <c r="T5" s="215"/>
      <c r="W5" s="31"/>
      <c r="X5" s="31"/>
    </row>
    <row r="6" spans="1:24" ht="2.25" customHeight="1" x14ac:dyDescent="0.3">
      <c r="A6" s="215"/>
      <c r="B6" s="215"/>
      <c r="C6" s="215"/>
      <c r="D6" s="215"/>
      <c r="E6" s="63"/>
      <c r="F6" s="106"/>
      <c r="G6" s="106"/>
      <c r="H6" s="106"/>
      <c r="I6" s="106"/>
      <c r="J6" s="106"/>
      <c r="K6" s="106"/>
      <c r="L6" s="106"/>
      <c r="M6" s="105"/>
      <c r="N6" s="107"/>
      <c r="O6" s="107"/>
      <c r="P6" s="107"/>
      <c r="Q6" s="106"/>
      <c r="R6" s="106"/>
      <c r="S6" s="107"/>
      <c r="T6" s="107"/>
      <c r="U6" s="20"/>
    </row>
    <row r="7" spans="1:24" ht="24.75" customHeight="1" x14ac:dyDescent="0.3">
      <c r="A7" s="215"/>
      <c r="B7" s="215"/>
      <c r="C7" s="215"/>
      <c r="D7" s="215"/>
      <c r="E7" s="108"/>
      <c r="F7" s="216" t="s">
        <v>648</v>
      </c>
      <c r="G7" s="216"/>
      <c r="H7" s="216"/>
      <c r="I7" s="216"/>
      <c r="J7" s="216"/>
      <c r="K7" s="109"/>
      <c r="L7" s="30" t="s">
        <v>656</v>
      </c>
      <c r="M7" s="110"/>
      <c r="N7" s="216" t="s">
        <v>648</v>
      </c>
      <c r="O7" s="216"/>
      <c r="P7" s="216"/>
      <c r="Q7" s="216"/>
      <c r="R7" s="216"/>
      <c r="S7" s="109"/>
      <c r="T7" s="30" t="s">
        <v>656</v>
      </c>
      <c r="U7" s="20"/>
    </row>
    <row r="8" spans="1:24" ht="2.25" customHeight="1" x14ac:dyDescent="0.3">
      <c r="A8" s="215"/>
      <c r="B8" s="215"/>
      <c r="C8" s="215"/>
      <c r="D8" s="215"/>
      <c r="E8" s="108"/>
      <c r="F8" s="109"/>
      <c r="G8" s="109"/>
      <c r="H8" s="109"/>
      <c r="I8" s="109"/>
      <c r="J8" s="109"/>
      <c r="K8" s="109"/>
      <c r="L8" s="111"/>
      <c r="M8" s="110"/>
      <c r="N8" s="109"/>
      <c r="O8" s="109"/>
      <c r="P8" s="109"/>
      <c r="Q8" s="109"/>
      <c r="R8" s="109"/>
      <c r="S8" s="109"/>
      <c r="T8" s="109"/>
      <c r="U8" s="20"/>
    </row>
    <row r="9" spans="1:24" ht="34.5" customHeight="1" x14ac:dyDescent="0.3">
      <c r="A9" s="215"/>
      <c r="B9" s="215"/>
      <c r="C9" s="215"/>
      <c r="D9" s="215"/>
      <c r="E9" s="63"/>
      <c r="F9" s="112" t="s">
        <v>1137</v>
      </c>
      <c r="G9" s="106"/>
      <c r="H9" s="112" t="s">
        <v>1138</v>
      </c>
      <c r="I9" s="106"/>
      <c r="J9" s="30" t="s">
        <v>673</v>
      </c>
      <c r="K9" s="106"/>
      <c r="L9" s="30" t="s">
        <v>296</v>
      </c>
      <c r="M9" s="105"/>
      <c r="N9" s="112" t="s">
        <v>1137</v>
      </c>
      <c r="O9" s="106"/>
      <c r="P9" s="112" t="s">
        <v>1138</v>
      </c>
      <c r="Q9" s="106"/>
      <c r="R9" s="30" t="s">
        <v>673</v>
      </c>
      <c r="S9" s="106"/>
      <c r="T9" s="30" t="s">
        <v>296</v>
      </c>
      <c r="U9" s="20"/>
    </row>
    <row r="10" spans="1:24" ht="13.2" customHeight="1" x14ac:dyDescent="0.3">
      <c r="A10" s="20"/>
      <c r="B10" s="20"/>
      <c r="C10" s="20"/>
      <c r="D10" s="20"/>
      <c r="E10" s="20"/>
      <c r="F10" s="32"/>
      <c r="G10" s="32"/>
      <c r="H10" s="32"/>
      <c r="I10" s="32"/>
      <c r="J10" s="39"/>
      <c r="K10" s="32"/>
      <c r="L10" s="39"/>
      <c r="M10" s="113"/>
      <c r="N10" s="32"/>
      <c r="O10" s="32"/>
      <c r="P10" s="32"/>
      <c r="Q10" s="32"/>
      <c r="R10" s="39"/>
      <c r="S10" s="32"/>
      <c r="T10" s="39"/>
      <c r="U10" s="20"/>
    </row>
    <row r="11" spans="1:24" ht="27.75" customHeight="1" x14ac:dyDescent="0.3">
      <c r="A11" s="256" t="s">
        <v>704</v>
      </c>
      <c r="B11" s="256"/>
      <c r="C11" s="256"/>
      <c r="D11" s="256"/>
      <c r="E11" s="136"/>
      <c r="F11" s="137"/>
      <c r="G11" s="137"/>
      <c r="H11" s="137"/>
      <c r="I11" s="137"/>
      <c r="J11" s="138"/>
      <c r="K11" s="137"/>
      <c r="L11" s="139"/>
      <c r="M11" s="118"/>
      <c r="N11" s="137"/>
      <c r="O11" s="137"/>
      <c r="P11" s="137"/>
      <c r="Q11" s="137"/>
      <c r="R11" s="138"/>
      <c r="S11" s="137"/>
      <c r="T11" s="139"/>
      <c r="U11" s="20"/>
      <c r="W11" s="31"/>
      <c r="X11" s="31"/>
    </row>
    <row r="12" spans="1:24" ht="12.75" customHeight="1" x14ac:dyDescent="0.3">
      <c r="A12" s="72"/>
      <c r="B12" s="72" t="s">
        <v>366</v>
      </c>
      <c r="C12" s="72" t="s">
        <v>618</v>
      </c>
      <c r="D12" s="72"/>
      <c r="E12" s="72"/>
      <c r="F12" s="72">
        <v>1493.9827299999999</v>
      </c>
      <c r="G12" s="72"/>
      <c r="H12" s="72">
        <v>1113.569379</v>
      </c>
      <c r="I12" s="72"/>
      <c r="J12" s="119">
        <f t="shared" ref="J12:J21" si="0">F12-H12</f>
        <v>380.41335099999992</v>
      </c>
      <c r="K12" s="72"/>
      <c r="L12" s="120">
        <f t="shared" ref="L12:L21" si="1">F12/H12*100-100</f>
        <v>34.161621015622416</v>
      </c>
      <c r="M12" s="113"/>
      <c r="N12" s="72">
        <v>4651.9675619999998</v>
      </c>
      <c r="O12" s="72"/>
      <c r="P12" s="72">
        <v>3842.1934230000002</v>
      </c>
      <c r="Q12" s="72"/>
      <c r="R12" s="119">
        <f>N12-P12</f>
        <v>809.77413899999965</v>
      </c>
      <c r="S12" s="72"/>
      <c r="T12" s="120">
        <f t="shared" ref="T12:T21" si="2">N12/P12*100-100</f>
        <v>21.07582960692605</v>
      </c>
      <c r="U12" s="20"/>
    </row>
    <row r="13" spans="1:24" ht="12.75" customHeight="1" x14ac:dyDescent="0.3">
      <c r="A13" s="20"/>
      <c r="B13" s="72" t="s">
        <v>368</v>
      </c>
      <c r="C13" s="72" t="s">
        <v>620</v>
      </c>
      <c r="D13" s="121"/>
      <c r="E13" s="20"/>
      <c r="F13" s="72">
        <v>655.87424299999998</v>
      </c>
      <c r="G13" s="72"/>
      <c r="H13" s="72">
        <v>516.75939400000004</v>
      </c>
      <c r="I13" s="72"/>
      <c r="J13" s="119">
        <f t="shared" si="0"/>
        <v>139.11484899999994</v>
      </c>
      <c r="K13" s="72"/>
      <c r="L13" s="120">
        <f t="shared" si="1"/>
        <v>26.920623140137806</v>
      </c>
      <c r="M13" s="113"/>
      <c r="N13" s="72">
        <v>2174.9489039999999</v>
      </c>
      <c r="O13" s="20"/>
      <c r="P13" s="72">
        <v>1952.7093510000002</v>
      </c>
      <c r="Q13" s="72"/>
      <c r="R13" s="119">
        <f>N13-P13</f>
        <v>222.23955299999966</v>
      </c>
      <c r="S13" s="72"/>
      <c r="T13" s="120">
        <f t="shared" si="2"/>
        <v>11.381087148796041</v>
      </c>
      <c r="U13" s="20"/>
    </row>
    <row r="14" spans="1:24" ht="12.75" customHeight="1" x14ac:dyDescent="0.3">
      <c r="A14" s="72"/>
      <c r="B14" s="72" t="s">
        <v>367</v>
      </c>
      <c r="C14" s="72" t="s">
        <v>619</v>
      </c>
      <c r="D14" s="72"/>
      <c r="E14" s="72"/>
      <c r="F14" s="72">
        <v>529.77943000000005</v>
      </c>
      <c r="G14" s="72"/>
      <c r="H14" s="72">
        <v>456.96209299999998</v>
      </c>
      <c r="I14" s="72"/>
      <c r="J14" s="119">
        <f t="shared" si="0"/>
        <v>72.817337000000066</v>
      </c>
      <c r="K14" s="72"/>
      <c r="L14" s="120">
        <f t="shared" si="1"/>
        <v>15.935093548339481</v>
      </c>
      <c r="M14" s="113"/>
      <c r="N14" s="72">
        <v>1866.6725190000002</v>
      </c>
      <c r="O14" s="72"/>
      <c r="P14" s="72">
        <v>1688.2171119999998</v>
      </c>
      <c r="Q14" s="72"/>
      <c r="R14" s="119">
        <f t="shared" ref="R14:R21" si="3">N14-P14</f>
        <v>178.45540700000038</v>
      </c>
      <c r="S14" s="72"/>
      <c r="T14" s="120">
        <f t="shared" si="2"/>
        <v>10.570643179216901</v>
      </c>
      <c r="U14" s="20"/>
      <c r="V14" s="122"/>
      <c r="W14" s="122"/>
    </row>
    <row r="15" spans="1:24" ht="12.75" customHeight="1" x14ac:dyDescent="0.3">
      <c r="A15" s="20"/>
      <c r="B15" s="72" t="s">
        <v>373</v>
      </c>
      <c r="C15" s="72" t="s">
        <v>625</v>
      </c>
      <c r="D15" s="121"/>
      <c r="E15" s="20"/>
      <c r="F15" s="72">
        <v>262.74376899999999</v>
      </c>
      <c r="G15" s="72"/>
      <c r="H15" s="72">
        <v>250.57187099999999</v>
      </c>
      <c r="I15" s="72"/>
      <c r="J15" s="119">
        <f t="shared" si="0"/>
        <v>12.171897999999999</v>
      </c>
      <c r="K15" s="72"/>
      <c r="L15" s="120">
        <f t="shared" si="1"/>
        <v>4.857647409273639</v>
      </c>
      <c r="M15" s="113"/>
      <c r="N15" s="72">
        <v>877.86529899999994</v>
      </c>
      <c r="O15" s="20"/>
      <c r="P15" s="72">
        <v>921.63306200000011</v>
      </c>
      <c r="Q15" s="72"/>
      <c r="R15" s="119">
        <f t="shared" si="3"/>
        <v>-43.767763000000173</v>
      </c>
      <c r="S15" s="72"/>
      <c r="T15" s="120">
        <f t="shared" si="2"/>
        <v>-4.748935862285748</v>
      </c>
      <c r="U15" s="20"/>
      <c r="V15" s="122"/>
      <c r="W15" s="122"/>
    </row>
    <row r="16" spans="1:24" ht="12.75" customHeight="1" x14ac:dyDescent="0.3">
      <c r="A16" s="20"/>
      <c r="B16" s="72" t="s">
        <v>374</v>
      </c>
      <c r="C16" s="72" t="s">
        <v>626</v>
      </c>
      <c r="D16" s="121"/>
      <c r="E16" s="20"/>
      <c r="F16" s="72">
        <v>289.148687</v>
      </c>
      <c r="G16" s="72"/>
      <c r="H16" s="72">
        <v>233.84770599999999</v>
      </c>
      <c r="I16" s="72"/>
      <c r="J16" s="119">
        <f t="shared" si="0"/>
        <v>55.300981000000007</v>
      </c>
      <c r="K16" s="72"/>
      <c r="L16" s="120">
        <f t="shared" si="1"/>
        <v>23.648288856851124</v>
      </c>
      <c r="M16" s="113"/>
      <c r="N16" s="72">
        <v>910.09623399999987</v>
      </c>
      <c r="O16" s="20"/>
      <c r="P16" s="72">
        <v>703.30175299999996</v>
      </c>
      <c r="Q16" s="72"/>
      <c r="R16" s="119">
        <f t="shared" si="3"/>
        <v>206.79448099999991</v>
      </c>
      <c r="S16" s="72"/>
      <c r="T16" s="120">
        <f t="shared" si="2"/>
        <v>29.403379149546907</v>
      </c>
      <c r="U16" s="20"/>
      <c r="V16" s="122"/>
      <c r="W16" s="122"/>
    </row>
    <row r="17" spans="1:23" ht="12.75" customHeight="1" x14ac:dyDescent="0.3">
      <c r="A17" s="20"/>
      <c r="B17" s="72" t="s">
        <v>369</v>
      </c>
      <c r="C17" s="72" t="s">
        <v>621</v>
      </c>
      <c r="D17" s="121"/>
      <c r="E17" s="20"/>
      <c r="F17" s="72">
        <v>215.17625799999999</v>
      </c>
      <c r="G17" s="72"/>
      <c r="H17" s="72">
        <v>174.20645400000001</v>
      </c>
      <c r="I17" s="72"/>
      <c r="J17" s="119">
        <f t="shared" si="0"/>
        <v>40.969803999999982</v>
      </c>
      <c r="K17" s="72"/>
      <c r="L17" s="120">
        <f t="shared" si="1"/>
        <v>23.517959902909212</v>
      </c>
      <c r="M17" s="113"/>
      <c r="N17" s="72">
        <v>765.99537099999998</v>
      </c>
      <c r="O17" s="20"/>
      <c r="P17" s="72">
        <v>685.85249799999997</v>
      </c>
      <c r="Q17" s="72"/>
      <c r="R17" s="119">
        <f t="shared" si="3"/>
        <v>80.142873000000009</v>
      </c>
      <c r="S17" s="72"/>
      <c r="T17" s="120">
        <f t="shared" si="2"/>
        <v>11.685147059127573</v>
      </c>
      <c r="U17" s="20"/>
      <c r="V17" s="122"/>
      <c r="W17" s="122"/>
    </row>
    <row r="18" spans="1:23" ht="12.75" customHeight="1" x14ac:dyDescent="0.3">
      <c r="A18" s="20"/>
      <c r="B18" s="72" t="s">
        <v>370</v>
      </c>
      <c r="C18" s="72" t="s">
        <v>622</v>
      </c>
      <c r="D18" s="121"/>
      <c r="E18" s="20"/>
      <c r="F18" s="72">
        <v>209.56381999999999</v>
      </c>
      <c r="G18" s="72"/>
      <c r="H18" s="72">
        <v>153.78783999999999</v>
      </c>
      <c r="I18" s="72"/>
      <c r="J18" s="119">
        <f t="shared" si="0"/>
        <v>55.775980000000004</v>
      </c>
      <c r="K18" s="72"/>
      <c r="L18" s="120">
        <f t="shared" si="1"/>
        <v>36.268134073539244</v>
      </c>
      <c r="M18" s="113"/>
      <c r="N18" s="72">
        <v>655.75723399999993</v>
      </c>
      <c r="O18" s="20"/>
      <c r="P18" s="72">
        <v>533.72170399999993</v>
      </c>
      <c r="Q18" s="72"/>
      <c r="R18" s="119">
        <f t="shared" si="3"/>
        <v>122.03552999999999</v>
      </c>
      <c r="S18" s="72"/>
      <c r="T18" s="120">
        <f t="shared" si="2"/>
        <v>22.86501168781399</v>
      </c>
      <c r="U18" s="20"/>
      <c r="V18" s="122"/>
      <c r="W18" s="122"/>
    </row>
    <row r="19" spans="1:23" ht="12.75" customHeight="1" x14ac:dyDescent="0.3">
      <c r="A19" s="20"/>
      <c r="B19" s="72" t="s">
        <v>372</v>
      </c>
      <c r="C19" s="72" t="s">
        <v>624</v>
      </c>
      <c r="D19" s="121"/>
      <c r="E19" s="20"/>
      <c r="F19" s="72">
        <v>155.50890999999999</v>
      </c>
      <c r="G19" s="72"/>
      <c r="H19" s="72">
        <v>96.827194000000006</v>
      </c>
      <c r="I19" s="72"/>
      <c r="J19" s="119">
        <f t="shared" si="0"/>
        <v>58.68171599999998</v>
      </c>
      <c r="K19" s="72"/>
      <c r="L19" s="120">
        <f t="shared" si="1"/>
        <v>60.604581807875149</v>
      </c>
      <c r="M19" s="113"/>
      <c r="N19" s="72">
        <v>434.05657699999995</v>
      </c>
      <c r="O19" s="20"/>
      <c r="P19" s="72">
        <v>326.70208600000001</v>
      </c>
      <c r="Q19" s="72"/>
      <c r="R19" s="119">
        <f t="shared" si="3"/>
        <v>107.35449099999994</v>
      </c>
      <c r="S19" s="72"/>
      <c r="T19" s="120">
        <f t="shared" si="2"/>
        <v>32.860056791923853</v>
      </c>
      <c r="U19" s="20"/>
      <c r="V19" s="122"/>
      <c r="W19" s="122"/>
    </row>
    <row r="20" spans="1:23" ht="12.75" customHeight="1" x14ac:dyDescent="0.3">
      <c r="A20" s="20"/>
      <c r="B20" s="72" t="s">
        <v>375</v>
      </c>
      <c r="C20" s="72" t="s">
        <v>627</v>
      </c>
      <c r="D20" s="121"/>
      <c r="E20" s="20"/>
      <c r="F20" s="72">
        <v>84.826605999999998</v>
      </c>
      <c r="G20" s="72"/>
      <c r="H20" s="72">
        <v>66.961183000000005</v>
      </c>
      <c r="I20" s="72"/>
      <c r="J20" s="119">
        <f t="shared" si="0"/>
        <v>17.865422999999993</v>
      </c>
      <c r="K20" s="72"/>
      <c r="L20" s="120">
        <f t="shared" si="1"/>
        <v>26.680267879974579</v>
      </c>
      <c r="M20" s="113"/>
      <c r="N20" s="72">
        <v>284.85017099999999</v>
      </c>
      <c r="O20" s="20"/>
      <c r="P20" s="72">
        <v>227.37957399999999</v>
      </c>
      <c r="Q20" s="72"/>
      <c r="R20" s="119">
        <f t="shared" si="3"/>
        <v>57.470596999999998</v>
      </c>
      <c r="S20" s="72"/>
      <c r="T20" s="120">
        <f t="shared" si="2"/>
        <v>25.27518017075711</v>
      </c>
      <c r="U20" s="20"/>
      <c r="V20" s="122"/>
      <c r="W20" s="122"/>
    </row>
    <row r="21" spans="1:23" ht="12.75" customHeight="1" x14ac:dyDescent="0.3">
      <c r="A21" s="20"/>
      <c r="B21" s="72" t="s">
        <v>632</v>
      </c>
      <c r="C21" s="72" t="s">
        <v>633</v>
      </c>
      <c r="D21" s="121"/>
      <c r="E21" s="20"/>
      <c r="F21" s="72">
        <v>71.313956000000005</v>
      </c>
      <c r="G21" s="72"/>
      <c r="H21" s="72">
        <v>54.087175999999999</v>
      </c>
      <c r="I21" s="72"/>
      <c r="J21" s="119">
        <f t="shared" si="0"/>
        <v>17.226780000000005</v>
      </c>
      <c r="K21" s="72"/>
      <c r="L21" s="120">
        <f t="shared" si="1"/>
        <v>31.850026705036328</v>
      </c>
      <c r="M21" s="113"/>
      <c r="N21" s="72">
        <v>252.53223200000002</v>
      </c>
      <c r="O21" s="20"/>
      <c r="P21" s="72">
        <v>209.66502800000001</v>
      </c>
      <c r="Q21" s="72"/>
      <c r="R21" s="119">
        <f t="shared" si="3"/>
        <v>42.867204000000015</v>
      </c>
      <c r="S21" s="72"/>
      <c r="T21" s="120">
        <f t="shared" si="2"/>
        <v>20.445567107166781</v>
      </c>
      <c r="U21" s="20"/>
      <c r="V21" s="122"/>
      <c r="W21" s="122"/>
    </row>
    <row r="22" spans="1:23" ht="4.5" customHeight="1" x14ac:dyDescent="0.3">
      <c r="A22" s="20"/>
      <c r="B22" s="121"/>
      <c r="C22" s="121"/>
      <c r="D22" s="20"/>
      <c r="E22" s="20"/>
      <c r="F22" s="72"/>
      <c r="G22" s="72"/>
      <c r="H22" s="72"/>
      <c r="I22" s="72"/>
      <c r="J22" s="119"/>
      <c r="K22" s="72"/>
      <c r="L22" s="120"/>
      <c r="M22" s="113"/>
      <c r="N22" s="72"/>
      <c r="O22" s="20"/>
      <c r="P22" s="72"/>
      <c r="Q22" s="72"/>
      <c r="R22" s="119"/>
      <c r="S22" s="72"/>
      <c r="T22" s="120"/>
      <c r="U22" s="20"/>
      <c r="V22" s="122"/>
      <c r="W22" s="122"/>
    </row>
    <row r="23" spans="1:23" ht="30" customHeight="1" x14ac:dyDescent="0.3">
      <c r="A23" s="251" t="s">
        <v>674</v>
      </c>
      <c r="B23" s="251"/>
      <c r="C23" s="251"/>
      <c r="D23" s="251"/>
      <c r="E23" s="123"/>
      <c r="F23" s="115">
        <v>3485.7673069999946</v>
      </c>
      <c r="G23" s="115"/>
      <c r="H23" s="115">
        <v>2665.2841450000064</v>
      </c>
      <c r="I23" s="115"/>
      <c r="J23" s="116">
        <f>F23-H23</f>
        <v>820.48316199998817</v>
      </c>
      <c r="K23" s="124"/>
      <c r="L23" s="117">
        <f>F23/H23*100-100</f>
        <v>30.784078445789362</v>
      </c>
      <c r="M23" s="118"/>
      <c r="N23" s="115">
        <v>11282.859022000002</v>
      </c>
      <c r="O23" s="115"/>
      <c r="P23" s="115">
        <v>9633.1909049999977</v>
      </c>
      <c r="Q23" s="115"/>
      <c r="R23" s="116">
        <f>N23-P23</f>
        <v>1649.6681170000047</v>
      </c>
      <c r="S23" s="124"/>
      <c r="T23" s="117">
        <f>N23/P23*100-100</f>
        <v>17.124835719219107</v>
      </c>
      <c r="U23" s="20"/>
      <c r="V23" s="122"/>
      <c r="W23" s="122"/>
    </row>
    <row r="24" spans="1:23" s="10" customFormat="1" ht="30" customHeight="1" x14ac:dyDescent="0.25">
      <c r="A24" s="249" t="s">
        <v>675</v>
      </c>
      <c r="B24" s="249"/>
      <c r="C24" s="249"/>
      <c r="D24" s="249"/>
      <c r="E24" s="125"/>
      <c r="F24" s="125">
        <v>3773.3887349999995</v>
      </c>
      <c r="G24" s="125"/>
      <c r="H24" s="125">
        <v>2904.1734200000001</v>
      </c>
      <c r="I24" s="125"/>
      <c r="J24" s="126">
        <f>F24-H24</f>
        <v>869.21531499999946</v>
      </c>
      <c r="K24" s="126"/>
      <c r="L24" s="127">
        <f>F24/H24*100-100</f>
        <v>29.929869511718067</v>
      </c>
      <c r="M24" s="128"/>
      <c r="N24" s="125">
        <f>N25-N15</f>
        <v>12235.622802999998</v>
      </c>
      <c r="O24" s="125"/>
      <c r="P24" s="125">
        <f>P25-P15</f>
        <v>10551.183046999999</v>
      </c>
      <c r="Q24" s="125"/>
      <c r="R24" s="126">
        <f>N24-P24</f>
        <v>1684.4397559999998</v>
      </c>
      <c r="S24" s="126"/>
      <c r="T24" s="127">
        <f>N24/P24*100-100</f>
        <v>15.964463401845094</v>
      </c>
      <c r="U24" s="129"/>
      <c r="V24" s="130"/>
      <c r="W24" s="130"/>
    </row>
    <row r="25" spans="1:23" ht="30" customHeight="1" x14ac:dyDescent="0.3">
      <c r="A25" s="251" t="s">
        <v>676</v>
      </c>
      <c r="B25" s="251"/>
      <c r="C25" s="251"/>
      <c r="D25" s="251"/>
      <c r="E25" s="211"/>
      <c r="F25" s="115">
        <v>4036.1325039999997</v>
      </c>
      <c r="G25" s="115"/>
      <c r="H25" s="115">
        <v>3154.7452910000002</v>
      </c>
      <c r="I25" s="115"/>
      <c r="J25" s="116">
        <f>F25-H25</f>
        <v>881.38721299999952</v>
      </c>
      <c r="K25" s="124"/>
      <c r="L25" s="117">
        <f>F25/H25*100-100</f>
        <v>27.938458788240709</v>
      </c>
      <c r="M25" s="118"/>
      <c r="N25" s="115">
        <v>13113.488101999998</v>
      </c>
      <c r="O25" s="115"/>
      <c r="P25" s="115">
        <v>11472.816108999999</v>
      </c>
      <c r="Q25" s="115"/>
      <c r="R25" s="116">
        <f>N25-P25</f>
        <v>1640.6719929999981</v>
      </c>
      <c r="S25" s="124"/>
      <c r="T25" s="117">
        <f>N25/P25*100-100</f>
        <v>14.300516781690177</v>
      </c>
      <c r="U25" s="20"/>
      <c r="V25" s="122"/>
      <c r="W25" s="122"/>
    </row>
    <row r="26" spans="1:23" ht="30" customHeight="1" x14ac:dyDescent="0.3">
      <c r="A26" s="249" t="s">
        <v>677</v>
      </c>
      <c r="B26" s="249"/>
      <c r="C26" s="249"/>
      <c r="D26" s="249"/>
      <c r="E26" s="125"/>
      <c r="F26" s="125">
        <v>1477.1356790000004</v>
      </c>
      <c r="G26" s="125"/>
      <c r="H26" s="125">
        <v>1350.7525780000005</v>
      </c>
      <c r="I26" s="125"/>
      <c r="J26" s="126">
        <f>F26-H26</f>
        <v>126.3831009999999</v>
      </c>
      <c r="K26" s="126"/>
      <c r="L26" s="127">
        <f>F26/H26*100-100</f>
        <v>9.3564952648196993</v>
      </c>
      <c r="M26" s="131"/>
      <c r="N26" s="125">
        <f>N27+N15</f>
        <v>4636.4349969999994</v>
      </c>
      <c r="O26" s="125"/>
      <c r="P26" s="125">
        <f>P27+P15</f>
        <v>4347.6404760000014</v>
      </c>
      <c r="Q26" s="72"/>
      <c r="R26" s="126">
        <f>N26-P26</f>
        <v>288.79452099999799</v>
      </c>
      <c r="S26" s="126"/>
      <c r="T26" s="127">
        <f>N26/P26*100-100</f>
        <v>6.6425575572361879</v>
      </c>
      <c r="U26" s="20"/>
      <c r="V26" s="122"/>
      <c r="W26" s="122"/>
    </row>
    <row r="27" spans="1:23" ht="30" customHeight="1" x14ac:dyDescent="0.3">
      <c r="A27" s="250" t="s">
        <v>678</v>
      </c>
      <c r="B27" s="250"/>
      <c r="C27" s="250"/>
      <c r="D27" s="250"/>
      <c r="E27" s="123"/>
      <c r="F27" s="115">
        <v>1214.3919100000005</v>
      </c>
      <c r="G27" s="115"/>
      <c r="H27" s="115">
        <v>1100.1807070000004</v>
      </c>
      <c r="I27" s="115"/>
      <c r="J27" s="116">
        <f>F27-H27</f>
        <v>114.21120300000007</v>
      </c>
      <c r="K27" s="124"/>
      <c r="L27" s="117">
        <f>F27/H27*100-100</f>
        <v>10.381131233561987</v>
      </c>
      <c r="M27" s="118"/>
      <c r="N27" s="115">
        <v>3758.5696979999993</v>
      </c>
      <c r="O27" s="115"/>
      <c r="P27" s="115">
        <v>3426.0074140000015</v>
      </c>
      <c r="Q27" s="115"/>
      <c r="R27" s="116">
        <f>N27-P27</f>
        <v>332.56228399999782</v>
      </c>
      <c r="S27" s="124"/>
      <c r="T27" s="117">
        <f>N27/P27*100-100</f>
        <v>9.7069925371737042</v>
      </c>
      <c r="U27" s="20"/>
      <c r="V27" s="122"/>
      <c r="W27" s="122"/>
    </row>
    <row r="28" spans="1:23" ht="3" customHeight="1" x14ac:dyDescent="0.3">
      <c r="A28" s="132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20"/>
      <c r="V28" s="122"/>
      <c r="W28" s="122"/>
    </row>
    <row r="29" spans="1:23" ht="3.75" customHeight="1" x14ac:dyDescent="0.3">
      <c r="A29" s="133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20"/>
      <c r="V29" s="122"/>
      <c r="W29" s="122"/>
    </row>
    <row r="30" spans="1:23" x14ac:dyDescent="0.3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3" x14ac:dyDescent="0.3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  <row r="32" spans="1:23" x14ac:dyDescent="0.3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</row>
    <row r="33" spans="1:21" x14ac:dyDescent="0.3">
      <c r="A33" s="20"/>
      <c r="B33" s="20"/>
      <c r="C33" s="20"/>
      <c r="D33" s="20"/>
      <c r="E33" s="20"/>
      <c r="F33" s="134"/>
      <c r="G33" s="20"/>
      <c r="H33" s="134"/>
      <c r="I33" s="20"/>
      <c r="J33" s="20"/>
      <c r="K33" s="20"/>
      <c r="L33" s="20"/>
      <c r="M33" s="20"/>
      <c r="N33" s="134"/>
      <c r="O33" s="20"/>
      <c r="P33" s="134"/>
      <c r="Q33" s="20"/>
      <c r="R33" s="20"/>
      <c r="S33" s="20"/>
      <c r="T33" s="20"/>
      <c r="U33" s="20"/>
    </row>
    <row r="34" spans="1:21" ht="30" customHeight="1" x14ac:dyDescent="0.3">
      <c r="A34" s="242" t="s">
        <v>634</v>
      </c>
      <c r="B34" s="242"/>
      <c r="C34" s="242"/>
      <c r="D34" s="242"/>
      <c r="E34" s="135"/>
      <c r="F34" s="243" t="s">
        <v>635</v>
      </c>
      <c r="G34" s="243"/>
      <c r="H34" s="243"/>
      <c r="I34" s="243"/>
      <c r="J34" s="243"/>
      <c r="K34" s="243"/>
      <c r="L34" s="243"/>
      <c r="M34" s="20"/>
      <c r="N34" s="134"/>
      <c r="O34" s="20"/>
      <c r="P34" s="134"/>
      <c r="Q34" s="20"/>
      <c r="R34" s="20"/>
      <c r="S34" s="20"/>
      <c r="T34" s="20"/>
      <c r="U34" s="20"/>
    </row>
    <row r="35" spans="1:21" ht="30" customHeight="1" x14ac:dyDescent="0.3">
      <c r="A35" s="244" t="s">
        <v>636</v>
      </c>
      <c r="B35" s="244"/>
      <c r="C35" s="244"/>
      <c r="D35" s="244"/>
      <c r="E35" s="135"/>
      <c r="F35" s="241" t="s">
        <v>637</v>
      </c>
      <c r="G35" s="241"/>
      <c r="H35" s="241"/>
      <c r="I35" s="241"/>
      <c r="J35" s="241"/>
      <c r="K35" s="241"/>
      <c r="L35" s="241"/>
      <c r="M35" s="20"/>
      <c r="N35" s="20"/>
      <c r="O35" s="20"/>
      <c r="P35" s="20"/>
      <c r="Q35" s="20"/>
      <c r="R35" s="20"/>
      <c r="S35" s="20"/>
      <c r="T35" s="20"/>
      <c r="U35" s="20"/>
    </row>
    <row r="36" spans="1:21" ht="30" customHeight="1" x14ac:dyDescent="0.3">
      <c r="A36" s="242" t="s">
        <v>638</v>
      </c>
      <c r="B36" s="242"/>
      <c r="C36" s="242"/>
      <c r="D36" s="242"/>
      <c r="E36" s="135"/>
      <c r="F36" s="243" t="s">
        <v>637</v>
      </c>
      <c r="G36" s="243"/>
      <c r="H36" s="243"/>
      <c r="I36" s="243"/>
      <c r="J36" s="243"/>
      <c r="K36" s="243"/>
      <c r="L36" s="243"/>
      <c r="M36" s="20"/>
      <c r="N36" s="20"/>
      <c r="O36" s="20"/>
      <c r="P36" s="20"/>
      <c r="Q36" s="20"/>
      <c r="R36" s="20"/>
      <c r="S36" s="20"/>
      <c r="T36" s="20"/>
      <c r="U36" s="20"/>
    </row>
    <row r="37" spans="1:21" ht="30" customHeight="1" x14ac:dyDescent="0.3">
      <c r="A37" s="240" t="s">
        <v>639</v>
      </c>
      <c r="B37" s="240"/>
      <c r="C37" s="240"/>
      <c r="D37" s="240"/>
      <c r="E37" s="135"/>
      <c r="F37" s="241" t="s">
        <v>635</v>
      </c>
      <c r="G37" s="241"/>
      <c r="H37" s="241"/>
      <c r="I37" s="241"/>
      <c r="J37" s="241"/>
      <c r="K37" s="241"/>
      <c r="L37" s="241"/>
      <c r="M37" s="20"/>
      <c r="N37" s="20"/>
      <c r="O37" s="20"/>
      <c r="P37" s="20"/>
      <c r="Q37" s="20"/>
      <c r="R37" s="20"/>
      <c r="S37" s="20"/>
      <c r="T37" s="20"/>
      <c r="U37" s="20"/>
    </row>
    <row r="38" spans="1:21" x14ac:dyDescent="0.3">
      <c r="A38" s="20"/>
      <c r="B38" s="20"/>
      <c r="C38" s="20"/>
      <c r="D38" s="20"/>
      <c r="E38" s="20"/>
      <c r="F38" s="134"/>
      <c r="G38" s="20"/>
      <c r="H38" s="134"/>
      <c r="I38" s="20"/>
      <c r="J38" s="20"/>
      <c r="K38" s="20"/>
      <c r="L38" s="20"/>
      <c r="M38" s="20"/>
      <c r="N38" s="134"/>
      <c r="O38" s="20"/>
      <c r="P38" s="134"/>
      <c r="Q38" s="20"/>
      <c r="R38" s="20"/>
      <c r="S38" s="20"/>
      <c r="T38" s="20"/>
      <c r="U38" s="20"/>
    </row>
    <row r="39" spans="1:21" x14ac:dyDescent="0.3">
      <c r="A39" s="20"/>
      <c r="B39" s="72"/>
      <c r="C39" s="72"/>
      <c r="D39" s="121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</row>
    <row r="40" spans="1:21" x14ac:dyDescent="0.3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</row>
    <row r="41" spans="1:21" x14ac:dyDescent="0.3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</row>
    <row r="42" spans="1:21" x14ac:dyDescent="0.3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</row>
    <row r="43" spans="1:21" x14ac:dyDescent="0.3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</row>
    <row r="44" spans="1:21" x14ac:dyDescent="0.3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</row>
    <row r="45" spans="1:21" x14ac:dyDescent="0.3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</row>
    <row r="46" spans="1:21" x14ac:dyDescent="0.3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</row>
    <row r="47" spans="1:21" x14ac:dyDescent="0.3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</row>
    <row r="48" spans="1:21" x14ac:dyDescent="0.3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</row>
    <row r="49" spans="1:21" x14ac:dyDescent="0.3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</row>
    <row r="50" spans="1:21" x14ac:dyDescent="0.3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9" customWidth="1"/>
    <col min="2" max="2" width="7.6640625" style="9" customWidth="1"/>
    <col min="3" max="21" width="9" style="9" customWidth="1"/>
    <col min="22" max="22" width="5" style="9" customWidth="1"/>
    <col min="23" max="16384" width="9.109375" style="9"/>
  </cols>
  <sheetData>
    <row r="1" spans="1:23" ht="2.25" hidden="1" customHeight="1" x14ac:dyDescent="0.3"/>
    <row r="2" spans="1:23" ht="21" customHeight="1" x14ac:dyDescent="0.3">
      <c r="A2" s="236" t="s">
        <v>351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</row>
    <row r="3" spans="1:23" ht="18" customHeight="1" thickBot="1" x14ac:dyDescent="0.35">
      <c r="A3" s="262" t="s">
        <v>574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 x14ac:dyDescent="0.35">
      <c r="A4" s="263" t="s">
        <v>162</v>
      </c>
      <c r="B4" s="263" t="s">
        <v>163</v>
      </c>
      <c r="C4" s="237" t="s">
        <v>681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9"/>
      <c r="V4" s="263" t="s">
        <v>536</v>
      </c>
      <c r="W4" s="263" t="s">
        <v>523</v>
      </c>
    </row>
    <row r="5" spans="1:23" ht="21" customHeight="1" thickBot="1" x14ac:dyDescent="0.35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 x14ac:dyDescent="0.3">
      <c r="A6" s="100">
        <v>2020</v>
      </c>
      <c r="B6" s="97" t="s">
        <v>339</v>
      </c>
      <c r="C6" s="141">
        <v>107.84</v>
      </c>
      <c r="D6" s="141">
        <v>211.42536900000002</v>
      </c>
      <c r="E6" s="141">
        <v>40.633049</v>
      </c>
      <c r="F6" s="141">
        <v>410.633917</v>
      </c>
      <c r="G6" s="141">
        <v>160.21008400000005</v>
      </c>
      <c r="H6" s="141">
        <v>1670.9646899999991</v>
      </c>
      <c r="I6" s="141">
        <v>641.67891099999997</v>
      </c>
      <c r="J6" s="141">
        <v>16.251940000000001</v>
      </c>
      <c r="K6" s="141">
        <v>248.71295600000002</v>
      </c>
      <c r="L6" s="141">
        <v>626.59316400000023</v>
      </c>
      <c r="M6" s="141">
        <v>487.88829599999997</v>
      </c>
      <c r="N6" s="141">
        <v>371.561376</v>
      </c>
      <c r="O6" s="141">
        <v>164.39648199999999</v>
      </c>
      <c r="P6" s="141">
        <v>16.641694999999999</v>
      </c>
      <c r="Q6" s="141">
        <v>497.71536500000002</v>
      </c>
      <c r="R6" s="141">
        <v>167.75238300000001</v>
      </c>
      <c r="S6" s="141">
        <v>419.81903499999993</v>
      </c>
      <c r="T6" s="141">
        <v>420.182028</v>
      </c>
      <c r="U6" s="141">
        <v>1.0138880000000001</v>
      </c>
      <c r="V6" s="100">
        <v>2020</v>
      </c>
      <c r="W6" s="97" t="s">
        <v>539</v>
      </c>
    </row>
    <row r="7" spans="1:23" ht="9" customHeight="1" x14ac:dyDescent="0.3">
      <c r="A7" s="96"/>
      <c r="B7" s="97" t="s">
        <v>340</v>
      </c>
      <c r="C7" s="141">
        <v>101.135666</v>
      </c>
      <c r="D7" s="141">
        <v>196.74916699999997</v>
      </c>
      <c r="E7" s="141">
        <v>40.633429</v>
      </c>
      <c r="F7" s="141">
        <v>395.91572300000001</v>
      </c>
      <c r="G7" s="141">
        <v>158.607012</v>
      </c>
      <c r="H7" s="141">
        <v>1610.5489049999996</v>
      </c>
      <c r="I7" s="141">
        <v>497.78660299999996</v>
      </c>
      <c r="J7" s="141">
        <v>9.3313590000000008</v>
      </c>
      <c r="K7" s="141">
        <v>201.80671999999998</v>
      </c>
      <c r="L7" s="141">
        <v>585.83655100000021</v>
      </c>
      <c r="M7" s="141">
        <v>424.78579500000001</v>
      </c>
      <c r="N7" s="141">
        <v>476.60229099999998</v>
      </c>
      <c r="O7" s="141">
        <v>289.51218599999999</v>
      </c>
      <c r="P7" s="141">
        <v>17.438586000000001</v>
      </c>
      <c r="Q7" s="141">
        <v>499.98626999999999</v>
      </c>
      <c r="R7" s="141">
        <v>157.772954</v>
      </c>
      <c r="S7" s="141">
        <v>367.31031899999999</v>
      </c>
      <c r="T7" s="141">
        <v>409.83686599999999</v>
      </c>
      <c r="U7" s="141">
        <v>5.2252809999999998</v>
      </c>
      <c r="V7" s="96"/>
      <c r="W7" s="97" t="s">
        <v>540</v>
      </c>
    </row>
    <row r="8" spans="1:23" ht="9" customHeight="1" x14ac:dyDescent="0.3">
      <c r="A8" s="96"/>
      <c r="B8" s="97" t="s">
        <v>341</v>
      </c>
      <c r="C8" s="141">
        <v>113.036317</v>
      </c>
      <c r="D8" s="141">
        <v>238.87309699999997</v>
      </c>
      <c r="E8" s="141">
        <v>38.106712000000002</v>
      </c>
      <c r="F8" s="141">
        <v>441.52369899999997</v>
      </c>
      <c r="G8" s="141">
        <v>182.03171000000006</v>
      </c>
      <c r="H8" s="141">
        <v>1699.3824070000001</v>
      </c>
      <c r="I8" s="141">
        <v>478.77345999999994</v>
      </c>
      <c r="J8" s="141">
        <v>4.6597439999999999</v>
      </c>
      <c r="K8" s="141">
        <v>180.32669300000001</v>
      </c>
      <c r="L8" s="141">
        <v>573.68825800000002</v>
      </c>
      <c r="M8" s="141">
        <v>437.58437700000002</v>
      </c>
      <c r="N8" s="141">
        <v>373.41990299999998</v>
      </c>
      <c r="O8" s="141">
        <v>138.56994300000002</v>
      </c>
      <c r="P8" s="141">
        <v>17.750579999999999</v>
      </c>
      <c r="Q8" s="141">
        <v>379.870767</v>
      </c>
      <c r="R8" s="141">
        <v>134.89502300000004</v>
      </c>
      <c r="S8" s="141">
        <v>274.81379900000002</v>
      </c>
      <c r="T8" s="141">
        <v>430.714989</v>
      </c>
      <c r="U8" s="141">
        <v>0.71265599999999996</v>
      </c>
      <c r="V8" s="96"/>
      <c r="W8" s="97" t="s">
        <v>541</v>
      </c>
    </row>
    <row r="9" spans="1:23" ht="9" customHeight="1" x14ac:dyDescent="0.3">
      <c r="A9" s="96"/>
      <c r="B9" s="97" t="s">
        <v>342</v>
      </c>
      <c r="C9" s="141">
        <v>113.88902400000001</v>
      </c>
      <c r="D9" s="141">
        <v>212.38985100000002</v>
      </c>
      <c r="E9" s="141">
        <v>44.061812999999994</v>
      </c>
      <c r="F9" s="141">
        <v>354.28153199999997</v>
      </c>
      <c r="G9" s="141">
        <v>138.00790200000003</v>
      </c>
      <c r="H9" s="141">
        <v>1173.2116840000003</v>
      </c>
      <c r="I9" s="141">
        <v>233.30657399999996</v>
      </c>
      <c r="J9" s="141">
        <v>4.3715580000000003</v>
      </c>
      <c r="K9" s="141">
        <v>159.16485500000002</v>
      </c>
      <c r="L9" s="141">
        <v>416.97626200000008</v>
      </c>
      <c r="M9" s="141">
        <v>296.106067</v>
      </c>
      <c r="N9" s="141">
        <v>99.67117300000001</v>
      </c>
      <c r="O9" s="141">
        <v>18.786579000000003</v>
      </c>
      <c r="P9" s="141">
        <v>5.8576859999999993</v>
      </c>
      <c r="Q9" s="141">
        <v>135.01463100000001</v>
      </c>
      <c r="R9" s="141">
        <v>79.909942999999984</v>
      </c>
      <c r="S9" s="141">
        <v>202.79980700000004</v>
      </c>
      <c r="T9" s="141">
        <v>349.87348100000003</v>
      </c>
      <c r="U9" s="141">
        <v>1.8075479999999999</v>
      </c>
      <c r="V9" s="96"/>
      <c r="W9" s="97" t="s">
        <v>542</v>
      </c>
    </row>
    <row r="10" spans="1:23" ht="9" customHeight="1" x14ac:dyDescent="0.3">
      <c r="A10" s="96"/>
      <c r="B10" s="97" t="s">
        <v>343</v>
      </c>
      <c r="C10" s="141">
        <v>128.14684400000002</v>
      </c>
      <c r="D10" s="141">
        <v>206.85417700000002</v>
      </c>
      <c r="E10" s="141">
        <v>36.599171999999996</v>
      </c>
      <c r="F10" s="141">
        <v>349.65692300000001</v>
      </c>
      <c r="G10" s="141">
        <v>133.883622</v>
      </c>
      <c r="H10" s="141">
        <v>1227.0169939999998</v>
      </c>
      <c r="I10" s="141">
        <v>35.174661999999998</v>
      </c>
      <c r="J10" s="141">
        <v>11.005658</v>
      </c>
      <c r="K10" s="141">
        <v>135.92453800000004</v>
      </c>
      <c r="L10" s="141">
        <v>512.61963700000001</v>
      </c>
      <c r="M10" s="141">
        <v>338.547437</v>
      </c>
      <c r="N10" s="141">
        <v>168.90765999999999</v>
      </c>
      <c r="O10" s="141">
        <v>32.250788999999997</v>
      </c>
      <c r="P10" s="141">
        <v>14.738563000000001</v>
      </c>
      <c r="Q10" s="141">
        <v>223.98591899999997</v>
      </c>
      <c r="R10" s="141">
        <v>111.50139700000001</v>
      </c>
      <c r="S10" s="141">
        <v>274.32360099999994</v>
      </c>
      <c r="T10" s="141">
        <v>374.93928100000005</v>
      </c>
      <c r="U10" s="141">
        <v>16.882361</v>
      </c>
      <c r="V10" s="96"/>
      <c r="W10" s="97" t="s">
        <v>543</v>
      </c>
    </row>
    <row r="11" spans="1:23" ht="9" customHeight="1" x14ac:dyDescent="0.3">
      <c r="A11" s="96"/>
      <c r="B11" s="97" t="s">
        <v>344</v>
      </c>
      <c r="C11" s="141">
        <v>104.573115</v>
      </c>
      <c r="D11" s="141">
        <v>215.40766099999999</v>
      </c>
      <c r="E11" s="141">
        <v>38.824557999999996</v>
      </c>
      <c r="F11" s="141">
        <v>395.36275800000004</v>
      </c>
      <c r="G11" s="141">
        <v>141.84321199999999</v>
      </c>
      <c r="H11" s="141">
        <v>1393.066413</v>
      </c>
      <c r="I11" s="141">
        <v>97.003315000000001</v>
      </c>
      <c r="J11" s="141">
        <v>25.929034000000001</v>
      </c>
      <c r="K11" s="141">
        <v>170.61141499999997</v>
      </c>
      <c r="L11" s="141">
        <v>633.63099599999987</v>
      </c>
      <c r="M11" s="141">
        <v>385.63973899999991</v>
      </c>
      <c r="N11" s="141">
        <v>194.19707200000002</v>
      </c>
      <c r="O11" s="141">
        <v>142.73682299999999</v>
      </c>
      <c r="P11" s="141">
        <v>23.681694</v>
      </c>
      <c r="Q11" s="141">
        <v>336.46225500000003</v>
      </c>
      <c r="R11" s="141">
        <v>149.007182</v>
      </c>
      <c r="S11" s="141">
        <v>313.89425899999969</v>
      </c>
      <c r="T11" s="141">
        <v>389.12249100000002</v>
      </c>
      <c r="U11" s="141">
        <v>5.815779</v>
      </c>
      <c r="V11" s="96"/>
      <c r="W11" s="97" t="s">
        <v>544</v>
      </c>
    </row>
    <row r="12" spans="1:23" ht="9" customHeight="1" x14ac:dyDescent="0.3">
      <c r="A12" s="96"/>
      <c r="B12" s="97" t="s">
        <v>345</v>
      </c>
      <c r="C12" s="141">
        <v>144.758804</v>
      </c>
      <c r="D12" s="141">
        <v>218.49767600000004</v>
      </c>
      <c r="E12" s="141">
        <v>45.434486</v>
      </c>
      <c r="F12" s="141">
        <v>417.68789299999997</v>
      </c>
      <c r="G12" s="141">
        <v>156.058672</v>
      </c>
      <c r="H12" s="141">
        <v>1615.455751</v>
      </c>
      <c r="I12" s="141">
        <v>184.47913999999997</v>
      </c>
      <c r="J12" s="141">
        <v>16.325164000000001</v>
      </c>
      <c r="K12" s="141">
        <v>213.343805</v>
      </c>
      <c r="L12" s="141">
        <v>674.17118900000003</v>
      </c>
      <c r="M12" s="141">
        <v>433.09036699999996</v>
      </c>
      <c r="N12" s="141">
        <v>242.92658</v>
      </c>
      <c r="O12" s="141">
        <v>167.44159400000001</v>
      </c>
      <c r="P12" s="141">
        <v>26.65738</v>
      </c>
      <c r="Q12" s="141">
        <v>364.08373599999999</v>
      </c>
      <c r="R12" s="141">
        <v>177.57434900000001</v>
      </c>
      <c r="S12" s="141">
        <v>357.20522199999999</v>
      </c>
      <c r="T12" s="141">
        <v>398.03253599999999</v>
      </c>
      <c r="U12" s="141">
        <v>10.212201</v>
      </c>
      <c r="V12" s="96"/>
      <c r="W12" s="97" t="s">
        <v>545</v>
      </c>
    </row>
    <row r="13" spans="1:23" ht="9" customHeight="1" x14ac:dyDescent="0.3">
      <c r="A13" s="96"/>
      <c r="B13" s="97" t="s">
        <v>346</v>
      </c>
      <c r="C13" s="141">
        <v>99.431753000000015</v>
      </c>
      <c r="D13" s="141">
        <v>229.67842899999999</v>
      </c>
      <c r="E13" s="141">
        <v>33.701614999999997</v>
      </c>
      <c r="F13" s="141">
        <v>384.73972300000003</v>
      </c>
      <c r="G13" s="141">
        <v>142.47876999999997</v>
      </c>
      <c r="H13" s="141">
        <v>1190.4001410000001</v>
      </c>
      <c r="I13" s="141">
        <v>262.80237599999998</v>
      </c>
      <c r="J13" s="141">
        <v>16.234179000000001</v>
      </c>
      <c r="K13" s="141">
        <v>199.12082900000001</v>
      </c>
      <c r="L13" s="141">
        <v>539.57013000000018</v>
      </c>
      <c r="M13" s="141">
        <v>370.01884300000006</v>
      </c>
      <c r="N13" s="141">
        <v>190.34050300000001</v>
      </c>
      <c r="O13" s="141">
        <v>166.07730800000002</v>
      </c>
      <c r="P13" s="141">
        <v>30.053025000000002</v>
      </c>
      <c r="Q13" s="141">
        <v>318.32638500000002</v>
      </c>
      <c r="R13" s="141">
        <v>146.55911099999997</v>
      </c>
      <c r="S13" s="141">
        <v>349.1906349999997</v>
      </c>
      <c r="T13" s="141">
        <v>341.74326900000005</v>
      </c>
      <c r="U13" s="141">
        <v>7.2486899999999999</v>
      </c>
      <c r="V13" s="96"/>
      <c r="W13" s="97" t="s">
        <v>546</v>
      </c>
    </row>
    <row r="14" spans="1:23" ht="9" customHeight="1" x14ac:dyDescent="0.3">
      <c r="A14" s="96"/>
      <c r="B14" s="97" t="s">
        <v>347</v>
      </c>
      <c r="C14" s="141">
        <v>89.928847999999988</v>
      </c>
      <c r="D14" s="141">
        <v>249.47592300000002</v>
      </c>
      <c r="E14" s="141">
        <v>46.324066999999999</v>
      </c>
      <c r="F14" s="141">
        <v>431.86775399999999</v>
      </c>
      <c r="G14" s="141">
        <v>168.18510100000003</v>
      </c>
      <c r="H14" s="141">
        <v>1607.1572499999995</v>
      </c>
      <c r="I14" s="141">
        <v>339.61449800000003</v>
      </c>
      <c r="J14" s="141">
        <v>3.4996440000000004</v>
      </c>
      <c r="K14" s="141">
        <v>145.75571099999996</v>
      </c>
      <c r="L14" s="141">
        <v>653.38314900000023</v>
      </c>
      <c r="M14" s="141">
        <v>499.23659099999998</v>
      </c>
      <c r="N14" s="141">
        <v>291.69298299999997</v>
      </c>
      <c r="O14" s="141">
        <v>131.12777399999999</v>
      </c>
      <c r="P14" s="141">
        <v>49.938219000000004</v>
      </c>
      <c r="Q14" s="141">
        <v>485.76513400000005</v>
      </c>
      <c r="R14" s="141">
        <v>172.75692500000002</v>
      </c>
      <c r="S14" s="141">
        <v>397.6172949999999</v>
      </c>
      <c r="T14" s="141">
        <v>403.55808400000001</v>
      </c>
      <c r="U14" s="141">
        <v>3.2041209999999998</v>
      </c>
      <c r="V14" s="96"/>
      <c r="W14" s="97" t="s">
        <v>547</v>
      </c>
    </row>
    <row r="15" spans="1:23" ht="9" customHeight="1" x14ac:dyDescent="0.3">
      <c r="A15" s="96"/>
      <c r="B15" s="97" t="s">
        <v>348</v>
      </c>
      <c r="C15" s="141">
        <v>112.69661100000002</v>
      </c>
      <c r="D15" s="141">
        <v>247.44412599999998</v>
      </c>
      <c r="E15" s="141">
        <v>41.844788999999999</v>
      </c>
      <c r="F15" s="141">
        <v>434.74804100000006</v>
      </c>
      <c r="G15" s="141">
        <v>147.17316100000002</v>
      </c>
      <c r="H15" s="141">
        <v>1689.2449929999998</v>
      </c>
      <c r="I15" s="141">
        <v>285.45338000000004</v>
      </c>
      <c r="J15" s="141">
        <v>20.285847</v>
      </c>
      <c r="K15" s="141">
        <v>183.35156900000001</v>
      </c>
      <c r="L15" s="141">
        <v>720.79176700000016</v>
      </c>
      <c r="M15" s="141">
        <v>517.8316769999999</v>
      </c>
      <c r="N15" s="141">
        <v>312.41000400000001</v>
      </c>
      <c r="O15" s="141">
        <v>165.9666</v>
      </c>
      <c r="P15" s="141">
        <v>19.305261999999999</v>
      </c>
      <c r="Q15" s="141">
        <v>501.662509</v>
      </c>
      <c r="R15" s="141">
        <v>192.65730600000001</v>
      </c>
      <c r="S15" s="141">
        <v>420.55950400000012</v>
      </c>
      <c r="T15" s="141">
        <v>449.13808399999999</v>
      </c>
      <c r="U15" s="141">
        <v>0.52537899999999993</v>
      </c>
      <c r="V15" s="96"/>
      <c r="W15" s="97" t="s">
        <v>548</v>
      </c>
    </row>
    <row r="16" spans="1:23" ht="9" customHeight="1" x14ac:dyDescent="0.3">
      <c r="A16" s="96"/>
      <c r="B16" s="97" t="s">
        <v>349</v>
      </c>
      <c r="C16" s="141">
        <v>101.568229</v>
      </c>
      <c r="D16" s="141">
        <v>228.14296999999999</v>
      </c>
      <c r="E16" s="141">
        <v>39.732391</v>
      </c>
      <c r="F16" s="141">
        <v>399.02080699999999</v>
      </c>
      <c r="G16" s="141">
        <v>159.95904399999995</v>
      </c>
      <c r="H16" s="141">
        <v>1681.7457079999999</v>
      </c>
      <c r="I16" s="141">
        <v>186.34039899999999</v>
      </c>
      <c r="J16" s="141">
        <v>8.9807240000000004</v>
      </c>
      <c r="K16" s="141">
        <v>169.70599200000004</v>
      </c>
      <c r="L16" s="141">
        <v>764.26646100000016</v>
      </c>
      <c r="M16" s="141">
        <v>461.70138300000002</v>
      </c>
      <c r="N16" s="141">
        <v>328.55600599999997</v>
      </c>
      <c r="O16" s="141">
        <v>146.94308000000001</v>
      </c>
      <c r="P16" s="141">
        <v>20.372387</v>
      </c>
      <c r="Q16" s="141">
        <v>467.34373099999993</v>
      </c>
      <c r="R16" s="141">
        <v>194.14236899999997</v>
      </c>
      <c r="S16" s="141">
        <v>351.83734199999992</v>
      </c>
      <c r="T16" s="141">
        <v>413.37200299999995</v>
      </c>
      <c r="U16" s="141">
        <v>6.1833239999999998</v>
      </c>
      <c r="V16" s="96"/>
      <c r="W16" s="97" t="s">
        <v>549</v>
      </c>
    </row>
    <row r="17" spans="1:23" ht="9" customHeight="1" x14ac:dyDescent="0.3">
      <c r="A17" s="96"/>
      <c r="B17" s="97" t="s">
        <v>350</v>
      </c>
      <c r="C17" s="141">
        <v>117.235252</v>
      </c>
      <c r="D17" s="141">
        <v>221.687636</v>
      </c>
      <c r="E17" s="141">
        <v>39.206527000000001</v>
      </c>
      <c r="F17" s="141">
        <v>396.58192299999996</v>
      </c>
      <c r="G17" s="141">
        <v>145.20398499999999</v>
      </c>
      <c r="H17" s="141">
        <v>1485.2254559999992</v>
      </c>
      <c r="I17" s="141">
        <v>262.31737599999997</v>
      </c>
      <c r="J17" s="141">
        <v>3.8656830000000002</v>
      </c>
      <c r="K17" s="141">
        <v>178.04460900000004</v>
      </c>
      <c r="L17" s="141">
        <v>696.227487</v>
      </c>
      <c r="M17" s="141">
        <v>475.54046099999999</v>
      </c>
      <c r="N17" s="141">
        <v>326.11958399999997</v>
      </c>
      <c r="O17" s="141">
        <v>89.24808800000001</v>
      </c>
      <c r="P17" s="141">
        <v>17.373925</v>
      </c>
      <c r="Q17" s="141">
        <v>352.99097</v>
      </c>
      <c r="R17" s="141">
        <v>174.32869800000003</v>
      </c>
      <c r="S17" s="141">
        <v>356.92989800000021</v>
      </c>
      <c r="T17" s="141">
        <v>364.119283</v>
      </c>
      <c r="U17" s="141">
        <v>1.3181830000000001</v>
      </c>
      <c r="V17" s="96"/>
      <c r="W17" s="97" t="s">
        <v>550</v>
      </c>
    </row>
    <row r="18" spans="1:23" ht="9" customHeight="1" x14ac:dyDescent="0.3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 x14ac:dyDescent="0.3">
      <c r="A19" s="100">
        <v>2021</v>
      </c>
      <c r="B19" s="97" t="s">
        <v>339</v>
      </c>
      <c r="C19" s="141">
        <v>120.99494999999999</v>
      </c>
      <c r="D19" s="141">
        <v>191.09462500000001</v>
      </c>
      <c r="E19" s="141">
        <v>43.443919999999999</v>
      </c>
      <c r="F19" s="141">
        <v>351.37246699999997</v>
      </c>
      <c r="G19" s="141">
        <v>143.71978899999996</v>
      </c>
      <c r="H19" s="141">
        <v>1598.1028369999999</v>
      </c>
      <c r="I19" s="141">
        <v>243.008916</v>
      </c>
      <c r="J19" s="141">
        <v>11.043122</v>
      </c>
      <c r="K19" s="141">
        <v>234.27211200000005</v>
      </c>
      <c r="L19" s="141">
        <v>578.45356299999992</v>
      </c>
      <c r="M19" s="141">
        <v>441.91396700000007</v>
      </c>
      <c r="N19" s="141">
        <v>267.84500400000002</v>
      </c>
      <c r="O19" s="141">
        <v>52.023161999999999</v>
      </c>
      <c r="P19" s="141">
        <v>12.390427000000001</v>
      </c>
      <c r="Q19" s="141">
        <v>427.70157199999994</v>
      </c>
      <c r="R19" s="141">
        <v>148.82557600000001</v>
      </c>
      <c r="S19" s="141">
        <v>274.25994600000007</v>
      </c>
      <c r="T19" s="141">
        <v>361.04899599999999</v>
      </c>
      <c r="U19" s="141">
        <v>1.4855700000000001</v>
      </c>
      <c r="V19" s="100">
        <v>2021</v>
      </c>
      <c r="W19" s="97" t="s">
        <v>539</v>
      </c>
    </row>
    <row r="20" spans="1:23" ht="9" customHeight="1" x14ac:dyDescent="0.3">
      <c r="A20" s="96"/>
      <c r="B20" s="97" t="s">
        <v>340</v>
      </c>
      <c r="C20" s="141">
        <v>82.327725999999998</v>
      </c>
      <c r="D20" s="141">
        <v>174.90400599999998</v>
      </c>
      <c r="E20" s="141">
        <v>42.007455</v>
      </c>
      <c r="F20" s="141">
        <v>355.65984900000007</v>
      </c>
      <c r="G20" s="141">
        <v>157.82932499999998</v>
      </c>
      <c r="H20" s="141">
        <v>1656.9688359999996</v>
      </c>
      <c r="I20" s="141">
        <v>386.46869100000004</v>
      </c>
      <c r="J20" s="141">
        <v>8.6102109999999996</v>
      </c>
      <c r="K20" s="141">
        <v>205.49982699999993</v>
      </c>
      <c r="L20" s="141">
        <v>613.4908039999998</v>
      </c>
      <c r="M20" s="141">
        <v>445.51487300000019</v>
      </c>
      <c r="N20" s="141">
        <v>299.133284</v>
      </c>
      <c r="O20" s="141">
        <v>80.766478000000006</v>
      </c>
      <c r="P20" s="141">
        <v>16.711508000000002</v>
      </c>
      <c r="Q20" s="141">
        <v>425.79409700000002</v>
      </c>
      <c r="R20" s="141">
        <v>142.633442</v>
      </c>
      <c r="S20" s="141">
        <v>251.69259599999995</v>
      </c>
      <c r="T20" s="141">
        <v>373.43636200000003</v>
      </c>
      <c r="U20" s="141">
        <v>1.010281</v>
      </c>
      <c r="V20" s="96"/>
      <c r="W20" s="97" t="s">
        <v>540</v>
      </c>
    </row>
    <row r="21" spans="1:23" ht="9" customHeight="1" x14ac:dyDescent="0.3">
      <c r="A21" s="96"/>
      <c r="B21" s="97" t="s">
        <v>341</v>
      </c>
      <c r="C21" s="141">
        <v>141.420715</v>
      </c>
      <c r="D21" s="141">
        <v>242.41669100000001</v>
      </c>
      <c r="E21" s="141">
        <v>42.454619999999998</v>
      </c>
      <c r="F21" s="141">
        <v>427.98615999999993</v>
      </c>
      <c r="G21" s="141">
        <v>222.98049200000003</v>
      </c>
      <c r="H21" s="141">
        <v>2021.9081970000011</v>
      </c>
      <c r="I21" s="141">
        <v>371.89734899999996</v>
      </c>
      <c r="J21" s="141">
        <v>3.2193080000000003</v>
      </c>
      <c r="K21" s="141">
        <v>229.62984500000005</v>
      </c>
      <c r="L21" s="141">
        <v>738.05654099999992</v>
      </c>
      <c r="M21" s="141">
        <v>544.25122900000019</v>
      </c>
      <c r="N21" s="141">
        <v>335.54169200000001</v>
      </c>
      <c r="O21" s="141">
        <v>173.70533500000002</v>
      </c>
      <c r="P21" s="141">
        <v>23.328149</v>
      </c>
      <c r="Q21" s="141">
        <v>490.68164899999999</v>
      </c>
      <c r="R21" s="141">
        <v>170.65179000000001</v>
      </c>
      <c r="S21" s="141">
        <v>313.29641399999991</v>
      </c>
      <c r="T21" s="141">
        <v>433.22876300000007</v>
      </c>
      <c r="U21" s="141">
        <v>12.155338</v>
      </c>
      <c r="V21" s="96"/>
      <c r="W21" s="97" t="s">
        <v>541</v>
      </c>
    </row>
    <row r="22" spans="1:23" ht="9" customHeight="1" x14ac:dyDescent="0.3">
      <c r="A22" s="96"/>
      <c r="B22" s="97" t="s">
        <v>342</v>
      </c>
      <c r="C22" s="141">
        <v>122.86751000000001</v>
      </c>
      <c r="D22" s="141">
        <v>237.37796200000003</v>
      </c>
      <c r="E22" s="141">
        <v>58.911464000000002</v>
      </c>
      <c r="F22" s="141">
        <v>413.44856600000003</v>
      </c>
      <c r="G22" s="141">
        <v>184.96643600000002</v>
      </c>
      <c r="H22" s="141">
        <v>2005.9789530000007</v>
      </c>
      <c r="I22" s="141">
        <v>368.79710599999999</v>
      </c>
      <c r="J22" s="141">
        <v>8.485498999999999</v>
      </c>
      <c r="K22" s="141">
        <v>273.49205000000006</v>
      </c>
      <c r="L22" s="141">
        <v>651.25620899999979</v>
      </c>
      <c r="M22" s="141">
        <v>511.02826300000004</v>
      </c>
      <c r="N22" s="141">
        <v>282.24982700000004</v>
      </c>
      <c r="O22" s="141">
        <v>200.62682699999999</v>
      </c>
      <c r="P22" s="141">
        <v>23.237432000000002</v>
      </c>
      <c r="Q22" s="141">
        <v>444.95241399999992</v>
      </c>
      <c r="R22" s="141">
        <v>182.77315100000007</v>
      </c>
      <c r="S22" s="141">
        <v>346.81255199999993</v>
      </c>
      <c r="T22" s="141">
        <v>409.40937999999994</v>
      </c>
      <c r="U22" s="141">
        <v>1.8759490000000001</v>
      </c>
      <c r="V22" s="96"/>
      <c r="W22" s="97" t="s">
        <v>542</v>
      </c>
    </row>
    <row r="23" spans="1:23" ht="9" customHeight="1" x14ac:dyDescent="0.3">
      <c r="A23" s="96"/>
      <c r="B23" s="97" t="s">
        <v>343</v>
      </c>
      <c r="C23" s="141">
        <v>144.56879900000001</v>
      </c>
      <c r="D23" s="141">
        <v>235.74553100000003</v>
      </c>
      <c r="E23" s="141">
        <v>41.466673999999998</v>
      </c>
      <c r="F23" s="141">
        <v>443.83712300000002</v>
      </c>
      <c r="G23" s="141">
        <v>198.460724</v>
      </c>
      <c r="H23" s="141">
        <v>2070.6365489999989</v>
      </c>
      <c r="I23" s="141">
        <v>369.10680200000002</v>
      </c>
      <c r="J23" s="141">
        <v>18.123064999999997</v>
      </c>
      <c r="K23" s="141">
        <v>327.84030799999999</v>
      </c>
      <c r="L23" s="141">
        <v>655.04067199999963</v>
      </c>
      <c r="M23" s="141">
        <v>486.33883900000001</v>
      </c>
      <c r="N23" s="141">
        <v>272.97530499999999</v>
      </c>
      <c r="O23" s="141">
        <v>96.682931999999994</v>
      </c>
      <c r="P23" s="141">
        <v>27.964409999999997</v>
      </c>
      <c r="Q23" s="141">
        <v>437.667486</v>
      </c>
      <c r="R23" s="141">
        <v>186.87906399999997</v>
      </c>
      <c r="S23" s="141">
        <v>335.92165599999998</v>
      </c>
      <c r="T23" s="141">
        <v>391.70566699999995</v>
      </c>
      <c r="U23" s="141">
        <v>5.687926</v>
      </c>
      <c r="V23" s="96"/>
      <c r="W23" s="97" t="s">
        <v>543</v>
      </c>
    </row>
    <row r="24" spans="1:23" ht="9" customHeight="1" x14ac:dyDescent="0.3">
      <c r="A24" s="96"/>
      <c r="B24" s="97" t="s">
        <v>344</v>
      </c>
      <c r="C24" s="141">
        <v>157.38093499999999</v>
      </c>
      <c r="D24" s="141">
        <v>231.08820500000004</v>
      </c>
      <c r="E24" s="141">
        <v>42.571753000000001</v>
      </c>
      <c r="F24" s="141">
        <v>458.51871500000004</v>
      </c>
      <c r="G24" s="141">
        <v>192.26135300000004</v>
      </c>
      <c r="H24" s="141">
        <v>2121.7296790000005</v>
      </c>
      <c r="I24" s="141">
        <v>293.57749699999999</v>
      </c>
      <c r="J24" s="141">
        <v>10.981633</v>
      </c>
      <c r="K24" s="141">
        <v>318.38601199999999</v>
      </c>
      <c r="L24" s="141">
        <v>719.13192000000004</v>
      </c>
      <c r="M24" s="141">
        <v>478.03806900000001</v>
      </c>
      <c r="N24" s="141">
        <v>315.83243900000002</v>
      </c>
      <c r="O24" s="141">
        <v>76.051556999999988</v>
      </c>
      <c r="P24" s="141">
        <v>27.667369000000001</v>
      </c>
      <c r="Q24" s="141">
        <v>365.05077999999997</v>
      </c>
      <c r="R24" s="141">
        <v>190.883016</v>
      </c>
      <c r="S24" s="141">
        <v>333.52836600000018</v>
      </c>
      <c r="T24" s="141">
        <v>407.50299999999999</v>
      </c>
      <c r="U24" s="141">
        <v>1.5050140000000001</v>
      </c>
      <c r="V24" s="96"/>
      <c r="W24" s="97" t="s">
        <v>544</v>
      </c>
    </row>
    <row r="25" spans="1:23" ht="9" customHeight="1" x14ac:dyDescent="0.3">
      <c r="A25" s="96"/>
      <c r="B25" s="97" t="s">
        <v>345</v>
      </c>
      <c r="C25" s="141">
        <v>98.711253999999983</v>
      </c>
      <c r="D25" s="141">
        <v>228.83236799999997</v>
      </c>
      <c r="E25" s="141">
        <v>47.796515999999997</v>
      </c>
      <c r="F25" s="141">
        <v>467.79318699999999</v>
      </c>
      <c r="G25" s="141">
        <v>206.265635</v>
      </c>
      <c r="H25" s="141">
        <v>2185.1764340000009</v>
      </c>
      <c r="I25" s="141">
        <v>501.34071099999994</v>
      </c>
      <c r="J25" s="141">
        <v>9.9558719999999994</v>
      </c>
      <c r="K25" s="141">
        <v>331.50984799999998</v>
      </c>
      <c r="L25" s="141">
        <v>658.90423400000009</v>
      </c>
      <c r="M25" s="141">
        <v>494.43834699999979</v>
      </c>
      <c r="N25" s="141">
        <v>289.21991199999997</v>
      </c>
      <c r="O25" s="141">
        <v>157.23194999999998</v>
      </c>
      <c r="P25" s="141">
        <v>24.876128999999999</v>
      </c>
      <c r="Q25" s="141">
        <v>456.434887</v>
      </c>
      <c r="R25" s="141">
        <v>188.03430399999996</v>
      </c>
      <c r="S25" s="141">
        <v>367.88474900000006</v>
      </c>
      <c r="T25" s="141">
        <v>435.08740499999993</v>
      </c>
      <c r="U25" s="141">
        <v>0.62917299999999998</v>
      </c>
      <c r="V25" s="96"/>
      <c r="W25" s="97" t="s">
        <v>545</v>
      </c>
    </row>
    <row r="26" spans="1:23" ht="9" customHeight="1" x14ac:dyDescent="0.3">
      <c r="A26" s="96"/>
      <c r="B26" s="97" t="s">
        <v>346</v>
      </c>
      <c r="C26" s="141">
        <v>118.85385600000001</v>
      </c>
      <c r="D26" s="141">
        <v>230.03212500000006</v>
      </c>
      <c r="E26" s="141">
        <v>45.871240999999998</v>
      </c>
      <c r="F26" s="141">
        <v>450.88452500000005</v>
      </c>
      <c r="G26" s="141">
        <v>166.43993700000004</v>
      </c>
      <c r="H26" s="141">
        <v>1778.870521999999</v>
      </c>
      <c r="I26" s="141">
        <v>389.84568799999994</v>
      </c>
      <c r="J26" s="141">
        <v>19.622654000000001</v>
      </c>
      <c r="K26" s="141">
        <v>433.09426700000006</v>
      </c>
      <c r="L26" s="141">
        <v>553.7821019999999</v>
      </c>
      <c r="M26" s="141">
        <v>443.139544</v>
      </c>
      <c r="N26" s="141">
        <v>210.77639699999997</v>
      </c>
      <c r="O26" s="141">
        <v>113.26763800000001</v>
      </c>
      <c r="P26" s="141">
        <v>20.997911999999999</v>
      </c>
      <c r="Q26" s="141">
        <v>237.42522700000001</v>
      </c>
      <c r="R26" s="141">
        <v>158.31082499999999</v>
      </c>
      <c r="S26" s="141">
        <v>371.08582300000012</v>
      </c>
      <c r="T26" s="141">
        <v>371.82446700000003</v>
      </c>
      <c r="U26" s="141">
        <v>0.29913699999999999</v>
      </c>
      <c r="V26" s="96"/>
      <c r="W26" s="97" t="s">
        <v>546</v>
      </c>
    </row>
    <row r="27" spans="1:23" ht="9" customHeight="1" x14ac:dyDescent="0.3">
      <c r="A27" s="96"/>
      <c r="B27" s="97" t="s">
        <v>347</v>
      </c>
      <c r="C27" s="141">
        <v>98.885607999999991</v>
      </c>
      <c r="D27" s="141">
        <v>254.45204200000001</v>
      </c>
      <c r="E27" s="141">
        <v>49.595738000000011</v>
      </c>
      <c r="F27" s="141">
        <v>472.2472120000001</v>
      </c>
      <c r="G27" s="141">
        <v>198.24871999999999</v>
      </c>
      <c r="H27" s="141">
        <v>2202.2609799999987</v>
      </c>
      <c r="I27" s="141">
        <v>502.90315800000002</v>
      </c>
      <c r="J27" s="141">
        <v>8.2034040000000008</v>
      </c>
      <c r="K27" s="141">
        <v>487.13392999999991</v>
      </c>
      <c r="L27" s="141">
        <v>675.85092299999974</v>
      </c>
      <c r="M27" s="141">
        <v>547.48561400000017</v>
      </c>
      <c r="N27" s="141">
        <v>254.04209900000001</v>
      </c>
      <c r="O27" s="141">
        <v>112.167885</v>
      </c>
      <c r="P27" s="141">
        <v>21.073615</v>
      </c>
      <c r="Q27" s="141">
        <v>398.72563500000001</v>
      </c>
      <c r="R27" s="141">
        <v>196.99263199999996</v>
      </c>
      <c r="S27" s="141">
        <v>422.72336999999982</v>
      </c>
      <c r="T27" s="141">
        <v>424.04079300000001</v>
      </c>
      <c r="U27" s="141">
        <v>0.98019899999999993</v>
      </c>
      <c r="V27" s="96"/>
      <c r="W27" s="97" t="s">
        <v>547</v>
      </c>
    </row>
    <row r="28" spans="1:23" ht="9" customHeight="1" x14ac:dyDescent="0.3">
      <c r="A28" s="96"/>
      <c r="B28" s="97" t="s">
        <v>348</v>
      </c>
      <c r="C28" s="141">
        <v>120.67012199999999</v>
      </c>
      <c r="D28" s="141">
        <v>287.17406800000003</v>
      </c>
      <c r="E28" s="141">
        <v>55.215873999999999</v>
      </c>
      <c r="F28" s="141">
        <v>481.74755799999997</v>
      </c>
      <c r="G28" s="141">
        <v>184.507676</v>
      </c>
      <c r="H28" s="141">
        <v>2332.0172219999977</v>
      </c>
      <c r="I28" s="141">
        <v>309.54033500000003</v>
      </c>
      <c r="J28" s="141">
        <v>47.753540000000001</v>
      </c>
      <c r="K28" s="141">
        <v>686.08836599999995</v>
      </c>
      <c r="L28" s="141">
        <v>678.89820499999985</v>
      </c>
      <c r="M28" s="141">
        <v>502.53349000000026</v>
      </c>
      <c r="N28" s="141">
        <v>261.98123599999997</v>
      </c>
      <c r="O28" s="141">
        <v>106.654104</v>
      </c>
      <c r="P28" s="141">
        <v>19.652270000000001</v>
      </c>
      <c r="Q28" s="141">
        <v>436.82823299999995</v>
      </c>
      <c r="R28" s="141">
        <v>202.84032700000003</v>
      </c>
      <c r="S28" s="141">
        <v>433.73517799999996</v>
      </c>
      <c r="T28" s="141">
        <v>472.03542400000003</v>
      </c>
      <c r="U28" s="141">
        <v>6.3232799999999996</v>
      </c>
      <c r="V28" s="96"/>
      <c r="W28" s="97" t="s">
        <v>548</v>
      </c>
    </row>
    <row r="29" spans="1:23" ht="9" customHeight="1" x14ac:dyDescent="0.3">
      <c r="A29" s="96"/>
      <c r="B29" s="97" t="s">
        <v>349</v>
      </c>
      <c r="C29" s="141">
        <v>133.00824299999999</v>
      </c>
      <c r="D29" s="141">
        <v>258.70020799999998</v>
      </c>
      <c r="E29" s="141">
        <v>51.599339000000001</v>
      </c>
      <c r="F29" s="141">
        <v>497.89604900000006</v>
      </c>
      <c r="G29" s="141">
        <v>247.44905499999999</v>
      </c>
      <c r="H29" s="141">
        <v>2476.8217380000015</v>
      </c>
      <c r="I29" s="141">
        <v>205.57800600000002</v>
      </c>
      <c r="J29" s="141">
        <v>38.001911999999997</v>
      </c>
      <c r="K29" s="141">
        <v>749.58086200000002</v>
      </c>
      <c r="L29" s="141">
        <v>831.40667500000029</v>
      </c>
      <c r="M29" s="141">
        <v>572.40682500000003</v>
      </c>
      <c r="N29" s="141">
        <v>356.82903900000002</v>
      </c>
      <c r="O29" s="141">
        <v>92.333873999999994</v>
      </c>
      <c r="P29" s="141">
        <v>25.290478</v>
      </c>
      <c r="Q29" s="141">
        <v>550.9425829999999</v>
      </c>
      <c r="R29" s="141">
        <v>233.05554800000004</v>
      </c>
      <c r="S29" s="141">
        <v>479.6221580000003</v>
      </c>
      <c r="T29" s="141">
        <v>435.79642699999999</v>
      </c>
      <c r="U29" s="141">
        <v>0.98758999999999997</v>
      </c>
      <c r="V29" s="96"/>
      <c r="W29" s="97" t="s">
        <v>549</v>
      </c>
    </row>
    <row r="30" spans="1:23" ht="9" customHeight="1" x14ac:dyDescent="0.3">
      <c r="A30" s="96"/>
      <c r="B30" s="97" t="s">
        <v>350</v>
      </c>
      <c r="C30" s="141">
        <v>166.78914600000002</v>
      </c>
      <c r="D30" s="141">
        <v>247.863091</v>
      </c>
      <c r="E30" s="141">
        <v>58.266711999999998</v>
      </c>
      <c r="F30" s="141">
        <v>462.90790100000004</v>
      </c>
      <c r="G30" s="141">
        <v>217.38003699999993</v>
      </c>
      <c r="H30" s="141">
        <v>2222.1897490000001</v>
      </c>
      <c r="I30" s="141">
        <v>256.50775899999996</v>
      </c>
      <c r="J30" s="141">
        <v>16.92615</v>
      </c>
      <c r="K30" s="141">
        <v>667.59219899999994</v>
      </c>
      <c r="L30" s="141">
        <v>869.18314199999918</v>
      </c>
      <c r="M30" s="141">
        <v>541.79018599999972</v>
      </c>
      <c r="N30" s="141">
        <v>318.26170199999996</v>
      </c>
      <c r="O30" s="141">
        <v>104.088297</v>
      </c>
      <c r="P30" s="141">
        <v>23.483691999999998</v>
      </c>
      <c r="Q30" s="141">
        <v>423.55772100000002</v>
      </c>
      <c r="R30" s="141">
        <v>203.68972399999996</v>
      </c>
      <c r="S30" s="141">
        <v>449.32973799999996</v>
      </c>
      <c r="T30" s="141">
        <v>430.26601799999992</v>
      </c>
      <c r="U30" s="141">
        <v>0.58205000000000007</v>
      </c>
      <c r="V30" s="96"/>
      <c r="W30" s="97" t="s">
        <v>550</v>
      </c>
    </row>
    <row r="31" spans="1:23" ht="9" customHeight="1" thickBot="1" x14ac:dyDescent="0.35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 x14ac:dyDescent="0.3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 x14ac:dyDescent="0.35"/>
    <row r="34" spans="1:16" ht="14.4" thickBot="1" x14ac:dyDescent="0.35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575</v>
      </c>
      <c r="L34" s="259" t="s">
        <v>416</v>
      </c>
      <c r="M34" s="260"/>
      <c r="N34" s="260"/>
      <c r="O34" s="260"/>
      <c r="P34" s="261"/>
    </row>
    <row r="35" spans="1:16" ht="9.75" customHeight="1" x14ac:dyDescent="0.3">
      <c r="B35" s="146">
        <v>1</v>
      </c>
      <c r="C35" s="147" t="s">
        <v>202</v>
      </c>
      <c r="I35" s="146"/>
      <c r="J35" s="148"/>
      <c r="K35" s="146">
        <v>1</v>
      </c>
      <c r="L35" s="147" t="s">
        <v>576</v>
      </c>
    </row>
    <row r="36" spans="1:16" ht="9.75" customHeight="1" x14ac:dyDescent="0.3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577</v>
      </c>
    </row>
    <row r="37" spans="1:16" ht="9.75" customHeight="1" x14ac:dyDescent="0.3">
      <c r="B37" s="96">
        <v>111</v>
      </c>
      <c r="C37" s="97" t="s">
        <v>205</v>
      </c>
      <c r="I37" s="149"/>
      <c r="J37" s="151"/>
      <c r="K37" s="96">
        <v>111</v>
      </c>
      <c r="L37" s="97" t="s">
        <v>578</v>
      </c>
    </row>
    <row r="38" spans="1:16" ht="9.75" customHeight="1" x14ac:dyDescent="0.3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579</v>
      </c>
    </row>
    <row r="39" spans="1:16" ht="9.75" customHeight="1" x14ac:dyDescent="0.3">
      <c r="B39" s="149">
        <v>12</v>
      </c>
      <c r="C39" s="151" t="s">
        <v>209</v>
      </c>
      <c r="I39" s="149"/>
      <c r="J39" s="151"/>
      <c r="K39" s="149">
        <v>12</v>
      </c>
      <c r="L39" s="151" t="s">
        <v>580</v>
      </c>
    </row>
    <row r="40" spans="1:16" ht="9.75" customHeight="1" x14ac:dyDescent="0.3">
      <c r="B40" s="96">
        <v>121</v>
      </c>
      <c r="C40" s="97" t="s">
        <v>205</v>
      </c>
      <c r="I40" s="149"/>
      <c r="J40" s="151"/>
      <c r="K40" s="96">
        <v>121</v>
      </c>
      <c r="L40" s="97" t="s">
        <v>578</v>
      </c>
    </row>
    <row r="41" spans="1:16" ht="9.75" customHeight="1" x14ac:dyDescent="0.3">
      <c r="B41" s="96">
        <v>122</v>
      </c>
      <c r="C41" s="97" t="s">
        <v>309</v>
      </c>
      <c r="I41" s="96"/>
      <c r="J41" s="97"/>
      <c r="K41" s="96">
        <v>122</v>
      </c>
      <c r="L41" s="97" t="s">
        <v>579</v>
      </c>
    </row>
    <row r="42" spans="1:16" ht="9.75" customHeight="1" x14ac:dyDescent="0.3">
      <c r="B42" s="146">
        <v>2</v>
      </c>
      <c r="C42" s="148" t="s">
        <v>310</v>
      </c>
      <c r="I42" s="96"/>
      <c r="J42" s="97"/>
      <c r="K42" s="146">
        <v>2</v>
      </c>
      <c r="L42" s="148" t="s">
        <v>581</v>
      </c>
    </row>
    <row r="43" spans="1:16" ht="9.75" customHeight="1" x14ac:dyDescent="0.3">
      <c r="B43" s="149">
        <v>21</v>
      </c>
      <c r="C43" s="150" t="s">
        <v>204</v>
      </c>
      <c r="I43" s="149"/>
      <c r="J43" s="151"/>
      <c r="K43" s="149">
        <v>21</v>
      </c>
      <c r="L43" s="150" t="s">
        <v>577</v>
      </c>
    </row>
    <row r="44" spans="1:16" ht="9.75" customHeight="1" x14ac:dyDescent="0.3">
      <c r="B44" s="149">
        <v>22</v>
      </c>
      <c r="C44" s="151" t="s">
        <v>209</v>
      </c>
      <c r="I44" s="146"/>
      <c r="J44" s="148"/>
      <c r="K44" s="149">
        <v>22</v>
      </c>
      <c r="L44" s="151" t="s">
        <v>580</v>
      </c>
    </row>
    <row r="45" spans="1:16" ht="9.75" customHeight="1" x14ac:dyDescent="0.3">
      <c r="B45" s="146">
        <v>3</v>
      </c>
      <c r="C45" s="148" t="s">
        <v>216</v>
      </c>
      <c r="I45" s="149"/>
      <c r="J45" s="151"/>
      <c r="K45" s="146">
        <v>3</v>
      </c>
      <c r="L45" s="148" t="s">
        <v>582</v>
      </c>
    </row>
    <row r="46" spans="1:16" ht="9.75" customHeight="1" x14ac:dyDescent="0.3">
      <c r="B46" s="149">
        <v>31</v>
      </c>
      <c r="C46" s="150" t="s">
        <v>204</v>
      </c>
      <c r="I46" s="149"/>
      <c r="J46" s="151"/>
      <c r="K46" s="149">
        <v>31</v>
      </c>
      <c r="L46" s="150" t="s">
        <v>577</v>
      </c>
    </row>
    <row r="47" spans="1:16" ht="9.75" customHeight="1" x14ac:dyDescent="0.3">
      <c r="B47" s="149">
        <v>32</v>
      </c>
      <c r="C47" s="151" t="s">
        <v>209</v>
      </c>
      <c r="I47" s="149"/>
      <c r="J47" s="151"/>
      <c r="K47" s="149">
        <v>32</v>
      </c>
      <c r="L47" s="151" t="s">
        <v>580</v>
      </c>
    </row>
    <row r="48" spans="1:16" ht="9.75" customHeight="1" x14ac:dyDescent="0.3">
      <c r="B48" s="96">
        <v>321</v>
      </c>
      <c r="C48" s="97" t="s">
        <v>221</v>
      </c>
      <c r="I48" s="146"/>
      <c r="J48" s="148"/>
      <c r="K48" s="96">
        <v>321</v>
      </c>
      <c r="L48" s="97" t="s">
        <v>583</v>
      </c>
    </row>
    <row r="49" spans="2:12" ht="9.75" customHeight="1" x14ac:dyDescent="0.3">
      <c r="B49" s="96">
        <v>322</v>
      </c>
      <c r="C49" s="97" t="s">
        <v>223</v>
      </c>
      <c r="K49" s="96">
        <v>322</v>
      </c>
      <c r="L49" s="97" t="s">
        <v>584</v>
      </c>
    </row>
    <row r="50" spans="2:12" ht="9.75" customHeight="1" x14ac:dyDescent="0.3">
      <c r="B50" s="146">
        <v>4</v>
      </c>
      <c r="C50" s="148" t="s">
        <v>311</v>
      </c>
      <c r="K50" s="146">
        <v>4</v>
      </c>
      <c r="L50" s="148" t="s">
        <v>597</v>
      </c>
    </row>
    <row r="51" spans="2:12" ht="9.75" customHeight="1" x14ac:dyDescent="0.3">
      <c r="B51" s="149">
        <v>41</v>
      </c>
      <c r="C51" s="151" t="s">
        <v>323</v>
      </c>
      <c r="K51" s="149">
        <v>41</v>
      </c>
      <c r="L51" s="151" t="s">
        <v>585</v>
      </c>
    </row>
    <row r="52" spans="2:12" ht="9.75" customHeight="1" x14ac:dyDescent="0.3">
      <c r="B52" s="149">
        <v>42</v>
      </c>
      <c r="C52" s="151" t="s">
        <v>206</v>
      </c>
      <c r="K52" s="149">
        <v>42</v>
      </c>
      <c r="L52" s="151" t="s">
        <v>586</v>
      </c>
    </row>
    <row r="53" spans="2:12" ht="9.75" customHeight="1" x14ac:dyDescent="0.3">
      <c r="B53" s="146">
        <v>5</v>
      </c>
      <c r="C53" s="148" t="s">
        <v>207</v>
      </c>
      <c r="K53" s="146">
        <v>5</v>
      </c>
      <c r="L53" s="148" t="s">
        <v>587</v>
      </c>
    </row>
    <row r="54" spans="2:12" ht="9.75" customHeight="1" x14ac:dyDescent="0.3">
      <c r="B54" s="149">
        <v>51</v>
      </c>
      <c r="C54" s="151" t="s">
        <v>210</v>
      </c>
      <c r="K54" s="149">
        <v>51</v>
      </c>
      <c r="L54" s="151" t="s">
        <v>588</v>
      </c>
    </row>
    <row r="55" spans="2:12" ht="9.75" customHeight="1" x14ac:dyDescent="0.3">
      <c r="B55" s="149">
        <v>52</v>
      </c>
      <c r="C55" s="151" t="s">
        <v>212</v>
      </c>
      <c r="K55" s="149">
        <v>52</v>
      </c>
      <c r="L55" s="151" t="s">
        <v>584</v>
      </c>
    </row>
    <row r="56" spans="2:12" ht="9.75" customHeight="1" x14ac:dyDescent="0.3">
      <c r="B56" s="96">
        <v>521</v>
      </c>
      <c r="C56" s="97" t="s">
        <v>213</v>
      </c>
      <c r="K56" s="96">
        <v>521</v>
      </c>
      <c r="L56" s="97" t="s">
        <v>589</v>
      </c>
    </row>
    <row r="57" spans="2:12" ht="9.75" customHeight="1" x14ac:dyDescent="0.3">
      <c r="B57" s="96">
        <v>522</v>
      </c>
      <c r="C57" s="97" t="s">
        <v>214</v>
      </c>
      <c r="K57" s="96">
        <v>522</v>
      </c>
      <c r="L57" s="97" t="s">
        <v>590</v>
      </c>
    </row>
    <row r="58" spans="2:12" ht="9.75" customHeight="1" x14ac:dyDescent="0.3">
      <c r="B58" s="149">
        <v>53</v>
      </c>
      <c r="C58" s="151" t="s">
        <v>206</v>
      </c>
      <c r="K58" s="149">
        <v>53</v>
      </c>
      <c r="L58" s="151" t="s">
        <v>586</v>
      </c>
    </row>
    <row r="59" spans="2:12" ht="9.75" customHeight="1" x14ac:dyDescent="0.3">
      <c r="B59" s="146">
        <v>6</v>
      </c>
      <c r="C59" s="148" t="s">
        <v>215</v>
      </c>
      <c r="K59" s="146">
        <v>6</v>
      </c>
      <c r="L59" s="148" t="s">
        <v>591</v>
      </c>
    </row>
    <row r="60" spans="2:12" ht="9.75" customHeight="1" x14ac:dyDescent="0.3">
      <c r="B60" s="149">
        <v>61</v>
      </c>
      <c r="C60" s="151" t="s">
        <v>217</v>
      </c>
      <c r="K60" s="149">
        <v>61</v>
      </c>
      <c r="L60" s="151" t="s">
        <v>592</v>
      </c>
    </row>
    <row r="61" spans="2:12" ht="9.75" customHeight="1" x14ac:dyDescent="0.3">
      <c r="B61" s="149">
        <v>62</v>
      </c>
      <c r="C61" s="151" t="s">
        <v>218</v>
      </c>
      <c r="K61" s="149">
        <v>62</v>
      </c>
      <c r="L61" s="151" t="s">
        <v>593</v>
      </c>
    </row>
    <row r="62" spans="2:12" ht="9.75" customHeight="1" x14ac:dyDescent="0.3">
      <c r="B62" s="149">
        <v>63</v>
      </c>
      <c r="C62" s="151" t="s">
        <v>220</v>
      </c>
      <c r="K62" s="149">
        <v>63</v>
      </c>
      <c r="L62" s="151" t="s">
        <v>594</v>
      </c>
    </row>
    <row r="63" spans="2:12" ht="9.75" customHeight="1" x14ac:dyDescent="0.3">
      <c r="B63" s="146">
        <v>7</v>
      </c>
      <c r="C63" s="148" t="s">
        <v>222</v>
      </c>
      <c r="K63" s="146">
        <v>7</v>
      </c>
      <c r="L63" s="148" t="s">
        <v>595</v>
      </c>
    </row>
    <row r="64" spans="2:12" ht="9.75" customHeight="1" x14ac:dyDescent="0.3"/>
    <row r="65" spans="1:21" ht="9.75" customHeight="1" x14ac:dyDescent="0.3">
      <c r="C65" s="152" t="s">
        <v>325</v>
      </c>
      <c r="L65" s="152" t="s">
        <v>596</v>
      </c>
    </row>
    <row r="66" spans="1:21" ht="14.4" thickBot="1" x14ac:dyDescent="0.35"/>
    <row r="67" spans="1:21" ht="14.4" thickBot="1" x14ac:dyDescent="0.35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 x14ac:dyDescent="0.3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 x14ac:dyDescent="0.3">
      <c r="A70" s="257" t="s">
        <v>516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 x14ac:dyDescent="0.3">
      <c r="L72" s="141"/>
    </row>
    <row r="73" spans="1:21" x14ac:dyDescent="0.3">
      <c r="L73" s="141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09375" defaultRowHeight="13.8" x14ac:dyDescent="0.3"/>
  <cols>
    <col min="1" max="1" width="5" style="9" customWidth="1"/>
    <col min="2" max="2" width="7.6640625" style="9" customWidth="1"/>
    <col min="3" max="21" width="9" style="9" customWidth="1"/>
    <col min="22" max="22" width="5" style="9" customWidth="1"/>
    <col min="23" max="16384" width="9.109375" style="9"/>
  </cols>
  <sheetData>
    <row r="1" spans="1:23" ht="2.25" hidden="1" customHeight="1" x14ac:dyDescent="0.3"/>
    <row r="2" spans="1:23" ht="21" customHeight="1" x14ac:dyDescent="0.3">
      <c r="A2" s="236" t="s">
        <v>352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</row>
    <row r="3" spans="1:23" ht="18" customHeight="1" thickBot="1" x14ac:dyDescent="0.35">
      <c r="A3" s="262" t="s">
        <v>598</v>
      </c>
      <c r="B3" s="262"/>
      <c r="C3" s="262"/>
      <c r="D3" s="262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</row>
    <row r="4" spans="1:23" ht="11.25" customHeight="1" thickBot="1" x14ac:dyDescent="0.35">
      <c r="A4" s="263" t="s">
        <v>162</v>
      </c>
      <c r="B4" s="263" t="s">
        <v>163</v>
      </c>
      <c r="C4" s="237" t="s">
        <v>681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9"/>
      <c r="V4" s="263" t="s">
        <v>536</v>
      </c>
      <c r="W4" s="263" t="s">
        <v>523</v>
      </c>
    </row>
    <row r="5" spans="1:23" ht="21" customHeight="1" thickBot="1" x14ac:dyDescent="0.35">
      <c r="A5" s="264"/>
      <c r="B5" s="264"/>
      <c r="C5" s="140">
        <v>111</v>
      </c>
      <c r="D5" s="140">
        <v>112</v>
      </c>
      <c r="E5" s="140">
        <v>121</v>
      </c>
      <c r="F5" s="140">
        <v>122</v>
      </c>
      <c r="G5" s="140">
        <v>21</v>
      </c>
      <c r="H5" s="140">
        <v>22</v>
      </c>
      <c r="I5" s="140">
        <v>31</v>
      </c>
      <c r="J5" s="140">
        <v>321</v>
      </c>
      <c r="K5" s="140">
        <v>322</v>
      </c>
      <c r="L5" s="140">
        <v>41</v>
      </c>
      <c r="M5" s="140">
        <v>42</v>
      </c>
      <c r="N5" s="140">
        <v>51</v>
      </c>
      <c r="O5" s="140">
        <v>521</v>
      </c>
      <c r="P5" s="140">
        <v>522</v>
      </c>
      <c r="Q5" s="140">
        <v>53</v>
      </c>
      <c r="R5" s="140">
        <v>61</v>
      </c>
      <c r="S5" s="140">
        <v>62</v>
      </c>
      <c r="T5" s="140">
        <v>63</v>
      </c>
      <c r="U5" s="140">
        <v>7</v>
      </c>
      <c r="V5" s="264"/>
      <c r="W5" s="264"/>
    </row>
    <row r="6" spans="1:23" ht="9" customHeight="1" x14ac:dyDescent="0.3">
      <c r="A6" s="100">
        <v>2020</v>
      </c>
      <c r="B6" s="97" t="s">
        <v>339</v>
      </c>
      <c r="C6" s="141">
        <v>25.707411</v>
      </c>
      <c r="D6" s="141">
        <v>125.50027899999999</v>
      </c>
      <c r="E6" s="141">
        <v>28.967055999999999</v>
      </c>
      <c r="F6" s="141">
        <v>322.46738299999981</v>
      </c>
      <c r="G6" s="141">
        <v>122.325131</v>
      </c>
      <c r="H6" s="141">
        <v>1412.3443660000007</v>
      </c>
      <c r="I6" s="141">
        <v>6.2946099999999996</v>
      </c>
      <c r="J6" s="141">
        <v>86.968083000000007</v>
      </c>
      <c r="K6" s="141">
        <v>319.44916499999999</v>
      </c>
      <c r="L6" s="141">
        <v>466.02042800000004</v>
      </c>
      <c r="M6" s="141">
        <v>254.67916000000005</v>
      </c>
      <c r="N6" s="141">
        <v>333.26944700000001</v>
      </c>
      <c r="O6" s="141">
        <v>111.14310499999999</v>
      </c>
      <c r="P6" s="141">
        <v>31.902010000000001</v>
      </c>
      <c r="Q6" s="141">
        <v>552.59913700000004</v>
      </c>
      <c r="R6" s="141">
        <v>120.06851999999998</v>
      </c>
      <c r="S6" s="141">
        <v>526.42192799999975</v>
      </c>
      <c r="T6" s="141">
        <v>282.91769099999993</v>
      </c>
      <c r="U6" s="141">
        <v>2.7378120000000004</v>
      </c>
      <c r="V6" s="100">
        <v>2020</v>
      </c>
      <c r="W6" s="97" t="s">
        <v>539</v>
      </c>
    </row>
    <row r="7" spans="1:23" ht="9" customHeight="1" x14ac:dyDescent="0.3">
      <c r="A7" s="96"/>
      <c r="B7" s="97" t="s">
        <v>340</v>
      </c>
      <c r="C7" s="141">
        <v>15.838868999999999</v>
      </c>
      <c r="D7" s="141">
        <v>121.31373600000003</v>
      </c>
      <c r="E7" s="141">
        <v>27.567799000000008</v>
      </c>
      <c r="F7" s="141">
        <v>299.90157799999992</v>
      </c>
      <c r="G7" s="141">
        <v>113.70628599999999</v>
      </c>
      <c r="H7" s="141">
        <v>1348.730001999998</v>
      </c>
      <c r="I7" s="141">
        <v>3.3948750000000003</v>
      </c>
      <c r="J7" s="141">
        <v>56.715738999999999</v>
      </c>
      <c r="K7" s="141">
        <v>237.60537699999998</v>
      </c>
      <c r="L7" s="141">
        <v>466.71717599999988</v>
      </c>
      <c r="M7" s="141">
        <v>229.6848490000001</v>
      </c>
      <c r="N7" s="141">
        <v>358.37010199999997</v>
      </c>
      <c r="O7" s="141">
        <v>101.388149</v>
      </c>
      <c r="P7" s="141">
        <v>33.532516999999999</v>
      </c>
      <c r="Q7" s="141">
        <v>546.33562699999993</v>
      </c>
      <c r="R7" s="141">
        <v>122.97603300000002</v>
      </c>
      <c r="S7" s="141">
        <v>491.61639700000006</v>
      </c>
      <c r="T7" s="141">
        <v>282.840282</v>
      </c>
      <c r="U7" s="141">
        <v>3.4403159999999993</v>
      </c>
      <c r="V7" s="96"/>
      <c r="W7" s="97" t="s">
        <v>540</v>
      </c>
    </row>
    <row r="8" spans="1:23" ht="9" customHeight="1" x14ac:dyDescent="0.3">
      <c r="A8" s="96"/>
      <c r="B8" s="97" t="s">
        <v>341</v>
      </c>
      <c r="C8" s="141">
        <v>29.767080000000007</v>
      </c>
      <c r="D8" s="141">
        <v>128.98357399999998</v>
      </c>
      <c r="E8" s="141">
        <v>29.359076999999999</v>
      </c>
      <c r="F8" s="141">
        <v>339.63423499999976</v>
      </c>
      <c r="G8" s="141">
        <v>130.74105399999999</v>
      </c>
      <c r="H8" s="141">
        <v>1449.8917399999978</v>
      </c>
      <c r="I8" s="141">
        <v>0.92654599999999998</v>
      </c>
      <c r="J8" s="141">
        <v>42.796331000000002</v>
      </c>
      <c r="K8" s="141">
        <v>188.55138900000006</v>
      </c>
      <c r="L8" s="141">
        <v>399.43446900000026</v>
      </c>
      <c r="M8" s="141">
        <v>232.50490500000009</v>
      </c>
      <c r="N8" s="141">
        <v>199.46411000000001</v>
      </c>
      <c r="O8" s="141">
        <v>72.177683999999999</v>
      </c>
      <c r="P8" s="141">
        <v>26.681902000000001</v>
      </c>
      <c r="Q8" s="141">
        <v>406.18290500000001</v>
      </c>
      <c r="R8" s="141">
        <v>95.340225000000018</v>
      </c>
      <c r="S8" s="141">
        <v>387.00609699999984</v>
      </c>
      <c r="T8" s="141">
        <v>325.77932600000008</v>
      </c>
      <c r="U8" s="141">
        <v>7.3590099999999987</v>
      </c>
      <c r="V8" s="96"/>
      <c r="W8" s="97" t="s">
        <v>541</v>
      </c>
    </row>
    <row r="9" spans="1:23" ht="9" customHeight="1" x14ac:dyDescent="0.3">
      <c r="A9" s="96"/>
      <c r="B9" s="97" t="s">
        <v>342</v>
      </c>
      <c r="C9" s="141">
        <v>25.533538999999998</v>
      </c>
      <c r="D9" s="141">
        <v>112.43766300000001</v>
      </c>
      <c r="E9" s="141">
        <v>24.181020999999998</v>
      </c>
      <c r="F9" s="141">
        <v>311.78290499999974</v>
      </c>
      <c r="G9" s="141">
        <v>110.19369299999998</v>
      </c>
      <c r="H9" s="141">
        <v>1045.8237970000005</v>
      </c>
      <c r="I9" s="141">
        <v>8.6092500000000012</v>
      </c>
      <c r="J9" s="141">
        <v>12.975861</v>
      </c>
      <c r="K9" s="141">
        <v>125.01136200000002</v>
      </c>
      <c r="L9" s="141">
        <v>242.52076700000009</v>
      </c>
      <c r="M9" s="141">
        <v>163.58060699999999</v>
      </c>
      <c r="N9" s="141">
        <v>30.222213</v>
      </c>
      <c r="O9" s="141">
        <v>45.942994999999996</v>
      </c>
      <c r="P9" s="141">
        <v>11.896656</v>
      </c>
      <c r="Q9" s="141">
        <v>123.15147600000006</v>
      </c>
      <c r="R9" s="141">
        <v>47.240735999999998</v>
      </c>
      <c r="S9" s="141">
        <v>219.67471399999997</v>
      </c>
      <c r="T9" s="141">
        <v>253.78079300000013</v>
      </c>
      <c r="U9" s="141">
        <v>5.1469780000000007</v>
      </c>
      <c r="V9" s="96"/>
      <c r="W9" s="97" t="s">
        <v>542</v>
      </c>
    </row>
    <row r="10" spans="1:23" ht="9" customHeight="1" x14ac:dyDescent="0.3">
      <c r="A10" s="96"/>
      <c r="B10" s="97" t="s">
        <v>343</v>
      </c>
      <c r="C10" s="141">
        <v>30.281835000000022</v>
      </c>
      <c r="D10" s="141">
        <v>128.06422199999997</v>
      </c>
      <c r="E10" s="141">
        <v>20.062200000000001</v>
      </c>
      <c r="F10" s="141">
        <v>282.07966499999981</v>
      </c>
      <c r="G10" s="141">
        <v>109.80799200000001</v>
      </c>
      <c r="H10" s="141">
        <v>1056.3058790000005</v>
      </c>
      <c r="I10" s="141">
        <v>0.91611700000000007</v>
      </c>
      <c r="J10" s="141">
        <v>0.63709300000000002</v>
      </c>
      <c r="K10" s="141">
        <v>46.445199999999993</v>
      </c>
      <c r="L10" s="141">
        <v>322.09994099999994</v>
      </c>
      <c r="M10" s="141">
        <v>193.31129300000003</v>
      </c>
      <c r="N10" s="141">
        <v>195.77160599999999</v>
      </c>
      <c r="O10" s="141">
        <v>76.040448999999995</v>
      </c>
      <c r="P10" s="141">
        <v>23.555762000000001</v>
      </c>
      <c r="Q10" s="141">
        <v>250.10136399999999</v>
      </c>
      <c r="R10" s="141">
        <v>79.94530899999998</v>
      </c>
      <c r="S10" s="141">
        <v>342.05975300000006</v>
      </c>
      <c r="T10" s="141">
        <v>266.92728800000009</v>
      </c>
      <c r="U10" s="141">
        <v>2.1502320000000008</v>
      </c>
      <c r="V10" s="96"/>
      <c r="W10" s="97" t="s">
        <v>543</v>
      </c>
    </row>
    <row r="11" spans="1:23" ht="9" customHeight="1" x14ac:dyDescent="0.3">
      <c r="A11" s="96"/>
      <c r="B11" s="97" t="s">
        <v>344</v>
      </c>
      <c r="C11" s="141">
        <v>25.923199999999998</v>
      </c>
      <c r="D11" s="141">
        <v>136.10277399999998</v>
      </c>
      <c r="E11" s="141">
        <v>20.078498</v>
      </c>
      <c r="F11" s="141">
        <v>324.03464099999997</v>
      </c>
      <c r="G11" s="141">
        <v>124.954348</v>
      </c>
      <c r="H11" s="141">
        <v>1185.9758210000005</v>
      </c>
      <c r="I11" s="141">
        <v>0.63195000000000001</v>
      </c>
      <c r="J11" s="141">
        <v>28.012352</v>
      </c>
      <c r="K11" s="141">
        <v>83.852363999999994</v>
      </c>
      <c r="L11" s="141">
        <v>440.33059700000018</v>
      </c>
      <c r="M11" s="141">
        <v>234.98678800000008</v>
      </c>
      <c r="N11" s="141">
        <v>274.41472599999997</v>
      </c>
      <c r="O11" s="141">
        <v>95.247005999999999</v>
      </c>
      <c r="P11" s="141">
        <v>39.953801999999996</v>
      </c>
      <c r="Q11" s="141">
        <v>420.60486700000001</v>
      </c>
      <c r="R11" s="141">
        <v>108.40580899999998</v>
      </c>
      <c r="S11" s="141">
        <v>418.27682800000008</v>
      </c>
      <c r="T11" s="141">
        <v>276.43546400000002</v>
      </c>
      <c r="U11" s="141">
        <v>1.8766900000000004</v>
      </c>
      <c r="V11" s="96"/>
      <c r="W11" s="97" t="s">
        <v>544</v>
      </c>
    </row>
    <row r="12" spans="1:23" ht="9" customHeight="1" x14ac:dyDescent="0.3">
      <c r="A12" s="96"/>
      <c r="B12" s="97" t="s">
        <v>345</v>
      </c>
      <c r="C12" s="141">
        <v>29.019984000000008</v>
      </c>
      <c r="D12" s="141">
        <v>137.96254400000001</v>
      </c>
      <c r="E12" s="141">
        <v>26.331716000000004</v>
      </c>
      <c r="F12" s="141">
        <v>360.34478299999972</v>
      </c>
      <c r="G12" s="141">
        <v>122.38110600000002</v>
      </c>
      <c r="H12" s="141">
        <v>1467.9090510000001</v>
      </c>
      <c r="I12" s="141">
        <v>0.167403</v>
      </c>
      <c r="J12" s="141">
        <v>30.832290000000004</v>
      </c>
      <c r="K12" s="141">
        <v>93.707220000000007</v>
      </c>
      <c r="L12" s="141">
        <v>471.87786700000009</v>
      </c>
      <c r="M12" s="141">
        <v>258.06063699999993</v>
      </c>
      <c r="N12" s="141">
        <v>227.98790299999999</v>
      </c>
      <c r="O12" s="141">
        <v>162.635975</v>
      </c>
      <c r="P12" s="141">
        <v>46.262723999999999</v>
      </c>
      <c r="Q12" s="141">
        <v>477.75073099999997</v>
      </c>
      <c r="R12" s="141">
        <v>149.56254599999994</v>
      </c>
      <c r="S12" s="141">
        <v>599.07896199999982</v>
      </c>
      <c r="T12" s="141">
        <v>367.52337900000009</v>
      </c>
      <c r="U12" s="141">
        <v>2.9274790000000004</v>
      </c>
      <c r="V12" s="96"/>
      <c r="W12" s="97" t="s">
        <v>545</v>
      </c>
    </row>
    <row r="13" spans="1:23" ht="9" customHeight="1" x14ac:dyDescent="0.3">
      <c r="A13" s="96"/>
      <c r="B13" s="97" t="s">
        <v>346</v>
      </c>
      <c r="C13" s="141">
        <v>25.455864000000005</v>
      </c>
      <c r="D13" s="141">
        <v>139.54870099999999</v>
      </c>
      <c r="E13" s="141">
        <v>19.631900000000002</v>
      </c>
      <c r="F13" s="141">
        <v>293.4275430000003</v>
      </c>
      <c r="G13" s="141">
        <v>88.596221</v>
      </c>
      <c r="H13" s="141">
        <v>1033.6948679999991</v>
      </c>
      <c r="I13" s="141">
        <v>0.29092000000000001</v>
      </c>
      <c r="J13" s="141">
        <v>42.942328000000003</v>
      </c>
      <c r="K13" s="141">
        <v>134.34568400000001</v>
      </c>
      <c r="L13" s="141">
        <v>346.98470300000014</v>
      </c>
      <c r="M13" s="141">
        <v>184.61097900000004</v>
      </c>
      <c r="N13" s="141">
        <v>165.86187999999996</v>
      </c>
      <c r="O13" s="141">
        <v>74.545421999999988</v>
      </c>
      <c r="P13" s="141">
        <v>30.365181</v>
      </c>
      <c r="Q13" s="141">
        <v>341.40721499999995</v>
      </c>
      <c r="R13" s="141">
        <v>95.783325999999974</v>
      </c>
      <c r="S13" s="141">
        <v>469.01667399999974</v>
      </c>
      <c r="T13" s="141">
        <v>253.89530300000024</v>
      </c>
      <c r="U13" s="141">
        <v>1.7103139999999999</v>
      </c>
      <c r="V13" s="96"/>
      <c r="W13" s="97" t="s">
        <v>546</v>
      </c>
    </row>
    <row r="14" spans="1:23" ht="9" customHeight="1" x14ac:dyDescent="0.3">
      <c r="A14" s="96"/>
      <c r="B14" s="97" t="s">
        <v>347</v>
      </c>
      <c r="C14" s="141">
        <v>19.659706999999997</v>
      </c>
      <c r="D14" s="141">
        <v>179.39117400000001</v>
      </c>
      <c r="E14" s="141">
        <v>24.056845000000003</v>
      </c>
      <c r="F14" s="141">
        <v>362.43635900000027</v>
      </c>
      <c r="G14" s="141">
        <v>118.281182</v>
      </c>
      <c r="H14" s="141">
        <v>1349.4952379999997</v>
      </c>
      <c r="I14" s="141">
        <v>0.52230100000000002</v>
      </c>
      <c r="J14" s="141">
        <v>41.365895000000009</v>
      </c>
      <c r="K14" s="141">
        <v>147.687929</v>
      </c>
      <c r="L14" s="141">
        <v>480.90000399999985</v>
      </c>
      <c r="M14" s="141">
        <v>263.73872700000004</v>
      </c>
      <c r="N14" s="141">
        <v>423.38514099999998</v>
      </c>
      <c r="O14" s="141">
        <v>132.27065400000001</v>
      </c>
      <c r="P14" s="141">
        <v>38.017716</v>
      </c>
      <c r="Q14" s="141">
        <v>575.56205900000009</v>
      </c>
      <c r="R14" s="141">
        <v>131.50790900000001</v>
      </c>
      <c r="S14" s="141">
        <v>450.33514100000002</v>
      </c>
      <c r="T14" s="141">
        <v>269.60977699999995</v>
      </c>
      <c r="U14" s="141">
        <v>2.7513879999999991</v>
      </c>
      <c r="V14" s="96"/>
      <c r="W14" s="97" t="s">
        <v>547</v>
      </c>
    </row>
    <row r="15" spans="1:23" ht="9" customHeight="1" x14ac:dyDescent="0.3">
      <c r="A15" s="96"/>
      <c r="B15" s="97" t="s">
        <v>348</v>
      </c>
      <c r="C15" s="141">
        <v>25.774197999999998</v>
      </c>
      <c r="D15" s="141">
        <v>158.65753900000004</v>
      </c>
      <c r="E15" s="141">
        <v>26.037236</v>
      </c>
      <c r="F15" s="141">
        <v>382.35487499999954</v>
      </c>
      <c r="G15" s="141">
        <v>112.789996</v>
      </c>
      <c r="H15" s="141">
        <v>1496.0053359999979</v>
      </c>
      <c r="I15" s="141">
        <v>0.30426700000000001</v>
      </c>
      <c r="J15" s="141">
        <v>43.003531000000002</v>
      </c>
      <c r="K15" s="141">
        <v>149.45936700000001</v>
      </c>
      <c r="L15" s="141">
        <v>555.72964000000002</v>
      </c>
      <c r="M15" s="141">
        <v>299.795793</v>
      </c>
      <c r="N15" s="141">
        <v>368.61345099999994</v>
      </c>
      <c r="O15" s="141">
        <v>190.95549</v>
      </c>
      <c r="P15" s="141">
        <v>42.584362999999996</v>
      </c>
      <c r="Q15" s="141">
        <v>600.36900200000002</v>
      </c>
      <c r="R15" s="141">
        <v>142.844469</v>
      </c>
      <c r="S15" s="141">
        <v>518.24062900000024</v>
      </c>
      <c r="T15" s="141">
        <v>333.1994929999999</v>
      </c>
      <c r="U15" s="141">
        <v>2.3471169999999999</v>
      </c>
      <c r="V15" s="96"/>
      <c r="W15" s="97" t="s">
        <v>548</v>
      </c>
    </row>
    <row r="16" spans="1:23" ht="9" customHeight="1" x14ac:dyDescent="0.3">
      <c r="A16" s="96"/>
      <c r="B16" s="97" t="s">
        <v>349</v>
      </c>
      <c r="C16" s="141">
        <v>31.725962999999979</v>
      </c>
      <c r="D16" s="141">
        <v>143.18338700000004</v>
      </c>
      <c r="E16" s="141">
        <v>26.543487000000006</v>
      </c>
      <c r="F16" s="141">
        <v>392.62871500000017</v>
      </c>
      <c r="G16" s="141">
        <v>130.76069799999999</v>
      </c>
      <c r="H16" s="141">
        <v>1408.963684999999</v>
      </c>
      <c r="I16" s="141">
        <v>0.86236600000000008</v>
      </c>
      <c r="J16" s="141">
        <v>42.506899000000004</v>
      </c>
      <c r="K16" s="141">
        <v>156.46967700000005</v>
      </c>
      <c r="L16" s="141">
        <v>505.22699399999993</v>
      </c>
      <c r="M16" s="141">
        <v>284.86486500000007</v>
      </c>
      <c r="N16" s="141">
        <v>396.00768800000003</v>
      </c>
      <c r="O16" s="141">
        <v>103.748774</v>
      </c>
      <c r="P16" s="141">
        <v>47.156491000000003</v>
      </c>
      <c r="Q16" s="141">
        <v>572.30689800000005</v>
      </c>
      <c r="R16" s="141">
        <v>141.92825199999999</v>
      </c>
      <c r="S16" s="141">
        <v>469.39936299999988</v>
      </c>
      <c r="T16" s="141">
        <v>337.88915400000002</v>
      </c>
      <c r="U16" s="141">
        <v>2.4001200000000007</v>
      </c>
      <c r="V16" s="96"/>
      <c r="W16" s="97" t="s">
        <v>549</v>
      </c>
    </row>
    <row r="17" spans="1:23" ht="9" customHeight="1" x14ac:dyDescent="0.3">
      <c r="A17" s="96"/>
      <c r="B17" s="97" t="s">
        <v>350</v>
      </c>
      <c r="C17" s="141">
        <v>20.189016999999993</v>
      </c>
      <c r="D17" s="141">
        <v>128.165876</v>
      </c>
      <c r="E17" s="141">
        <v>28.955979999999993</v>
      </c>
      <c r="F17" s="141">
        <v>323.94376000000022</v>
      </c>
      <c r="G17" s="141">
        <v>131.656949</v>
      </c>
      <c r="H17" s="141">
        <v>1210.8195570000007</v>
      </c>
      <c r="I17" s="141">
        <v>5.6210469999999999</v>
      </c>
      <c r="J17" s="141">
        <v>42.811875000000001</v>
      </c>
      <c r="K17" s="141">
        <v>196.70241800000002</v>
      </c>
      <c r="L17" s="141">
        <v>456.585669</v>
      </c>
      <c r="M17" s="141">
        <v>224.65255999999994</v>
      </c>
      <c r="N17" s="141">
        <v>159.329004</v>
      </c>
      <c r="O17" s="141">
        <v>61.511973000000005</v>
      </c>
      <c r="P17" s="141">
        <v>32.943497000000001</v>
      </c>
      <c r="Q17" s="141">
        <v>412.55801700000012</v>
      </c>
      <c r="R17" s="141">
        <v>122.33137200000002</v>
      </c>
      <c r="S17" s="141">
        <v>411.64249100000029</v>
      </c>
      <c r="T17" s="141">
        <v>282.44537499999996</v>
      </c>
      <c r="U17" s="141">
        <v>1.9984079999999997</v>
      </c>
      <c r="V17" s="96"/>
      <c r="W17" s="97" t="s">
        <v>550</v>
      </c>
    </row>
    <row r="18" spans="1:23" ht="9" customHeight="1" x14ac:dyDescent="0.3">
      <c r="A18" s="96"/>
      <c r="B18" s="97"/>
      <c r="C18" s="141"/>
      <c r="D18" s="141"/>
      <c r="E18" s="141"/>
      <c r="F18" s="141"/>
      <c r="G18" s="141"/>
      <c r="H18" s="141"/>
      <c r="I18" s="141"/>
      <c r="J18" s="141"/>
      <c r="K18" s="141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96"/>
      <c r="W18" s="97"/>
    </row>
    <row r="19" spans="1:23" ht="9" customHeight="1" x14ac:dyDescent="0.3">
      <c r="A19" s="100">
        <v>2021</v>
      </c>
      <c r="B19" s="97" t="s">
        <v>339</v>
      </c>
      <c r="C19" s="141">
        <v>18.466968000000001</v>
      </c>
      <c r="D19" s="141">
        <v>105.08550799999998</v>
      </c>
      <c r="E19" s="141">
        <v>29.785698999999994</v>
      </c>
      <c r="F19" s="141">
        <v>298.808491</v>
      </c>
      <c r="G19" s="141">
        <v>120.20468600000001</v>
      </c>
      <c r="H19" s="141">
        <v>1345.9026909999991</v>
      </c>
      <c r="I19" s="141">
        <v>6.8788599999999995</v>
      </c>
      <c r="J19" s="141">
        <v>61.488799000000007</v>
      </c>
      <c r="K19" s="141">
        <v>180.16462499999997</v>
      </c>
      <c r="L19" s="141">
        <v>423.16158100000024</v>
      </c>
      <c r="M19" s="141">
        <v>223.92307500000004</v>
      </c>
      <c r="N19" s="141">
        <v>293.78140299999995</v>
      </c>
      <c r="O19" s="141">
        <v>96.556779000000006</v>
      </c>
      <c r="P19" s="141">
        <v>29.236125000000001</v>
      </c>
      <c r="Q19" s="141">
        <v>489.89672000000013</v>
      </c>
      <c r="R19" s="141">
        <v>115.83497800000004</v>
      </c>
      <c r="S19" s="141">
        <v>457.76151699999991</v>
      </c>
      <c r="T19" s="141">
        <v>305.66120900000004</v>
      </c>
      <c r="U19" s="141">
        <v>1.6830259999999997</v>
      </c>
      <c r="V19" s="100">
        <v>2021</v>
      </c>
      <c r="W19" s="97" t="s">
        <v>539</v>
      </c>
    </row>
    <row r="20" spans="1:23" ht="9" customHeight="1" x14ac:dyDescent="0.3">
      <c r="A20" s="96"/>
      <c r="B20" s="97" t="s">
        <v>340</v>
      </c>
      <c r="C20" s="141">
        <v>35.497880000000009</v>
      </c>
      <c r="D20" s="141">
        <v>109.59461000000003</v>
      </c>
      <c r="E20" s="141">
        <v>36.242291999999999</v>
      </c>
      <c r="F20" s="141">
        <v>328.90395699999993</v>
      </c>
      <c r="G20" s="141">
        <v>139.140851</v>
      </c>
      <c r="H20" s="141">
        <v>1413.2912120000001</v>
      </c>
      <c r="I20" s="141">
        <v>1.0056289999999999</v>
      </c>
      <c r="J20" s="141">
        <v>32.573890000000006</v>
      </c>
      <c r="K20" s="141">
        <v>293.35493999999994</v>
      </c>
      <c r="L20" s="141">
        <v>471.32569200000034</v>
      </c>
      <c r="M20" s="141">
        <v>261.49876900000015</v>
      </c>
      <c r="N20" s="141">
        <v>334.15499</v>
      </c>
      <c r="O20" s="141">
        <v>90.896644000000009</v>
      </c>
      <c r="P20" s="141">
        <v>36.661580000000001</v>
      </c>
      <c r="Q20" s="141">
        <v>506.59903400000013</v>
      </c>
      <c r="R20" s="141">
        <v>118.965011</v>
      </c>
      <c r="S20" s="141">
        <v>459.86678899999987</v>
      </c>
      <c r="T20" s="141">
        <v>306.52413700000005</v>
      </c>
      <c r="U20" s="141">
        <v>2.5241230000000003</v>
      </c>
      <c r="V20" s="96"/>
      <c r="W20" s="97" t="s">
        <v>540</v>
      </c>
    </row>
    <row r="21" spans="1:23" ht="9" customHeight="1" x14ac:dyDescent="0.3">
      <c r="A21" s="96"/>
      <c r="B21" s="97" t="s">
        <v>341</v>
      </c>
      <c r="C21" s="141">
        <v>36.026193000000028</v>
      </c>
      <c r="D21" s="141">
        <v>130.94941399999999</v>
      </c>
      <c r="E21" s="141">
        <v>29.102187999999998</v>
      </c>
      <c r="F21" s="141">
        <v>397.56443799999965</v>
      </c>
      <c r="G21" s="141">
        <v>168.21911900000001</v>
      </c>
      <c r="H21" s="141">
        <v>1724.169331000001</v>
      </c>
      <c r="I21" s="141">
        <v>8.7228429999999992</v>
      </c>
      <c r="J21" s="141">
        <v>81.850738000000007</v>
      </c>
      <c r="K21" s="141">
        <v>236.65815000000003</v>
      </c>
      <c r="L21" s="141">
        <v>541.7907889999999</v>
      </c>
      <c r="M21" s="141">
        <v>288.58049499999998</v>
      </c>
      <c r="N21" s="141">
        <v>391.87686200000007</v>
      </c>
      <c r="O21" s="141">
        <v>119.967614</v>
      </c>
      <c r="P21" s="141">
        <v>52.538254999999999</v>
      </c>
      <c r="Q21" s="141">
        <v>573.92609100000004</v>
      </c>
      <c r="R21" s="141">
        <v>149.46187199999994</v>
      </c>
      <c r="S21" s="141">
        <v>518.90870599999994</v>
      </c>
      <c r="T21" s="141">
        <v>360.12643800000012</v>
      </c>
      <c r="U21" s="141">
        <v>3.0830849999999996</v>
      </c>
      <c r="V21" s="96"/>
      <c r="W21" s="97" t="s">
        <v>541</v>
      </c>
    </row>
    <row r="22" spans="1:23" ht="9" customHeight="1" x14ac:dyDescent="0.3">
      <c r="A22" s="96"/>
      <c r="B22" s="97" t="s">
        <v>342</v>
      </c>
      <c r="C22" s="141">
        <v>37.374213000000012</v>
      </c>
      <c r="D22" s="141">
        <v>128.43400400000002</v>
      </c>
      <c r="E22" s="141">
        <v>35.546779999999998</v>
      </c>
      <c r="F22" s="141">
        <v>348.6521089999996</v>
      </c>
      <c r="G22" s="141">
        <v>172.92470600000004</v>
      </c>
      <c r="H22" s="141">
        <v>1631.4809669999993</v>
      </c>
      <c r="I22" s="141">
        <v>2.3207360000000001</v>
      </c>
      <c r="J22" s="141">
        <v>68.883947000000006</v>
      </c>
      <c r="K22" s="141">
        <v>201.95963100000003</v>
      </c>
      <c r="L22" s="141">
        <v>472.9674289999997</v>
      </c>
      <c r="M22" s="141">
        <v>275.30153499999994</v>
      </c>
      <c r="N22" s="141">
        <v>336.758759</v>
      </c>
      <c r="O22" s="141">
        <v>101.98405399999999</v>
      </c>
      <c r="P22" s="141">
        <v>52.514990000000004</v>
      </c>
      <c r="Q22" s="141">
        <v>520.28678100000002</v>
      </c>
      <c r="R22" s="141">
        <v>135.40003700000005</v>
      </c>
      <c r="S22" s="141">
        <v>472.46429799999999</v>
      </c>
      <c r="T22" s="141">
        <v>325.05064300000009</v>
      </c>
      <c r="U22" s="141">
        <v>2.731179</v>
      </c>
      <c r="V22" s="96"/>
      <c r="W22" s="97" t="s">
        <v>542</v>
      </c>
    </row>
    <row r="23" spans="1:23" ht="9" customHeight="1" x14ac:dyDescent="0.3">
      <c r="A23" s="96"/>
      <c r="B23" s="97" t="s">
        <v>343</v>
      </c>
      <c r="C23" s="141">
        <v>38.768940000000015</v>
      </c>
      <c r="D23" s="141">
        <v>143.96020400000003</v>
      </c>
      <c r="E23" s="141">
        <v>38.561519000000004</v>
      </c>
      <c r="F23" s="141">
        <v>362.2172599999999</v>
      </c>
      <c r="G23" s="141">
        <v>174.58151100000001</v>
      </c>
      <c r="H23" s="141">
        <v>1644.4582089999985</v>
      </c>
      <c r="I23" s="141">
        <v>1.105459</v>
      </c>
      <c r="J23" s="141">
        <v>90.507863999999998</v>
      </c>
      <c r="K23" s="141">
        <v>181.41520400000007</v>
      </c>
      <c r="L23" s="141">
        <v>468.81756800000056</v>
      </c>
      <c r="M23" s="141">
        <v>279.94710099999992</v>
      </c>
      <c r="N23" s="141">
        <v>303.48560300000003</v>
      </c>
      <c r="O23" s="141">
        <v>112.068945</v>
      </c>
      <c r="P23" s="141">
        <v>54.519258000000001</v>
      </c>
      <c r="Q23" s="141">
        <v>456.85802799999993</v>
      </c>
      <c r="R23" s="141">
        <v>138.40149699999998</v>
      </c>
      <c r="S23" s="141">
        <v>471.72866100000056</v>
      </c>
      <c r="T23" s="141">
        <v>335.86025399999994</v>
      </c>
      <c r="U23" s="141">
        <v>3.551009000000001</v>
      </c>
      <c r="V23" s="96"/>
      <c r="W23" s="97" t="s">
        <v>543</v>
      </c>
    </row>
    <row r="24" spans="1:23" ht="9" customHeight="1" x14ac:dyDescent="0.3">
      <c r="A24" s="96"/>
      <c r="B24" s="97" t="s">
        <v>344</v>
      </c>
      <c r="C24" s="141">
        <v>35.198232000000004</v>
      </c>
      <c r="D24" s="141">
        <v>150.69960900000004</v>
      </c>
      <c r="E24" s="141">
        <v>31.889069999999997</v>
      </c>
      <c r="F24" s="141">
        <v>350.97922099999994</v>
      </c>
      <c r="G24" s="141">
        <v>167.07022000000001</v>
      </c>
      <c r="H24" s="141">
        <v>1644.0559539999974</v>
      </c>
      <c r="I24" s="141">
        <v>0.10799600000000001</v>
      </c>
      <c r="J24" s="141">
        <v>60.798187000000006</v>
      </c>
      <c r="K24" s="141">
        <v>228.31081999999998</v>
      </c>
      <c r="L24" s="141">
        <v>464.30044800000007</v>
      </c>
      <c r="M24" s="141">
        <v>279.94999200000018</v>
      </c>
      <c r="N24" s="141">
        <v>172.44754799999998</v>
      </c>
      <c r="O24" s="141">
        <v>81.823126000000002</v>
      </c>
      <c r="P24" s="141">
        <v>53.676979000000003</v>
      </c>
      <c r="Q24" s="141">
        <v>463.22561000000002</v>
      </c>
      <c r="R24" s="141">
        <v>130.38773200000003</v>
      </c>
      <c r="S24" s="141">
        <v>510.6606980000002</v>
      </c>
      <c r="T24" s="141">
        <v>319.11825799999991</v>
      </c>
      <c r="U24" s="141">
        <v>3.2463269999999995</v>
      </c>
      <c r="V24" s="96"/>
      <c r="W24" s="97" t="s">
        <v>544</v>
      </c>
    </row>
    <row r="25" spans="1:23" ht="9" customHeight="1" x14ac:dyDescent="0.3">
      <c r="A25" s="96"/>
      <c r="B25" s="97" t="s">
        <v>345</v>
      </c>
      <c r="C25" s="141">
        <v>32.191229</v>
      </c>
      <c r="D25" s="141">
        <v>150.48556300000001</v>
      </c>
      <c r="E25" s="141">
        <v>41.462150999999992</v>
      </c>
      <c r="F25" s="141">
        <v>369.06515300000024</v>
      </c>
      <c r="G25" s="141">
        <v>162.274564</v>
      </c>
      <c r="H25" s="141">
        <v>1707.5980989999978</v>
      </c>
      <c r="I25" s="141">
        <v>1.778629</v>
      </c>
      <c r="J25" s="141">
        <v>87.197629000000006</v>
      </c>
      <c r="K25" s="141">
        <v>199.72665600000002</v>
      </c>
      <c r="L25" s="141">
        <v>477.12108700000022</v>
      </c>
      <c r="M25" s="141">
        <v>267.8263330000002</v>
      </c>
      <c r="N25" s="141">
        <v>269.75496899999996</v>
      </c>
      <c r="O25" s="141">
        <v>88.798676999999998</v>
      </c>
      <c r="P25" s="141">
        <v>59.308825999999996</v>
      </c>
      <c r="Q25" s="141">
        <v>471.79227399999996</v>
      </c>
      <c r="R25" s="141">
        <v>152.81273199999998</v>
      </c>
      <c r="S25" s="141">
        <v>673.51917799999899</v>
      </c>
      <c r="T25" s="141">
        <v>368.18553799999995</v>
      </c>
      <c r="U25" s="141">
        <v>3.0008009999999992</v>
      </c>
      <c r="V25" s="96"/>
      <c r="W25" s="97" t="s">
        <v>545</v>
      </c>
    </row>
    <row r="26" spans="1:23" ht="9" customHeight="1" x14ac:dyDescent="0.3">
      <c r="A26" s="96"/>
      <c r="B26" s="97" t="s">
        <v>346</v>
      </c>
      <c r="C26" s="141">
        <v>24.420573999999981</v>
      </c>
      <c r="D26" s="141">
        <v>155.640512</v>
      </c>
      <c r="E26" s="141">
        <v>30.148934000000001</v>
      </c>
      <c r="F26" s="141">
        <v>326.37752600000056</v>
      </c>
      <c r="G26" s="141">
        <v>130.281868</v>
      </c>
      <c r="H26" s="141">
        <v>1417.5504039999989</v>
      </c>
      <c r="I26" s="141">
        <v>20.735961</v>
      </c>
      <c r="J26" s="141">
        <v>111.69247900000001</v>
      </c>
      <c r="K26" s="141">
        <v>208.86313899999999</v>
      </c>
      <c r="L26" s="141">
        <v>366.91884699999969</v>
      </c>
      <c r="M26" s="141">
        <v>201.64403100000007</v>
      </c>
      <c r="N26" s="141">
        <v>52.225288999999997</v>
      </c>
      <c r="O26" s="141">
        <v>51.373379000000007</v>
      </c>
      <c r="P26" s="141">
        <v>34.466197000000001</v>
      </c>
      <c r="Q26" s="141">
        <v>329.16518200000007</v>
      </c>
      <c r="R26" s="141">
        <v>105.72377800000007</v>
      </c>
      <c r="S26" s="141">
        <v>503.4314720000001</v>
      </c>
      <c r="T26" s="141">
        <v>286.68405899999993</v>
      </c>
      <c r="U26" s="141">
        <v>2.2184709999999992</v>
      </c>
      <c r="V26" s="96"/>
      <c r="W26" s="97" t="s">
        <v>546</v>
      </c>
    </row>
    <row r="27" spans="1:23" ht="9" customHeight="1" x14ac:dyDescent="0.3">
      <c r="A27" s="96"/>
      <c r="B27" s="97" t="s">
        <v>347</v>
      </c>
      <c r="C27" s="141">
        <v>25.812098999999996</v>
      </c>
      <c r="D27" s="141">
        <v>202.32827699999996</v>
      </c>
      <c r="E27" s="141">
        <v>41.065286999999998</v>
      </c>
      <c r="F27" s="141">
        <v>393.21633900000006</v>
      </c>
      <c r="G27" s="141">
        <v>172.975021</v>
      </c>
      <c r="H27" s="141">
        <v>1698.0376269999986</v>
      </c>
      <c r="I27" s="141">
        <v>32.495919000000001</v>
      </c>
      <c r="J27" s="141">
        <v>105.337086</v>
      </c>
      <c r="K27" s="141">
        <v>190.641053</v>
      </c>
      <c r="L27" s="141">
        <v>486.94017000000008</v>
      </c>
      <c r="M27" s="141">
        <v>300.98081900000022</v>
      </c>
      <c r="N27" s="141">
        <v>247.74874700000004</v>
      </c>
      <c r="O27" s="141">
        <v>104.989588</v>
      </c>
      <c r="P27" s="141">
        <v>49.561143000000001</v>
      </c>
      <c r="Q27" s="141">
        <v>487.28354600000023</v>
      </c>
      <c r="R27" s="141">
        <v>142.78883200000001</v>
      </c>
      <c r="S27" s="141">
        <v>498.05719100000044</v>
      </c>
      <c r="T27" s="141">
        <v>308.95924900000017</v>
      </c>
      <c r="U27" s="141">
        <v>2.4910360000000003</v>
      </c>
      <c r="V27" s="96"/>
      <c r="W27" s="97" t="s">
        <v>547</v>
      </c>
    </row>
    <row r="28" spans="1:23" ht="9" customHeight="1" x14ac:dyDescent="0.3">
      <c r="A28" s="96"/>
      <c r="B28" s="97" t="s">
        <v>348</v>
      </c>
      <c r="C28" s="141">
        <v>25.035221999999997</v>
      </c>
      <c r="D28" s="141">
        <v>195.65811199999999</v>
      </c>
      <c r="E28" s="141">
        <v>36.668226000000004</v>
      </c>
      <c r="F28" s="141">
        <v>398.01575600000024</v>
      </c>
      <c r="G28" s="141">
        <v>172.549162</v>
      </c>
      <c r="H28" s="141">
        <v>1737.4247849999972</v>
      </c>
      <c r="I28" s="141">
        <v>6.492394</v>
      </c>
      <c r="J28" s="141">
        <v>40.098317999999999</v>
      </c>
      <c r="K28" s="141">
        <v>255.97551199999998</v>
      </c>
      <c r="L28" s="141">
        <v>453.57643899999982</v>
      </c>
      <c r="M28" s="141">
        <v>274.56547199999989</v>
      </c>
      <c r="N28" s="141">
        <v>295.73073899999997</v>
      </c>
      <c r="O28" s="141">
        <v>105.351485</v>
      </c>
      <c r="P28" s="141">
        <v>52.474226999999999</v>
      </c>
      <c r="Q28" s="141">
        <v>477.09031900000002</v>
      </c>
      <c r="R28" s="141">
        <v>143.36955699999999</v>
      </c>
      <c r="S28" s="141">
        <v>572.70623799999919</v>
      </c>
      <c r="T28" s="141">
        <v>331.11382499999996</v>
      </c>
      <c r="U28" s="141">
        <v>8.9669959999999982</v>
      </c>
      <c r="V28" s="96"/>
      <c r="W28" s="97" t="s">
        <v>548</v>
      </c>
    </row>
    <row r="29" spans="1:23" ht="9" customHeight="1" x14ac:dyDescent="0.3">
      <c r="A29" s="96"/>
      <c r="B29" s="97" t="s">
        <v>349</v>
      </c>
      <c r="C29" s="141">
        <v>31.664064999999994</v>
      </c>
      <c r="D29" s="141">
        <v>177.49193800000006</v>
      </c>
      <c r="E29" s="141">
        <v>38.331778</v>
      </c>
      <c r="F29" s="141">
        <v>472.46727500000037</v>
      </c>
      <c r="G29" s="141">
        <v>182.02835900000002</v>
      </c>
      <c r="H29" s="141">
        <v>1861.679468999999</v>
      </c>
      <c r="I29" s="141">
        <v>6.8544939999999999</v>
      </c>
      <c r="J29" s="141">
        <v>44.151786999999999</v>
      </c>
      <c r="K29" s="141">
        <v>168.62722500000001</v>
      </c>
      <c r="L29" s="141">
        <v>516.05175999999994</v>
      </c>
      <c r="M29" s="141">
        <v>306.14609700000017</v>
      </c>
      <c r="N29" s="141">
        <v>426.098994</v>
      </c>
      <c r="O29" s="141">
        <v>133.98871800000001</v>
      </c>
      <c r="P29" s="141">
        <v>51.656044999999999</v>
      </c>
      <c r="Q29" s="141">
        <v>540.86987699999997</v>
      </c>
      <c r="R29" s="141">
        <v>154.40049700000003</v>
      </c>
      <c r="S29" s="141">
        <v>571.96463599999947</v>
      </c>
      <c r="T29" s="141">
        <v>350.07136199999997</v>
      </c>
      <c r="U29" s="141">
        <v>4.0788660000000005</v>
      </c>
      <c r="V29" s="96"/>
      <c r="W29" s="97" t="s">
        <v>549</v>
      </c>
    </row>
    <row r="30" spans="1:23" ht="9" customHeight="1" x14ac:dyDescent="0.3">
      <c r="A30" s="96"/>
      <c r="B30" s="97" t="s">
        <v>350</v>
      </c>
      <c r="C30" s="141">
        <v>23.447133999999995</v>
      </c>
      <c r="D30" s="141">
        <v>168.54204200000001</v>
      </c>
      <c r="E30" s="141">
        <v>36.130593000000005</v>
      </c>
      <c r="F30" s="141">
        <v>408.42086400000028</v>
      </c>
      <c r="G30" s="141">
        <v>194.65236400000001</v>
      </c>
      <c r="H30" s="141">
        <v>1621.8046479999971</v>
      </c>
      <c r="I30" s="141">
        <v>4.9336929999999999</v>
      </c>
      <c r="J30" s="141">
        <v>78.848479999999995</v>
      </c>
      <c r="K30" s="141">
        <v>211.47652399999998</v>
      </c>
      <c r="L30" s="141">
        <v>440.94635299999993</v>
      </c>
      <c r="M30" s="141">
        <v>262.80816600000003</v>
      </c>
      <c r="N30" s="141">
        <v>322.83782599999995</v>
      </c>
      <c r="O30" s="141">
        <v>100.588516</v>
      </c>
      <c r="P30" s="141">
        <v>43.902372</v>
      </c>
      <c r="Q30" s="141">
        <v>385.2359219999999</v>
      </c>
      <c r="R30" s="141">
        <v>131.73281799999995</v>
      </c>
      <c r="S30" s="141">
        <v>505.38199400000036</v>
      </c>
      <c r="T30" s="141">
        <v>305.17781399999984</v>
      </c>
      <c r="U30" s="141">
        <v>3.5771919999999997</v>
      </c>
      <c r="V30" s="96"/>
      <c r="W30" s="97" t="s">
        <v>550</v>
      </c>
    </row>
    <row r="31" spans="1:23" ht="9" customHeight="1" thickBot="1" x14ac:dyDescent="0.35">
      <c r="A31" s="156"/>
      <c r="B31" s="157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6"/>
      <c r="W31" s="157"/>
    </row>
    <row r="32" spans="1:23" ht="9" customHeight="1" thickTop="1" x14ac:dyDescent="0.3">
      <c r="A32" s="96"/>
      <c r="B32" s="9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96"/>
      <c r="W32" s="97"/>
    </row>
    <row r="33" spans="1:16" ht="9" customHeight="1" thickBot="1" x14ac:dyDescent="0.35"/>
    <row r="34" spans="1:16" ht="14.4" thickBot="1" x14ac:dyDescent="0.35">
      <c r="B34" s="142" t="s">
        <v>201</v>
      </c>
      <c r="C34" s="259" t="s">
        <v>4</v>
      </c>
      <c r="D34" s="260"/>
      <c r="E34" s="260"/>
      <c r="F34" s="260"/>
      <c r="G34" s="261"/>
      <c r="H34" s="143"/>
      <c r="I34" s="144"/>
      <c r="J34" s="145"/>
      <c r="K34" s="142" t="s">
        <v>575</v>
      </c>
      <c r="L34" s="259" t="s">
        <v>416</v>
      </c>
      <c r="M34" s="260"/>
      <c r="N34" s="260"/>
      <c r="O34" s="260"/>
      <c r="P34" s="261"/>
    </row>
    <row r="35" spans="1:16" ht="9.75" customHeight="1" x14ac:dyDescent="0.3">
      <c r="B35" s="146">
        <v>1</v>
      </c>
      <c r="C35" s="147" t="s">
        <v>202</v>
      </c>
      <c r="I35" s="146"/>
      <c r="J35" s="148"/>
      <c r="K35" s="146">
        <v>1</v>
      </c>
      <c r="L35" s="147" t="s">
        <v>576</v>
      </c>
    </row>
    <row r="36" spans="1:16" ht="9.75" customHeight="1" x14ac:dyDescent="0.3">
      <c r="A36" s="31"/>
      <c r="B36" s="149">
        <v>11</v>
      </c>
      <c r="C36" s="150" t="s">
        <v>204</v>
      </c>
      <c r="I36" s="149"/>
      <c r="J36" s="151"/>
      <c r="K36" s="149">
        <v>11</v>
      </c>
      <c r="L36" s="150" t="s">
        <v>577</v>
      </c>
    </row>
    <row r="37" spans="1:16" ht="9.75" customHeight="1" x14ac:dyDescent="0.3">
      <c r="B37" s="96">
        <v>111</v>
      </c>
      <c r="C37" s="97" t="s">
        <v>205</v>
      </c>
      <c r="I37" s="149"/>
      <c r="J37" s="151"/>
      <c r="K37" s="96">
        <v>111</v>
      </c>
      <c r="L37" s="97" t="s">
        <v>578</v>
      </c>
    </row>
    <row r="38" spans="1:16" ht="9.75" customHeight="1" x14ac:dyDescent="0.3">
      <c r="A38" s="31"/>
      <c r="B38" s="96">
        <v>112</v>
      </c>
      <c r="C38" s="97" t="s">
        <v>309</v>
      </c>
      <c r="I38" s="146"/>
      <c r="J38" s="148"/>
      <c r="K38" s="96">
        <v>112</v>
      </c>
      <c r="L38" s="97" t="s">
        <v>579</v>
      </c>
    </row>
    <row r="39" spans="1:16" ht="9.75" customHeight="1" x14ac:dyDescent="0.3">
      <c r="B39" s="149">
        <v>12</v>
      </c>
      <c r="C39" s="151" t="s">
        <v>209</v>
      </c>
      <c r="I39" s="149"/>
      <c r="J39" s="151"/>
      <c r="K39" s="149">
        <v>12</v>
      </c>
      <c r="L39" s="151" t="s">
        <v>580</v>
      </c>
    </row>
    <row r="40" spans="1:16" ht="9.75" customHeight="1" x14ac:dyDescent="0.3">
      <c r="B40" s="96">
        <v>121</v>
      </c>
      <c r="C40" s="97" t="s">
        <v>205</v>
      </c>
      <c r="I40" s="149"/>
      <c r="J40" s="151"/>
      <c r="K40" s="96">
        <v>121</v>
      </c>
      <c r="L40" s="97" t="s">
        <v>578</v>
      </c>
    </row>
    <row r="41" spans="1:16" ht="9.75" customHeight="1" x14ac:dyDescent="0.3">
      <c r="B41" s="96">
        <v>122</v>
      </c>
      <c r="C41" s="97" t="s">
        <v>309</v>
      </c>
      <c r="I41" s="96"/>
      <c r="J41" s="97"/>
      <c r="K41" s="96">
        <v>122</v>
      </c>
      <c r="L41" s="97" t="s">
        <v>579</v>
      </c>
    </row>
    <row r="42" spans="1:16" ht="9.75" customHeight="1" x14ac:dyDescent="0.3">
      <c r="B42" s="146">
        <v>2</v>
      </c>
      <c r="C42" s="148" t="s">
        <v>310</v>
      </c>
      <c r="I42" s="96"/>
      <c r="J42" s="97"/>
      <c r="K42" s="146">
        <v>2</v>
      </c>
      <c r="L42" s="148" t="s">
        <v>581</v>
      </c>
    </row>
    <row r="43" spans="1:16" ht="9.75" customHeight="1" x14ac:dyDescent="0.3">
      <c r="B43" s="149">
        <v>21</v>
      </c>
      <c r="C43" s="150" t="s">
        <v>204</v>
      </c>
      <c r="I43" s="149"/>
      <c r="J43" s="151"/>
      <c r="K43" s="149">
        <v>21</v>
      </c>
      <c r="L43" s="150" t="s">
        <v>577</v>
      </c>
    </row>
    <row r="44" spans="1:16" ht="9.75" customHeight="1" x14ac:dyDescent="0.3">
      <c r="B44" s="149">
        <v>22</v>
      </c>
      <c r="C44" s="151" t="s">
        <v>209</v>
      </c>
      <c r="I44" s="146"/>
      <c r="J44" s="148"/>
      <c r="K44" s="149">
        <v>22</v>
      </c>
      <c r="L44" s="151" t="s">
        <v>580</v>
      </c>
    </row>
    <row r="45" spans="1:16" ht="9.75" customHeight="1" x14ac:dyDescent="0.3">
      <c r="B45" s="146">
        <v>3</v>
      </c>
      <c r="C45" s="148" t="s">
        <v>216</v>
      </c>
      <c r="I45" s="149"/>
      <c r="J45" s="151"/>
      <c r="K45" s="146">
        <v>3</v>
      </c>
      <c r="L45" s="148" t="s">
        <v>582</v>
      </c>
    </row>
    <row r="46" spans="1:16" ht="9.75" customHeight="1" x14ac:dyDescent="0.3">
      <c r="B46" s="149">
        <v>31</v>
      </c>
      <c r="C46" s="150" t="s">
        <v>204</v>
      </c>
      <c r="I46" s="149"/>
      <c r="J46" s="151"/>
      <c r="K46" s="149">
        <v>31</v>
      </c>
      <c r="L46" s="150" t="s">
        <v>577</v>
      </c>
    </row>
    <row r="47" spans="1:16" ht="9.75" customHeight="1" x14ac:dyDescent="0.3">
      <c r="B47" s="149">
        <v>32</v>
      </c>
      <c r="C47" s="151" t="s">
        <v>209</v>
      </c>
      <c r="I47" s="149"/>
      <c r="J47" s="151"/>
      <c r="K47" s="149">
        <v>32</v>
      </c>
      <c r="L47" s="151" t="s">
        <v>580</v>
      </c>
    </row>
    <row r="48" spans="1:16" ht="9.75" customHeight="1" x14ac:dyDescent="0.3">
      <c r="B48" s="96">
        <v>321</v>
      </c>
      <c r="C48" s="97" t="s">
        <v>221</v>
      </c>
      <c r="I48" s="146"/>
      <c r="J48" s="148"/>
      <c r="K48" s="96">
        <v>321</v>
      </c>
      <c r="L48" s="97" t="s">
        <v>583</v>
      </c>
    </row>
    <row r="49" spans="2:12" ht="9.75" customHeight="1" x14ac:dyDescent="0.3">
      <c r="B49" s="96">
        <v>322</v>
      </c>
      <c r="C49" s="97" t="s">
        <v>223</v>
      </c>
      <c r="K49" s="96">
        <v>322</v>
      </c>
      <c r="L49" s="97" t="s">
        <v>584</v>
      </c>
    </row>
    <row r="50" spans="2:12" ht="9.75" customHeight="1" x14ac:dyDescent="0.3">
      <c r="B50" s="146">
        <v>4</v>
      </c>
      <c r="C50" s="148" t="s">
        <v>311</v>
      </c>
      <c r="K50" s="146">
        <v>4</v>
      </c>
      <c r="L50" s="148" t="s">
        <v>597</v>
      </c>
    </row>
    <row r="51" spans="2:12" ht="9.75" customHeight="1" x14ac:dyDescent="0.3">
      <c r="B51" s="149">
        <v>41</v>
      </c>
      <c r="C51" s="151" t="s">
        <v>323</v>
      </c>
      <c r="K51" s="149">
        <v>41</v>
      </c>
      <c r="L51" s="151" t="s">
        <v>585</v>
      </c>
    </row>
    <row r="52" spans="2:12" ht="9.75" customHeight="1" x14ac:dyDescent="0.3">
      <c r="B52" s="149">
        <v>42</v>
      </c>
      <c r="C52" s="151" t="s">
        <v>206</v>
      </c>
      <c r="K52" s="149">
        <v>42</v>
      </c>
      <c r="L52" s="151" t="s">
        <v>586</v>
      </c>
    </row>
    <row r="53" spans="2:12" ht="9.75" customHeight="1" x14ac:dyDescent="0.3">
      <c r="B53" s="146">
        <v>5</v>
      </c>
      <c r="C53" s="148" t="s">
        <v>207</v>
      </c>
      <c r="K53" s="146">
        <v>5</v>
      </c>
      <c r="L53" s="148" t="s">
        <v>587</v>
      </c>
    </row>
    <row r="54" spans="2:12" ht="9.75" customHeight="1" x14ac:dyDescent="0.3">
      <c r="B54" s="149">
        <v>51</v>
      </c>
      <c r="C54" s="151" t="s">
        <v>210</v>
      </c>
      <c r="K54" s="149">
        <v>51</v>
      </c>
      <c r="L54" s="151" t="s">
        <v>588</v>
      </c>
    </row>
    <row r="55" spans="2:12" ht="9.75" customHeight="1" x14ac:dyDescent="0.3">
      <c r="B55" s="149">
        <v>52</v>
      </c>
      <c r="C55" s="151" t="s">
        <v>212</v>
      </c>
      <c r="K55" s="149">
        <v>52</v>
      </c>
      <c r="L55" s="151" t="s">
        <v>584</v>
      </c>
    </row>
    <row r="56" spans="2:12" ht="9.75" customHeight="1" x14ac:dyDescent="0.3">
      <c r="B56" s="96">
        <v>521</v>
      </c>
      <c r="C56" s="97" t="s">
        <v>213</v>
      </c>
      <c r="K56" s="96">
        <v>521</v>
      </c>
      <c r="L56" s="97" t="s">
        <v>589</v>
      </c>
    </row>
    <row r="57" spans="2:12" ht="9.75" customHeight="1" x14ac:dyDescent="0.3">
      <c r="B57" s="96">
        <v>522</v>
      </c>
      <c r="C57" s="97" t="s">
        <v>214</v>
      </c>
      <c r="K57" s="96">
        <v>522</v>
      </c>
      <c r="L57" s="97" t="s">
        <v>590</v>
      </c>
    </row>
    <row r="58" spans="2:12" ht="9.75" customHeight="1" x14ac:dyDescent="0.3">
      <c r="B58" s="149">
        <v>53</v>
      </c>
      <c r="C58" s="151" t="s">
        <v>206</v>
      </c>
      <c r="K58" s="149">
        <v>53</v>
      </c>
      <c r="L58" s="151" t="s">
        <v>586</v>
      </c>
    </row>
    <row r="59" spans="2:12" ht="9.75" customHeight="1" x14ac:dyDescent="0.3">
      <c r="B59" s="146">
        <v>6</v>
      </c>
      <c r="C59" s="148" t="s">
        <v>215</v>
      </c>
      <c r="K59" s="146">
        <v>6</v>
      </c>
      <c r="L59" s="148" t="s">
        <v>591</v>
      </c>
    </row>
    <row r="60" spans="2:12" ht="9.75" customHeight="1" x14ac:dyDescent="0.3">
      <c r="B60" s="149">
        <v>61</v>
      </c>
      <c r="C60" s="151" t="s">
        <v>217</v>
      </c>
      <c r="K60" s="149">
        <v>61</v>
      </c>
      <c r="L60" s="151" t="s">
        <v>592</v>
      </c>
    </row>
    <row r="61" spans="2:12" ht="9.75" customHeight="1" x14ac:dyDescent="0.3">
      <c r="B61" s="149">
        <v>62</v>
      </c>
      <c r="C61" s="151" t="s">
        <v>218</v>
      </c>
      <c r="K61" s="149">
        <v>62</v>
      </c>
      <c r="L61" s="151" t="s">
        <v>593</v>
      </c>
    </row>
    <row r="62" spans="2:12" ht="9.75" customHeight="1" x14ac:dyDescent="0.3">
      <c r="B62" s="149">
        <v>63</v>
      </c>
      <c r="C62" s="151" t="s">
        <v>220</v>
      </c>
      <c r="K62" s="149">
        <v>63</v>
      </c>
      <c r="L62" s="151" t="s">
        <v>594</v>
      </c>
    </row>
    <row r="63" spans="2:12" ht="9.75" customHeight="1" x14ac:dyDescent="0.3">
      <c r="B63" s="146">
        <v>7</v>
      </c>
      <c r="C63" s="148" t="s">
        <v>222</v>
      </c>
      <c r="K63" s="146">
        <v>7</v>
      </c>
      <c r="L63" s="148" t="s">
        <v>595</v>
      </c>
    </row>
    <row r="64" spans="2:12" ht="9.75" customHeight="1" x14ac:dyDescent="0.3"/>
    <row r="65" spans="1:21" ht="9.75" customHeight="1" x14ac:dyDescent="0.3">
      <c r="C65" s="152" t="s">
        <v>325</v>
      </c>
      <c r="L65" s="152" t="s">
        <v>596</v>
      </c>
    </row>
    <row r="66" spans="1:21" ht="14.4" thickBot="1" x14ac:dyDescent="0.35"/>
    <row r="67" spans="1:21" ht="14.4" thickBot="1" x14ac:dyDescent="0.35">
      <c r="C67" s="153"/>
      <c r="D67" s="154"/>
      <c r="E67" s="154"/>
      <c r="F67" s="154"/>
      <c r="G67" s="154"/>
      <c r="H67" s="154"/>
      <c r="I67" s="154"/>
      <c r="J67" s="154"/>
      <c r="K67" s="154"/>
      <c r="L67" s="154"/>
      <c r="M67" s="154"/>
      <c r="N67" s="154"/>
      <c r="O67" s="154"/>
      <c r="P67" s="154"/>
      <c r="Q67" s="154"/>
      <c r="R67" s="154"/>
      <c r="S67" s="154"/>
      <c r="T67" s="154"/>
      <c r="U67" s="155"/>
    </row>
    <row r="68" spans="1:21" ht="46.5" customHeight="1" x14ac:dyDescent="0.3">
      <c r="A68" s="258" t="s">
        <v>324</v>
      </c>
      <c r="B68" s="25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</row>
    <row r="70" spans="1:21" ht="29.25" customHeight="1" x14ac:dyDescent="0.3">
      <c r="A70" s="257" t="s">
        <v>516</v>
      </c>
      <c r="B70" s="257"/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</row>
    <row r="72" spans="1:21" x14ac:dyDescent="0.3">
      <c r="L72" s="141"/>
    </row>
    <row r="73" spans="1:21" x14ac:dyDescent="0.3">
      <c r="L73" s="141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C37" sqref="C37"/>
    </sheetView>
  </sheetViews>
  <sheetFormatPr defaultColWidth="9.109375" defaultRowHeight="9.6" x14ac:dyDescent="0.2"/>
  <cols>
    <col min="1" max="1" width="6.88671875" style="96" customWidth="1"/>
    <col min="2" max="2" width="9.88671875" style="159" bestFit="1" customWidth="1"/>
    <col min="3" max="19" width="7.44140625" style="159" customWidth="1"/>
    <col min="20" max="20" width="9.109375" style="96"/>
    <col min="21" max="16384" width="9.109375" style="159"/>
  </cols>
  <sheetData>
    <row r="1" spans="1:21" hidden="1" x14ac:dyDescent="0.2"/>
    <row r="2" spans="1:21" s="103" customFormat="1" ht="9" customHeight="1" x14ac:dyDescent="0.25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 x14ac:dyDescent="0.3">
      <c r="A3" s="268" t="s">
        <v>682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 x14ac:dyDescent="0.3">
      <c r="A4" s="229" t="s">
        <v>162</v>
      </c>
      <c r="B4" s="229" t="s">
        <v>163</v>
      </c>
      <c r="C4" s="265" t="s">
        <v>681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9" t="s">
        <v>536</v>
      </c>
      <c r="U4" s="229" t="s">
        <v>523</v>
      </c>
    </row>
    <row r="5" spans="1:21" ht="20.25" customHeight="1" thickBot="1" x14ac:dyDescent="0.25">
      <c r="A5" s="230"/>
      <c r="B5" s="230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30"/>
      <c r="U5" s="230"/>
    </row>
    <row r="6" spans="1:21" x14ac:dyDescent="0.2">
      <c r="A6" s="100">
        <v>2020</v>
      </c>
      <c r="B6" s="159" t="s">
        <v>339</v>
      </c>
      <c r="C6" s="101">
        <v>19.547118000000001</v>
      </c>
      <c r="D6" s="101">
        <v>100.27821400000001</v>
      </c>
      <c r="E6" s="101">
        <v>127.56326799999999</v>
      </c>
      <c r="F6" s="101">
        <v>47.146320000000003</v>
      </c>
      <c r="G6" s="101">
        <v>7.0340640000000008</v>
      </c>
      <c r="H6" s="101">
        <v>10.245028</v>
      </c>
      <c r="I6" s="101">
        <v>50.538508</v>
      </c>
      <c r="J6" s="101">
        <v>55.054683999999995</v>
      </c>
      <c r="K6" s="101">
        <v>21.095804000000001</v>
      </c>
      <c r="L6" s="101">
        <v>59.674215000000004</v>
      </c>
      <c r="M6" s="101">
        <v>8.5235599999999998</v>
      </c>
      <c r="N6" s="101">
        <v>58.995293000000004</v>
      </c>
      <c r="O6" s="101">
        <v>4.0021199999999997</v>
      </c>
      <c r="P6" s="101">
        <v>0.60763500000000004</v>
      </c>
      <c r="Q6" s="101">
        <v>55.972087999999999</v>
      </c>
      <c r="R6" s="101">
        <v>38.940181000000003</v>
      </c>
      <c r="S6" s="101">
        <v>17.193615000000001</v>
      </c>
      <c r="T6" s="100">
        <v>2020</v>
      </c>
      <c r="U6" s="159" t="s">
        <v>539</v>
      </c>
    </row>
    <row r="7" spans="1:21" x14ac:dyDescent="0.2">
      <c r="B7" s="159" t="s">
        <v>340</v>
      </c>
      <c r="C7" s="101">
        <v>17.398849999999999</v>
      </c>
      <c r="D7" s="101">
        <v>88.992708000000007</v>
      </c>
      <c r="E7" s="101">
        <v>124.26335999999996</v>
      </c>
      <c r="F7" s="101">
        <v>45.327989000000002</v>
      </c>
      <c r="G7" s="101">
        <v>6.485195</v>
      </c>
      <c r="H7" s="101">
        <v>10.898021999999999</v>
      </c>
      <c r="I7" s="101">
        <v>43.471727999999999</v>
      </c>
      <c r="J7" s="101">
        <v>57.020747000000007</v>
      </c>
      <c r="K7" s="101">
        <v>19.456927</v>
      </c>
      <c r="L7" s="101">
        <v>65.189575000000005</v>
      </c>
      <c r="M7" s="101">
        <v>8.4098659999999992</v>
      </c>
      <c r="N7" s="101">
        <v>46.793371</v>
      </c>
      <c r="O7" s="101">
        <v>2.0470230000000003</v>
      </c>
      <c r="P7" s="101">
        <v>0.51799700000000004</v>
      </c>
      <c r="Q7" s="101">
        <v>52.074506999999997</v>
      </c>
      <c r="R7" s="101">
        <v>29.448671999999998</v>
      </c>
      <c r="S7" s="101">
        <v>18.336959</v>
      </c>
      <c r="U7" s="159" t="s">
        <v>540</v>
      </c>
    </row>
    <row r="8" spans="1:21" x14ac:dyDescent="0.2">
      <c r="B8" s="159" t="s">
        <v>341</v>
      </c>
      <c r="C8" s="101">
        <v>17.649363999999998</v>
      </c>
      <c r="D8" s="101">
        <v>95.159058000000002</v>
      </c>
      <c r="E8" s="101">
        <v>168.460835</v>
      </c>
      <c r="F8" s="101">
        <v>47.639087000000004</v>
      </c>
      <c r="G8" s="101">
        <v>7.5804559999999999</v>
      </c>
      <c r="H8" s="101">
        <v>9.9617339999999999</v>
      </c>
      <c r="I8" s="101">
        <v>45.861171000000006</v>
      </c>
      <c r="J8" s="101">
        <v>58.161586</v>
      </c>
      <c r="K8" s="101">
        <v>24.420670000000001</v>
      </c>
      <c r="L8" s="101">
        <v>83.353199999999987</v>
      </c>
      <c r="M8" s="101">
        <v>8.9570240000000005</v>
      </c>
      <c r="N8" s="101">
        <v>52.226093000000006</v>
      </c>
      <c r="O8" s="101">
        <v>3.6902019999999993</v>
      </c>
      <c r="P8" s="101">
        <v>0.41356699999999996</v>
      </c>
      <c r="Q8" s="101">
        <v>53.849230000000006</v>
      </c>
      <c r="R8" s="101">
        <v>36.748363000000005</v>
      </c>
      <c r="S8" s="101">
        <v>19.769669</v>
      </c>
      <c r="U8" s="159" t="s">
        <v>541</v>
      </c>
    </row>
    <row r="9" spans="1:21" x14ac:dyDescent="0.2">
      <c r="B9" s="159" t="s">
        <v>342</v>
      </c>
      <c r="C9" s="101">
        <v>15.13955</v>
      </c>
      <c r="D9" s="101">
        <v>64.040800000000004</v>
      </c>
      <c r="E9" s="101">
        <v>148.74950699999999</v>
      </c>
      <c r="F9" s="101">
        <v>37.029701000000003</v>
      </c>
      <c r="G9" s="101">
        <v>6.6278360000000003</v>
      </c>
      <c r="H9" s="101">
        <v>8.1187339999999999</v>
      </c>
      <c r="I9" s="101">
        <v>35.195121999999998</v>
      </c>
      <c r="J9" s="101">
        <v>59.315719000000001</v>
      </c>
      <c r="K9" s="101">
        <v>24.393711000000003</v>
      </c>
      <c r="L9" s="101">
        <v>63.959409000000001</v>
      </c>
      <c r="M9" s="101">
        <v>8.068562</v>
      </c>
      <c r="N9" s="101">
        <v>55.222052999999988</v>
      </c>
      <c r="O9" s="101">
        <v>2.8626100000000001</v>
      </c>
      <c r="P9" s="101">
        <v>0.30607899999999999</v>
      </c>
      <c r="Q9" s="101">
        <v>47.439268999999996</v>
      </c>
      <c r="R9" s="101">
        <v>28.399550999999999</v>
      </c>
      <c r="S9" s="101">
        <v>21.086282000000004</v>
      </c>
      <c r="U9" s="159" t="s">
        <v>542</v>
      </c>
    </row>
    <row r="10" spans="1:21" x14ac:dyDescent="0.2">
      <c r="B10" s="159" t="s">
        <v>343</v>
      </c>
      <c r="C10" s="101">
        <v>13.791679</v>
      </c>
      <c r="D10" s="101">
        <v>69.872839999999997</v>
      </c>
      <c r="E10" s="101">
        <v>129.959082</v>
      </c>
      <c r="F10" s="101">
        <v>42.490057</v>
      </c>
      <c r="G10" s="101">
        <v>5.6133690000000005</v>
      </c>
      <c r="H10" s="101">
        <v>8.8352769999999996</v>
      </c>
      <c r="I10" s="101">
        <v>28.969711</v>
      </c>
      <c r="J10" s="101">
        <v>71.878793000000002</v>
      </c>
      <c r="K10" s="101">
        <v>24.750005999999999</v>
      </c>
      <c r="L10" s="101">
        <v>51.376937999999996</v>
      </c>
      <c r="M10" s="101">
        <v>7.310238</v>
      </c>
      <c r="N10" s="101">
        <v>85.473621999999992</v>
      </c>
      <c r="O10" s="101">
        <v>2.3387819999999997</v>
      </c>
      <c r="P10" s="101">
        <v>0.26185800000000004</v>
      </c>
      <c r="Q10" s="101">
        <v>38.282724999999999</v>
      </c>
      <c r="R10" s="101">
        <v>29.847326000000002</v>
      </c>
      <c r="S10" s="101">
        <v>15.624135000000001</v>
      </c>
      <c r="U10" s="159" t="s">
        <v>543</v>
      </c>
    </row>
    <row r="11" spans="1:21" x14ac:dyDescent="0.2">
      <c r="B11" s="159" t="s">
        <v>344</v>
      </c>
      <c r="C11" s="101">
        <v>14.756625</v>
      </c>
      <c r="D11" s="101">
        <v>80.979475000000008</v>
      </c>
      <c r="E11" s="101">
        <v>142.47334099999998</v>
      </c>
      <c r="F11" s="101">
        <v>46.87106</v>
      </c>
      <c r="G11" s="101">
        <v>7.1437800000000005</v>
      </c>
      <c r="H11" s="101">
        <v>10.398881999999999</v>
      </c>
      <c r="I11" s="101">
        <v>23.961693</v>
      </c>
      <c r="J11" s="101">
        <v>78.297576000000007</v>
      </c>
      <c r="K11" s="101">
        <v>23.616807000000001</v>
      </c>
      <c r="L11" s="101">
        <v>49.040407999999999</v>
      </c>
      <c r="M11" s="101">
        <v>7.9922089999999999</v>
      </c>
      <c r="N11" s="101">
        <v>66.080064999999991</v>
      </c>
      <c r="O11" s="101">
        <v>2.4085229999999997</v>
      </c>
      <c r="P11" s="101">
        <v>0.25243500000000002</v>
      </c>
      <c r="Q11" s="101">
        <v>38.577112999999997</v>
      </c>
      <c r="R11" s="101">
        <v>32.043031999999997</v>
      </c>
      <c r="S11" s="101">
        <v>17.865012999999998</v>
      </c>
      <c r="U11" s="159" t="s">
        <v>544</v>
      </c>
    </row>
    <row r="12" spans="1:21" x14ac:dyDescent="0.2">
      <c r="B12" s="159" t="s">
        <v>345</v>
      </c>
      <c r="C12" s="101">
        <v>15.231253000000001</v>
      </c>
      <c r="D12" s="101">
        <v>85.354331000000002</v>
      </c>
      <c r="E12" s="101">
        <v>134.31167499999998</v>
      </c>
      <c r="F12" s="101">
        <v>47.602702999999998</v>
      </c>
      <c r="G12" s="101">
        <v>9.0912860000000002</v>
      </c>
      <c r="H12" s="101">
        <v>10.94763</v>
      </c>
      <c r="I12" s="101">
        <v>23.469118000000002</v>
      </c>
      <c r="J12" s="101">
        <v>88.882138000000012</v>
      </c>
      <c r="K12" s="101">
        <v>24.586912000000002</v>
      </c>
      <c r="L12" s="101">
        <v>73.294497000000007</v>
      </c>
      <c r="M12" s="101">
        <v>9.4287510000000001</v>
      </c>
      <c r="N12" s="101">
        <v>90.590684999999993</v>
      </c>
      <c r="O12" s="101">
        <v>5.5501450000000006</v>
      </c>
      <c r="P12" s="101">
        <v>0.36011500000000002</v>
      </c>
      <c r="Q12" s="101">
        <v>52.393262</v>
      </c>
      <c r="R12" s="101">
        <v>32.262042999999998</v>
      </c>
      <c r="S12" s="101">
        <v>16.760882000000002</v>
      </c>
      <c r="U12" s="159" t="s">
        <v>545</v>
      </c>
    </row>
    <row r="13" spans="1:21" x14ac:dyDescent="0.2">
      <c r="B13" s="159" t="s">
        <v>346</v>
      </c>
      <c r="C13" s="101">
        <v>14.262306000000001</v>
      </c>
      <c r="D13" s="101">
        <v>84.974239999999995</v>
      </c>
      <c r="E13" s="101">
        <v>116.84254399999999</v>
      </c>
      <c r="F13" s="101">
        <v>49.228184999999996</v>
      </c>
      <c r="G13" s="101">
        <v>3.5022479999999998</v>
      </c>
      <c r="H13" s="101">
        <v>8.1482679999999998</v>
      </c>
      <c r="I13" s="101">
        <v>24.061705</v>
      </c>
      <c r="J13" s="101">
        <v>101.599177</v>
      </c>
      <c r="K13" s="101">
        <v>19.341004000000002</v>
      </c>
      <c r="L13" s="101">
        <v>76.306220999999979</v>
      </c>
      <c r="M13" s="101">
        <v>7.8607930000000001</v>
      </c>
      <c r="N13" s="101">
        <v>54.565116999999994</v>
      </c>
      <c r="O13" s="101">
        <v>2.5440010000000002</v>
      </c>
      <c r="P13" s="101">
        <v>0.196822</v>
      </c>
      <c r="Q13" s="101">
        <v>48.517619000000003</v>
      </c>
      <c r="R13" s="101">
        <v>30.165115</v>
      </c>
      <c r="S13" s="101">
        <v>14.918539000000003</v>
      </c>
      <c r="U13" s="159" t="s">
        <v>546</v>
      </c>
    </row>
    <row r="14" spans="1:21" x14ac:dyDescent="0.2">
      <c r="B14" s="159" t="s">
        <v>347</v>
      </c>
      <c r="C14" s="101">
        <v>15.309464</v>
      </c>
      <c r="D14" s="101">
        <v>87.559607999999997</v>
      </c>
      <c r="E14" s="101">
        <v>138.56013899999999</v>
      </c>
      <c r="F14" s="101">
        <v>45.187671999999999</v>
      </c>
      <c r="G14" s="101">
        <v>8.6997730000000004</v>
      </c>
      <c r="H14" s="101">
        <v>9.5022830000000003</v>
      </c>
      <c r="I14" s="101">
        <v>31.239415000000001</v>
      </c>
      <c r="J14" s="101">
        <v>104.595028</v>
      </c>
      <c r="K14" s="101">
        <v>26.217383000000002</v>
      </c>
      <c r="L14" s="101">
        <v>62.377388999999994</v>
      </c>
      <c r="M14" s="101">
        <v>9.0837709999999987</v>
      </c>
      <c r="N14" s="101">
        <v>43.157960000000003</v>
      </c>
      <c r="O14" s="101">
        <v>2.7105950000000001</v>
      </c>
      <c r="P14" s="101">
        <v>0.454619</v>
      </c>
      <c r="Q14" s="101">
        <v>57.103436000000002</v>
      </c>
      <c r="R14" s="101">
        <v>31.377397999999999</v>
      </c>
      <c r="S14" s="101">
        <v>22.317980000000002</v>
      </c>
      <c r="U14" s="159" t="s">
        <v>547</v>
      </c>
    </row>
    <row r="15" spans="1:21" x14ac:dyDescent="0.2">
      <c r="B15" s="159" t="s">
        <v>348</v>
      </c>
      <c r="C15" s="101">
        <v>16.746030999999999</v>
      </c>
      <c r="D15" s="101">
        <v>85.987484999999992</v>
      </c>
      <c r="E15" s="101">
        <v>148.82339899999999</v>
      </c>
      <c r="F15" s="101">
        <v>46.929628999999998</v>
      </c>
      <c r="G15" s="101">
        <v>7.9562870000000006</v>
      </c>
      <c r="H15" s="101">
        <v>13.582599999999999</v>
      </c>
      <c r="I15" s="101">
        <v>36.926680999999995</v>
      </c>
      <c r="J15" s="101">
        <v>84.813976999999994</v>
      </c>
      <c r="K15" s="101">
        <v>19.534046</v>
      </c>
      <c r="L15" s="101">
        <v>60.038458000000006</v>
      </c>
      <c r="M15" s="101">
        <v>8.8324890000000007</v>
      </c>
      <c r="N15" s="101">
        <v>59.011641999999995</v>
      </c>
      <c r="O15" s="101">
        <v>1.836605</v>
      </c>
      <c r="P15" s="101">
        <v>0.40077400000000002</v>
      </c>
      <c r="Q15" s="101">
        <v>67.594588000000002</v>
      </c>
      <c r="R15" s="101">
        <v>30.137366999999998</v>
      </c>
      <c r="S15" s="101">
        <v>15.946555</v>
      </c>
      <c r="U15" s="159" t="s">
        <v>548</v>
      </c>
    </row>
    <row r="16" spans="1:21" x14ac:dyDescent="0.2">
      <c r="B16" s="159" t="s">
        <v>349</v>
      </c>
      <c r="C16" s="101">
        <v>16.199171</v>
      </c>
      <c r="D16" s="101">
        <v>79.006303000000003</v>
      </c>
      <c r="E16" s="101">
        <v>149.421469</v>
      </c>
      <c r="F16" s="101">
        <v>43.728258000000004</v>
      </c>
      <c r="G16" s="101">
        <v>6.6014729999999995</v>
      </c>
      <c r="H16" s="101">
        <v>13.187091000000001</v>
      </c>
      <c r="I16" s="101">
        <v>38.743484000000002</v>
      </c>
      <c r="J16" s="101">
        <v>61.760321999999995</v>
      </c>
      <c r="K16" s="101">
        <v>19.641370999999999</v>
      </c>
      <c r="L16" s="101">
        <v>57.492243000000009</v>
      </c>
      <c r="M16" s="101">
        <v>8.169353000000001</v>
      </c>
      <c r="N16" s="101">
        <v>64.787409999999994</v>
      </c>
      <c r="O16" s="101">
        <v>2.264786</v>
      </c>
      <c r="P16" s="101">
        <v>0.57130400000000003</v>
      </c>
      <c r="Q16" s="101">
        <v>58.937970999999997</v>
      </c>
      <c r="R16" s="101">
        <v>31.967401000000002</v>
      </c>
      <c r="S16" s="101">
        <v>15.575942999999999</v>
      </c>
      <c r="U16" s="159" t="s">
        <v>549</v>
      </c>
    </row>
    <row r="17" spans="1:21" x14ac:dyDescent="0.2">
      <c r="B17" s="159" t="s">
        <v>350</v>
      </c>
      <c r="C17" s="101">
        <v>18.221799999999998</v>
      </c>
      <c r="D17" s="101">
        <v>93.692985000000007</v>
      </c>
      <c r="E17" s="101">
        <v>131.70958899999999</v>
      </c>
      <c r="F17" s="101">
        <v>42.859306000000004</v>
      </c>
      <c r="G17" s="101">
        <v>5.2672100000000004</v>
      </c>
      <c r="H17" s="101">
        <v>14.555856</v>
      </c>
      <c r="I17" s="101">
        <v>46.546767000000003</v>
      </c>
      <c r="J17" s="101">
        <v>64.961748999999998</v>
      </c>
      <c r="K17" s="101">
        <v>24.599348999999997</v>
      </c>
      <c r="L17" s="101">
        <v>69.411549000000008</v>
      </c>
      <c r="M17" s="101">
        <v>8.4038930000000001</v>
      </c>
      <c r="N17" s="101">
        <v>60.292354999999986</v>
      </c>
      <c r="O17" s="101">
        <v>2.0075500000000002</v>
      </c>
      <c r="P17" s="101">
        <v>0.60686700000000005</v>
      </c>
      <c r="Q17" s="101">
        <v>54.041265000000003</v>
      </c>
      <c r="R17" s="101">
        <v>30.661190000000001</v>
      </c>
      <c r="S17" s="101">
        <v>13.490819999999998</v>
      </c>
      <c r="U17" s="159" t="s">
        <v>550</v>
      </c>
    </row>
    <row r="18" spans="1:21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 x14ac:dyDescent="0.2">
      <c r="A19" s="100">
        <v>2021</v>
      </c>
      <c r="B19" s="159" t="s">
        <v>339</v>
      </c>
      <c r="C19" s="101">
        <v>13.837844</v>
      </c>
      <c r="D19" s="101">
        <v>76.340007</v>
      </c>
      <c r="E19" s="101">
        <v>108.54967600000003</v>
      </c>
      <c r="F19" s="101">
        <v>41.037958000000003</v>
      </c>
      <c r="G19" s="101">
        <v>6.2027429999999999</v>
      </c>
      <c r="H19" s="101">
        <v>9.0973869999999994</v>
      </c>
      <c r="I19" s="101">
        <v>46.142474999999997</v>
      </c>
      <c r="J19" s="101">
        <v>50.119777999999997</v>
      </c>
      <c r="K19" s="101">
        <v>22.705871000000002</v>
      </c>
      <c r="L19" s="101">
        <v>71.335808999999998</v>
      </c>
      <c r="M19" s="101">
        <v>9.3028019999999998</v>
      </c>
      <c r="N19" s="101">
        <v>66.081739999999996</v>
      </c>
      <c r="O19" s="101">
        <v>2.3801190000000005</v>
      </c>
      <c r="P19" s="101">
        <v>0.39221200000000001</v>
      </c>
      <c r="Q19" s="101">
        <v>57.006700000000002</v>
      </c>
      <c r="R19" s="101">
        <v>33.888327999999994</v>
      </c>
      <c r="S19" s="101">
        <v>16.482109999999999</v>
      </c>
      <c r="T19" s="100">
        <v>2021</v>
      </c>
      <c r="U19" s="159" t="s">
        <v>539</v>
      </c>
    </row>
    <row r="20" spans="1:21" x14ac:dyDescent="0.2">
      <c r="B20" s="159" t="s">
        <v>340</v>
      </c>
      <c r="C20" s="101">
        <v>13.863816</v>
      </c>
      <c r="D20" s="101">
        <v>67.041944999999998</v>
      </c>
      <c r="E20" s="101">
        <v>103.160465</v>
      </c>
      <c r="F20" s="101">
        <v>41.171025</v>
      </c>
      <c r="G20" s="101">
        <v>6.8845640000000001</v>
      </c>
      <c r="H20" s="101">
        <v>10.574953000000001</v>
      </c>
      <c r="I20" s="101">
        <v>36.436160000000001</v>
      </c>
      <c r="J20" s="101">
        <v>56.954931999999999</v>
      </c>
      <c r="K20" s="101">
        <v>21.149439999999998</v>
      </c>
      <c r="L20" s="101">
        <v>61.186686000000002</v>
      </c>
      <c r="M20" s="101">
        <v>8.2719190000000005</v>
      </c>
      <c r="N20" s="101">
        <v>54.605846999999997</v>
      </c>
      <c r="O20" s="101">
        <v>2.880951</v>
      </c>
      <c r="P20" s="101">
        <v>0.44686800000000004</v>
      </c>
      <c r="Q20" s="101">
        <v>63.688327999999998</v>
      </c>
      <c r="R20" s="101">
        <v>22.923940999999999</v>
      </c>
      <c r="S20" s="101">
        <v>10.972276000000001</v>
      </c>
      <c r="U20" s="159" t="s">
        <v>540</v>
      </c>
    </row>
    <row r="21" spans="1:21" x14ac:dyDescent="0.2">
      <c r="B21" s="159" t="s">
        <v>341</v>
      </c>
      <c r="C21" s="101">
        <v>18.795918</v>
      </c>
      <c r="D21" s="101">
        <v>90.564177000000001</v>
      </c>
      <c r="E21" s="101">
        <v>142.90159400000002</v>
      </c>
      <c r="F21" s="101">
        <v>52.166190999999998</v>
      </c>
      <c r="G21" s="101">
        <v>7.2852779999999999</v>
      </c>
      <c r="H21" s="101">
        <v>17.079287999999998</v>
      </c>
      <c r="I21" s="101">
        <v>48.573529000000001</v>
      </c>
      <c r="J21" s="101">
        <v>70.939504999999997</v>
      </c>
      <c r="K21" s="101">
        <v>25.319429</v>
      </c>
      <c r="L21" s="101">
        <v>91.256804000000002</v>
      </c>
      <c r="M21" s="101">
        <v>9.5787370000000003</v>
      </c>
      <c r="N21" s="101">
        <v>93.728175000000022</v>
      </c>
      <c r="O21" s="101">
        <v>4.2373479999999999</v>
      </c>
      <c r="P21" s="101">
        <v>0.33067800000000003</v>
      </c>
      <c r="Q21" s="101">
        <v>57.706294</v>
      </c>
      <c r="R21" s="101">
        <v>29.964100000000002</v>
      </c>
      <c r="S21" s="101">
        <v>17.772212</v>
      </c>
      <c r="U21" s="159" t="s">
        <v>541</v>
      </c>
    </row>
    <row r="22" spans="1:21" x14ac:dyDescent="0.2">
      <c r="B22" s="159" t="s">
        <v>342</v>
      </c>
      <c r="C22" s="101">
        <v>15.516891000000001</v>
      </c>
      <c r="D22" s="101">
        <v>82.484141000000008</v>
      </c>
      <c r="E22" s="101">
        <v>142.58854099999999</v>
      </c>
      <c r="F22" s="101">
        <v>49.379355000000004</v>
      </c>
      <c r="G22" s="101">
        <v>7.4276970000000002</v>
      </c>
      <c r="H22" s="101">
        <v>14.431715000000001</v>
      </c>
      <c r="I22" s="101">
        <v>44.976693000000004</v>
      </c>
      <c r="J22" s="101">
        <v>72.04534799999999</v>
      </c>
      <c r="K22" s="101">
        <v>27.954407999999997</v>
      </c>
      <c r="L22" s="101">
        <v>58.883704999999999</v>
      </c>
      <c r="M22" s="101">
        <v>9.755611</v>
      </c>
      <c r="N22" s="101">
        <v>78.364471000000009</v>
      </c>
      <c r="O22" s="101">
        <v>4.8935589999999998</v>
      </c>
      <c r="P22" s="101">
        <v>0.44192500000000001</v>
      </c>
      <c r="Q22" s="101">
        <v>70.311946000000006</v>
      </c>
      <c r="R22" s="101">
        <v>30.889472999999999</v>
      </c>
      <c r="S22" s="101">
        <v>22.020851999999998</v>
      </c>
      <c r="U22" s="159" t="s">
        <v>542</v>
      </c>
    </row>
    <row r="23" spans="1:21" x14ac:dyDescent="0.2">
      <c r="B23" s="159" t="s">
        <v>343</v>
      </c>
      <c r="C23" s="101">
        <v>16.347164999999997</v>
      </c>
      <c r="D23" s="101">
        <v>89.926907</v>
      </c>
      <c r="E23" s="101">
        <v>149.27770600000002</v>
      </c>
      <c r="F23" s="101">
        <v>50.505293000000002</v>
      </c>
      <c r="G23" s="101">
        <v>6.4029440000000006</v>
      </c>
      <c r="H23" s="101">
        <v>12.462002999999999</v>
      </c>
      <c r="I23" s="101">
        <v>32.570698</v>
      </c>
      <c r="J23" s="101">
        <v>77.751361999999986</v>
      </c>
      <c r="K23" s="101">
        <v>25.292743000000002</v>
      </c>
      <c r="L23" s="101">
        <v>101.45196800000001</v>
      </c>
      <c r="M23" s="101">
        <v>9.9060900000000007</v>
      </c>
      <c r="N23" s="101">
        <v>81.530172999999976</v>
      </c>
      <c r="O23" s="101">
        <v>5.2081060000000008</v>
      </c>
      <c r="P23" s="101">
        <v>0.74238099999999996</v>
      </c>
      <c r="Q23" s="101">
        <v>80.129241000000007</v>
      </c>
      <c r="R23" s="101">
        <v>32.328442000000003</v>
      </c>
      <c r="S23" s="101">
        <v>14.727122</v>
      </c>
      <c r="U23" s="159" t="s">
        <v>543</v>
      </c>
    </row>
    <row r="24" spans="1:21" x14ac:dyDescent="0.2">
      <c r="B24" s="159" t="s">
        <v>344</v>
      </c>
      <c r="C24" s="101">
        <v>14.470293999999999</v>
      </c>
      <c r="D24" s="101">
        <v>93.65760499999999</v>
      </c>
      <c r="E24" s="101">
        <v>162.064457</v>
      </c>
      <c r="F24" s="101">
        <v>50.299864999999997</v>
      </c>
      <c r="G24" s="101">
        <v>8.3384579999999993</v>
      </c>
      <c r="H24" s="101">
        <v>11.484289</v>
      </c>
      <c r="I24" s="101">
        <v>26.008796000000004</v>
      </c>
      <c r="J24" s="101">
        <v>78.989588999999995</v>
      </c>
      <c r="K24" s="101">
        <v>20.636157999999998</v>
      </c>
      <c r="L24" s="101">
        <v>65.117626999999999</v>
      </c>
      <c r="M24" s="101">
        <v>9.0749519999999997</v>
      </c>
      <c r="N24" s="101">
        <v>112.71600500000002</v>
      </c>
      <c r="O24" s="101">
        <v>3.3756539999999999</v>
      </c>
      <c r="P24" s="101">
        <v>0.74718799999999996</v>
      </c>
      <c r="Q24" s="101">
        <v>66.832897000000003</v>
      </c>
      <c r="R24" s="101">
        <v>31.549254999999999</v>
      </c>
      <c r="S24" s="101">
        <v>16.604922000000002</v>
      </c>
      <c r="U24" s="159" t="s">
        <v>544</v>
      </c>
    </row>
    <row r="25" spans="1:21" x14ac:dyDescent="0.2">
      <c r="B25" s="159" t="s">
        <v>345</v>
      </c>
      <c r="C25" s="101">
        <v>12.972255000000001</v>
      </c>
      <c r="D25" s="101">
        <v>93.614245999999994</v>
      </c>
      <c r="E25" s="101">
        <v>156.77808299999998</v>
      </c>
      <c r="F25" s="101">
        <v>51.174142000000003</v>
      </c>
      <c r="G25" s="101">
        <v>7.6781120000000005</v>
      </c>
      <c r="H25" s="101">
        <v>12.390988</v>
      </c>
      <c r="I25" s="101">
        <v>24.522372999999998</v>
      </c>
      <c r="J25" s="101">
        <v>80.434899000000001</v>
      </c>
      <c r="K25" s="101">
        <v>25.192343999999999</v>
      </c>
      <c r="L25" s="101">
        <v>72.944270000000017</v>
      </c>
      <c r="M25" s="101">
        <v>9.1428159999999998</v>
      </c>
      <c r="N25" s="101">
        <v>47.386547</v>
      </c>
      <c r="O25" s="101">
        <v>5.0266550000000008</v>
      </c>
      <c r="P25" s="101">
        <v>0.43631700000000007</v>
      </c>
      <c r="Q25" s="101">
        <v>65.413335000000004</v>
      </c>
      <c r="R25" s="101">
        <v>36.589072000000002</v>
      </c>
      <c r="S25" s="101">
        <v>21.912395000000004</v>
      </c>
      <c r="U25" s="159" t="s">
        <v>545</v>
      </c>
    </row>
    <row r="26" spans="1:21" x14ac:dyDescent="0.2">
      <c r="B26" s="159" t="s">
        <v>346</v>
      </c>
      <c r="C26" s="101">
        <v>14.571523000000001</v>
      </c>
      <c r="D26" s="101">
        <v>100.46834</v>
      </c>
      <c r="E26" s="101">
        <v>146.40391500000001</v>
      </c>
      <c r="F26" s="101">
        <v>52.618897000000004</v>
      </c>
      <c r="G26" s="101">
        <v>3.7014070000000001</v>
      </c>
      <c r="H26" s="101">
        <v>12.071695</v>
      </c>
      <c r="I26" s="101">
        <v>23.911512000000002</v>
      </c>
      <c r="J26" s="101">
        <v>80.540358999999995</v>
      </c>
      <c r="K26" s="101">
        <v>25.991355000000002</v>
      </c>
      <c r="L26" s="101">
        <v>79.246402000000018</v>
      </c>
      <c r="M26" s="101">
        <v>8.3557670000000002</v>
      </c>
      <c r="N26" s="101">
        <v>53.440899000000016</v>
      </c>
      <c r="O26" s="101">
        <v>4.7657169999999995</v>
      </c>
      <c r="P26" s="101">
        <v>0.66247400000000001</v>
      </c>
      <c r="Q26" s="101">
        <v>73.291495999999995</v>
      </c>
      <c r="R26" s="101">
        <v>36.591566999999998</v>
      </c>
      <c r="S26" s="101">
        <v>17.797795000000001</v>
      </c>
      <c r="U26" s="159" t="s">
        <v>546</v>
      </c>
    </row>
    <row r="27" spans="1:21" x14ac:dyDescent="0.2">
      <c r="B27" s="159" t="s">
        <v>347</v>
      </c>
      <c r="C27" s="101">
        <v>12.891032999999998</v>
      </c>
      <c r="D27" s="101">
        <v>97.341774000000001</v>
      </c>
      <c r="E27" s="101">
        <v>158.30415899999997</v>
      </c>
      <c r="F27" s="101">
        <v>49.814205999999999</v>
      </c>
      <c r="G27" s="101">
        <v>8.7577080000000009</v>
      </c>
      <c r="H27" s="101">
        <v>12.773829000000001</v>
      </c>
      <c r="I27" s="101">
        <v>28.715928000000002</v>
      </c>
      <c r="J27" s="101">
        <v>93.529278000000019</v>
      </c>
      <c r="K27" s="101">
        <v>26.947263000000003</v>
      </c>
      <c r="L27" s="101">
        <v>82.491050000000001</v>
      </c>
      <c r="M27" s="101">
        <v>9.3600720000000006</v>
      </c>
      <c r="N27" s="101">
        <v>39.811349</v>
      </c>
      <c r="O27" s="101">
        <v>2.946758</v>
      </c>
      <c r="P27" s="101">
        <v>0.70219300000000007</v>
      </c>
      <c r="Q27" s="101">
        <v>72.211413000000007</v>
      </c>
      <c r="R27" s="101">
        <v>35.904852000000005</v>
      </c>
      <c r="S27" s="101">
        <v>21.292096000000001</v>
      </c>
      <c r="U27" s="159" t="s">
        <v>547</v>
      </c>
    </row>
    <row r="28" spans="1:21" x14ac:dyDescent="0.2">
      <c r="B28" s="159" t="s">
        <v>348</v>
      </c>
      <c r="C28" s="101">
        <v>11.501841000000001</v>
      </c>
      <c r="D28" s="101">
        <v>99.82766500000001</v>
      </c>
      <c r="E28" s="101">
        <v>192.53464</v>
      </c>
      <c r="F28" s="101">
        <v>52.737859</v>
      </c>
      <c r="G28" s="101">
        <v>6.4740000000000002</v>
      </c>
      <c r="H28" s="101">
        <v>15.549683999999999</v>
      </c>
      <c r="I28" s="101">
        <v>35.120664000000005</v>
      </c>
      <c r="J28" s="101">
        <v>89.613642999999996</v>
      </c>
      <c r="K28" s="101">
        <v>27.162732999999996</v>
      </c>
      <c r="L28" s="101">
        <v>47.318149999999996</v>
      </c>
      <c r="M28" s="101">
        <v>11.955601999999999</v>
      </c>
      <c r="N28" s="101">
        <v>80.233655999999996</v>
      </c>
      <c r="O28" s="101">
        <v>3.5442449999999992</v>
      </c>
      <c r="P28" s="101">
        <v>0.477155</v>
      </c>
      <c r="Q28" s="101">
        <v>82.563771000000003</v>
      </c>
      <c r="R28" s="101">
        <v>33.328161000000001</v>
      </c>
      <c r="S28" s="101">
        <v>21.476353000000003</v>
      </c>
      <c r="U28" s="159" t="s">
        <v>548</v>
      </c>
    </row>
    <row r="29" spans="1:21" x14ac:dyDescent="0.2">
      <c r="B29" s="159" t="s">
        <v>349</v>
      </c>
      <c r="C29" s="101">
        <v>12.00888</v>
      </c>
      <c r="D29" s="101">
        <v>110.57136700000001</v>
      </c>
      <c r="E29" s="101">
        <v>182.39903799999999</v>
      </c>
      <c r="F29" s="101">
        <v>53.499912999999999</v>
      </c>
      <c r="G29" s="101">
        <v>7.0850179999999998</v>
      </c>
      <c r="H29" s="101">
        <v>14.160504</v>
      </c>
      <c r="I29" s="101">
        <v>37.078671999999997</v>
      </c>
      <c r="J29" s="101">
        <v>69.976466000000002</v>
      </c>
      <c r="K29" s="101">
        <v>34.068844000000006</v>
      </c>
      <c r="L29" s="101">
        <v>84.345803000000004</v>
      </c>
      <c r="M29" s="101">
        <v>10.446964000000001</v>
      </c>
      <c r="N29" s="101">
        <v>84.387486000000024</v>
      </c>
      <c r="O29" s="101">
        <v>5.6609360000000004</v>
      </c>
      <c r="P29" s="101">
        <v>0.92545800000000011</v>
      </c>
      <c r="Q29" s="101">
        <v>68.918196999999992</v>
      </c>
      <c r="R29" s="101">
        <v>35.281703</v>
      </c>
      <c r="S29" s="101">
        <v>24.199871000000005</v>
      </c>
      <c r="U29" s="159" t="s">
        <v>549</v>
      </c>
    </row>
    <row r="30" spans="1:21" x14ac:dyDescent="0.2">
      <c r="B30" s="159" t="s">
        <v>350</v>
      </c>
      <c r="C30" s="101">
        <v>13.655111999999999</v>
      </c>
      <c r="D30" s="101">
        <v>113.05533199999999</v>
      </c>
      <c r="E30" s="101">
        <v>166.34282899999999</v>
      </c>
      <c r="F30" s="101">
        <v>50.999749000000001</v>
      </c>
      <c r="G30" s="101">
        <v>7.9482789999999994</v>
      </c>
      <c r="H30" s="101">
        <v>14.029444</v>
      </c>
      <c r="I30" s="101">
        <v>48.123196999999998</v>
      </c>
      <c r="J30" s="101">
        <v>62.342337000000001</v>
      </c>
      <c r="K30" s="101">
        <v>35.793052000000003</v>
      </c>
      <c r="L30" s="101">
        <v>119.523903</v>
      </c>
      <c r="M30" s="101">
        <v>11.032152</v>
      </c>
      <c r="N30" s="101">
        <v>84.015562000000017</v>
      </c>
      <c r="O30" s="101">
        <v>5.4681850000000001</v>
      </c>
      <c r="P30" s="101">
        <v>0.64592399999999994</v>
      </c>
      <c r="Q30" s="101">
        <v>64.284255999999999</v>
      </c>
      <c r="R30" s="101">
        <v>35.196694999999998</v>
      </c>
      <c r="S30" s="101">
        <v>18.174963000000005</v>
      </c>
      <c r="U30" s="159" t="s">
        <v>550</v>
      </c>
    </row>
    <row r="31" spans="1:21" ht="13.5" customHeight="1" x14ac:dyDescent="0.2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3.8" x14ac:dyDescent="0.3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 x14ac:dyDescent="0.2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 x14ac:dyDescent="0.3">
      <c r="A34" s="268" t="s">
        <v>682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 x14ac:dyDescent="0.3">
      <c r="A35" s="229" t="s">
        <v>162</v>
      </c>
      <c r="B35" s="229" t="s">
        <v>163</v>
      </c>
      <c r="C35" s="265" t="s">
        <v>681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9" t="s">
        <v>536</v>
      </c>
      <c r="U35" s="229" t="s">
        <v>523</v>
      </c>
    </row>
    <row r="36" spans="1:21" ht="20.25" customHeight="1" thickBot="1" x14ac:dyDescent="0.25">
      <c r="A36" s="230"/>
      <c r="B36" s="230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30"/>
      <c r="U36" s="230"/>
    </row>
    <row r="37" spans="1:21" x14ac:dyDescent="0.2">
      <c r="A37" s="100">
        <v>2020</v>
      </c>
      <c r="B37" s="159" t="s">
        <v>339</v>
      </c>
      <c r="C37" s="101">
        <v>18.244662000000002</v>
      </c>
      <c r="D37" s="101">
        <v>48.300733999999999</v>
      </c>
      <c r="E37" s="101">
        <v>29.600171000000003</v>
      </c>
      <c r="F37" s="101">
        <v>28.972211000000001</v>
      </c>
      <c r="G37" s="101">
        <v>35.830384000000002</v>
      </c>
      <c r="H37" s="101">
        <v>30.947890000000001</v>
      </c>
      <c r="I37" s="101">
        <v>13.823977000000001</v>
      </c>
      <c r="J37" s="101">
        <v>16.957810000000002</v>
      </c>
      <c r="K37" s="101">
        <v>2.857834</v>
      </c>
      <c r="L37" s="101">
        <v>908.09162399999991</v>
      </c>
      <c r="M37" s="101">
        <v>42.390219999999999</v>
      </c>
      <c r="N37" s="101">
        <v>136.51231399999998</v>
      </c>
      <c r="O37" s="101">
        <v>247.206796</v>
      </c>
      <c r="P37" s="101">
        <v>13.586718000000001</v>
      </c>
      <c r="Q37" s="101">
        <v>50.891307000000005</v>
      </c>
      <c r="R37" s="101">
        <v>57.572553000000006</v>
      </c>
      <c r="S37" s="101">
        <v>37.756321999999997</v>
      </c>
      <c r="T37" s="100">
        <v>2020</v>
      </c>
      <c r="U37" s="159" t="s">
        <v>539</v>
      </c>
    </row>
    <row r="38" spans="1:21" x14ac:dyDescent="0.2">
      <c r="B38" s="159" t="s">
        <v>340</v>
      </c>
      <c r="C38" s="101">
        <v>21.841085999999997</v>
      </c>
      <c r="D38" s="101">
        <v>49.557317000000005</v>
      </c>
      <c r="E38" s="101">
        <v>29.080721</v>
      </c>
      <c r="F38" s="101">
        <v>29.801197000000002</v>
      </c>
      <c r="G38" s="101">
        <v>33.891653999999996</v>
      </c>
      <c r="H38" s="101">
        <v>23.568342999999999</v>
      </c>
      <c r="I38" s="101">
        <v>25.941163</v>
      </c>
      <c r="J38" s="101">
        <v>15.851786000000001</v>
      </c>
      <c r="K38" s="101">
        <v>1.2824169999999999</v>
      </c>
      <c r="L38" s="101">
        <v>712.30743500000017</v>
      </c>
      <c r="M38" s="101">
        <v>40.834837999999998</v>
      </c>
      <c r="N38" s="101">
        <v>124.49387600000003</v>
      </c>
      <c r="O38" s="101">
        <v>244.122389</v>
      </c>
      <c r="P38" s="101">
        <v>19.966246000000002</v>
      </c>
      <c r="Q38" s="101">
        <v>51.279489999999996</v>
      </c>
      <c r="R38" s="101">
        <v>54.223696999999994</v>
      </c>
      <c r="S38" s="101">
        <v>36.14584</v>
      </c>
      <c r="U38" s="159" t="s">
        <v>540</v>
      </c>
    </row>
    <row r="39" spans="1:21" x14ac:dyDescent="0.2">
      <c r="B39" s="159" t="s">
        <v>341</v>
      </c>
      <c r="C39" s="101">
        <v>17.929662</v>
      </c>
      <c r="D39" s="101">
        <v>56.312799999999996</v>
      </c>
      <c r="E39" s="101">
        <v>35.023943000000003</v>
      </c>
      <c r="F39" s="101">
        <v>35.616714999999999</v>
      </c>
      <c r="G39" s="101">
        <v>41.608198999999999</v>
      </c>
      <c r="H39" s="101">
        <v>34.704881</v>
      </c>
      <c r="I39" s="101">
        <v>22.679383000000001</v>
      </c>
      <c r="J39" s="101">
        <v>15.882477000000002</v>
      </c>
      <c r="K39" s="101">
        <v>2.359235</v>
      </c>
      <c r="L39" s="101">
        <v>666.3025869999999</v>
      </c>
      <c r="M39" s="101">
        <v>39.961190999999999</v>
      </c>
      <c r="N39" s="101">
        <v>161.57573099999999</v>
      </c>
      <c r="O39" s="101">
        <v>259.779447</v>
      </c>
      <c r="P39" s="101">
        <v>27.630231999999999</v>
      </c>
      <c r="Q39" s="101">
        <v>55.644126</v>
      </c>
      <c r="R39" s="101">
        <v>55.753391999999998</v>
      </c>
      <c r="S39" s="101">
        <v>41.201737000000001</v>
      </c>
      <c r="U39" s="159" t="s">
        <v>541</v>
      </c>
    </row>
    <row r="40" spans="1:21" x14ac:dyDescent="0.2">
      <c r="B40" s="159" t="s">
        <v>342</v>
      </c>
      <c r="C40" s="101">
        <v>13.131164999999999</v>
      </c>
      <c r="D40" s="101">
        <v>47.457347999999996</v>
      </c>
      <c r="E40" s="101">
        <v>26.551601999999999</v>
      </c>
      <c r="F40" s="101">
        <v>33.632612000000002</v>
      </c>
      <c r="G40" s="101">
        <v>36.310760000000002</v>
      </c>
      <c r="H40" s="101">
        <v>29.671787000000002</v>
      </c>
      <c r="I40" s="101">
        <v>24.976629000000003</v>
      </c>
      <c r="J40" s="101">
        <v>15.43929</v>
      </c>
      <c r="K40" s="101">
        <v>2.6118230000000002</v>
      </c>
      <c r="L40" s="101">
        <v>403.90000699999996</v>
      </c>
      <c r="M40" s="101">
        <v>29.803014000000001</v>
      </c>
      <c r="N40" s="101">
        <v>126.60475100000004</v>
      </c>
      <c r="O40" s="101">
        <v>231.56582599999999</v>
      </c>
      <c r="P40" s="101">
        <v>22.228625999999998</v>
      </c>
      <c r="Q40" s="101">
        <v>39.171663000000002</v>
      </c>
      <c r="R40" s="101">
        <v>32.536653999999999</v>
      </c>
      <c r="S40" s="101">
        <v>36.107351999999999</v>
      </c>
      <c r="U40" s="159" t="s">
        <v>542</v>
      </c>
    </row>
    <row r="41" spans="1:21" x14ac:dyDescent="0.2">
      <c r="B41" s="159" t="s">
        <v>343</v>
      </c>
      <c r="C41" s="101">
        <v>13.893898999999999</v>
      </c>
      <c r="D41" s="101">
        <v>44.022271000000003</v>
      </c>
      <c r="E41" s="101">
        <v>27.411473000000001</v>
      </c>
      <c r="F41" s="101">
        <v>36.138998000000001</v>
      </c>
      <c r="G41" s="101">
        <v>32.433456999999997</v>
      </c>
      <c r="H41" s="101">
        <v>26.455692000000003</v>
      </c>
      <c r="I41" s="101">
        <v>21.175649999999997</v>
      </c>
      <c r="J41" s="101">
        <v>14.920302999999999</v>
      </c>
      <c r="K41" s="101">
        <v>1.532443</v>
      </c>
      <c r="L41" s="101">
        <v>182.28003699999999</v>
      </c>
      <c r="M41" s="101">
        <v>27.421701000000002</v>
      </c>
      <c r="N41" s="101">
        <v>101.15685299999998</v>
      </c>
      <c r="O41" s="101">
        <v>252.731368</v>
      </c>
      <c r="P41" s="101">
        <v>15.464223</v>
      </c>
      <c r="Q41" s="101">
        <v>39.822555000000001</v>
      </c>
      <c r="R41" s="101">
        <v>36.155186999999998</v>
      </c>
      <c r="S41" s="101">
        <v>35.477665000000002</v>
      </c>
      <c r="U41" s="159" t="s">
        <v>543</v>
      </c>
    </row>
    <row r="42" spans="1:21" x14ac:dyDescent="0.2">
      <c r="B42" s="159" t="s">
        <v>344</v>
      </c>
      <c r="C42" s="101">
        <v>12.715378000000001</v>
      </c>
      <c r="D42" s="101">
        <v>45.889330000000001</v>
      </c>
      <c r="E42" s="101">
        <v>29.75761</v>
      </c>
      <c r="F42" s="101">
        <v>45.808903000000001</v>
      </c>
      <c r="G42" s="101">
        <v>39.704661999999999</v>
      </c>
      <c r="H42" s="101">
        <v>37.361348</v>
      </c>
      <c r="I42" s="101">
        <v>18.372807000000002</v>
      </c>
      <c r="J42" s="101">
        <v>16.928525999999998</v>
      </c>
      <c r="K42" s="101">
        <v>1.3935170000000001</v>
      </c>
      <c r="L42" s="101">
        <v>310.70656600000007</v>
      </c>
      <c r="M42" s="101">
        <v>26.345764999999997</v>
      </c>
      <c r="N42" s="101">
        <v>113.96505499999998</v>
      </c>
      <c r="O42" s="101">
        <v>244.917214</v>
      </c>
      <c r="P42" s="101">
        <v>12.451699999999999</v>
      </c>
      <c r="Q42" s="101">
        <v>43.164770000000004</v>
      </c>
      <c r="R42" s="101">
        <v>47.679031999999999</v>
      </c>
      <c r="S42" s="101">
        <v>38.795439000000002</v>
      </c>
      <c r="U42" s="159" t="s">
        <v>544</v>
      </c>
    </row>
    <row r="43" spans="1:21" x14ac:dyDescent="0.2">
      <c r="B43" s="159" t="s">
        <v>345</v>
      </c>
      <c r="C43" s="101">
        <v>13.279439</v>
      </c>
      <c r="D43" s="101">
        <v>45.340285999999999</v>
      </c>
      <c r="E43" s="101">
        <v>32.827952000000003</v>
      </c>
      <c r="F43" s="101">
        <v>47.09892</v>
      </c>
      <c r="G43" s="101">
        <v>48.172013999999997</v>
      </c>
      <c r="H43" s="101">
        <v>34.843220000000002</v>
      </c>
      <c r="I43" s="101">
        <v>18.669511999999997</v>
      </c>
      <c r="J43" s="101">
        <v>16.066461</v>
      </c>
      <c r="K43" s="101">
        <v>1.3575620000000002</v>
      </c>
      <c r="L43" s="101">
        <v>431.48748799999998</v>
      </c>
      <c r="M43" s="101">
        <v>27.609125000000002</v>
      </c>
      <c r="N43" s="101">
        <v>116.50848900000003</v>
      </c>
      <c r="O43" s="101">
        <v>246.488697</v>
      </c>
      <c r="P43" s="101">
        <v>16.811427999999999</v>
      </c>
      <c r="Q43" s="101">
        <v>54.167611000000001</v>
      </c>
      <c r="R43" s="101">
        <v>52.039121000000002</v>
      </c>
      <c r="S43" s="101">
        <v>44.080375999999994</v>
      </c>
      <c r="U43" s="159" t="s">
        <v>545</v>
      </c>
    </row>
    <row r="44" spans="1:21" x14ac:dyDescent="0.2">
      <c r="B44" s="159" t="s">
        <v>346</v>
      </c>
      <c r="C44" s="101">
        <v>15.358767</v>
      </c>
      <c r="D44" s="101">
        <v>46.195653</v>
      </c>
      <c r="E44" s="101">
        <v>29.694585</v>
      </c>
      <c r="F44" s="101">
        <v>39.233785000000005</v>
      </c>
      <c r="G44" s="101">
        <v>44.593113000000002</v>
      </c>
      <c r="H44" s="101">
        <v>35.742423000000002</v>
      </c>
      <c r="I44" s="101">
        <v>22.657647000000001</v>
      </c>
      <c r="J44" s="101">
        <v>13.691516</v>
      </c>
      <c r="K44" s="101">
        <v>1.2606710000000001</v>
      </c>
      <c r="L44" s="101">
        <v>480.55283700000012</v>
      </c>
      <c r="M44" s="101">
        <v>28.235761</v>
      </c>
      <c r="N44" s="101">
        <v>101.28571700000001</v>
      </c>
      <c r="O44" s="101">
        <v>185.81597500000001</v>
      </c>
      <c r="P44" s="101">
        <v>12.029327</v>
      </c>
      <c r="Q44" s="101">
        <v>42.599678999999995</v>
      </c>
      <c r="R44" s="101">
        <v>43.247480000000003</v>
      </c>
      <c r="S44" s="101">
        <v>36.677637999999995</v>
      </c>
      <c r="U44" s="159" t="s">
        <v>546</v>
      </c>
    </row>
    <row r="45" spans="1:21" x14ac:dyDescent="0.2">
      <c r="B45" s="159" t="s">
        <v>347</v>
      </c>
      <c r="C45" s="101">
        <v>29.495901</v>
      </c>
      <c r="D45" s="101">
        <v>49.178899000000001</v>
      </c>
      <c r="E45" s="101">
        <v>30.158534</v>
      </c>
      <c r="F45" s="101">
        <v>38.591228999999998</v>
      </c>
      <c r="G45" s="101">
        <v>48.839684999999996</v>
      </c>
      <c r="H45" s="101">
        <v>33.892778</v>
      </c>
      <c r="I45" s="101">
        <v>16.626515000000001</v>
      </c>
      <c r="J45" s="101">
        <v>17.923189000000001</v>
      </c>
      <c r="K45" s="101">
        <v>1.527204</v>
      </c>
      <c r="L45" s="101">
        <v>489.92243599999995</v>
      </c>
      <c r="M45" s="101">
        <v>39.191290000000002</v>
      </c>
      <c r="N45" s="101">
        <v>127.68689400000001</v>
      </c>
      <c r="O45" s="101">
        <v>210.84729099999998</v>
      </c>
      <c r="P45" s="101">
        <v>12.445741</v>
      </c>
      <c r="Q45" s="101">
        <v>54.427261999999999</v>
      </c>
      <c r="R45" s="101">
        <v>54.354042</v>
      </c>
      <c r="S45" s="101">
        <v>43.419437000000002</v>
      </c>
      <c r="U45" s="159" t="s">
        <v>547</v>
      </c>
    </row>
    <row r="46" spans="1:21" x14ac:dyDescent="0.2">
      <c r="B46" s="159" t="s">
        <v>348</v>
      </c>
      <c r="C46" s="101">
        <v>36.988181999999995</v>
      </c>
      <c r="D46" s="101">
        <v>54.413199999999996</v>
      </c>
      <c r="E46" s="101">
        <v>32.891928</v>
      </c>
      <c r="F46" s="101">
        <v>34.330686</v>
      </c>
      <c r="G46" s="101">
        <v>42.932826999999996</v>
      </c>
      <c r="H46" s="101">
        <v>35.008261999999995</v>
      </c>
      <c r="I46" s="101">
        <v>20.515968999999998</v>
      </c>
      <c r="J46" s="101">
        <v>17.911438</v>
      </c>
      <c r="K46" s="101">
        <v>2.1362760000000001</v>
      </c>
      <c r="L46" s="101">
        <v>490.52830899999998</v>
      </c>
      <c r="M46" s="101">
        <v>28.161564000000002</v>
      </c>
      <c r="N46" s="101">
        <v>110.17384699999999</v>
      </c>
      <c r="O46" s="101">
        <v>253.89985099999998</v>
      </c>
      <c r="P46" s="101">
        <v>12.271512</v>
      </c>
      <c r="Q46" s="101">
        <v>56.071020999999995</v>
      </c>
      <c r="R46" s="101">
        <v>59.148446</v>
      </c>
      <c r="S46" s="101">
        <v>45.628264999999999</v>
      </c>
      <c r="U46" s="159" t="s">
        <v>548</v>
      </c>
    </row>
    <row r="47" spans="1:21" x14ac:dyDescent="0.2">
      <c r="B47" s="159" t="s">
        <v>349</v>
      </c>
      <c r="C47" s="101">
        <v>22.157314</v>
      </c>
      <c r="D47" s="101">
        <v>53.196515000000005</v>
      </c>
      <c r="E47" s="101">
        <v>32.262565000000002</v>
      </c>
      <c r="F47" s="101">
        <v>31.729737</v>
      </c>
      <c r="G47" s="101">
        <v>41.627660999999996</v>
      </c>
      <c r="H47" s="101">
        <v>33.925150000000002</v>
      </c>
      <c r="I47" s="101">
        <v>18.938234000000001</v>
      </c>
      <c r="J47" s="101">
        <v>16.239328</v>
      </c>
      <c r="K47" s="101">
        <v>1.2665409999999999</v>
      </c>
      <c r="L47" s="101">
        <v>366.747792</v>
      </c>
      <c r="M47" s="101">
        <v>33.216525000000004</v>
      </c>
      <c r="N47" s="101">
        <v>132.651161</v>
      </c>
      <c r="O47" s="101">
        <v>255.92189299999998</v>
      </c>
      <c r="P47" s="101">
        <v>15.191843</v>
      </c>
      <c r="Q47" s="101">
        <v>52.636735000000002</v>
      </c>
      <c r="R47" s="101">
        <v>52.898296000000002</v>
      </c>
      <c r="S47" s="101">
        <v>40.129993999999996</v>
      </c>
      <c r="U47" s="159" t="s">
        <v>549</v>
      </c>
    </row>
    <row r="48" spans="1:21" x14ac:dyDescent="0.2">
      <c r="B48" s="159" t="s">
        <v>350</v>
      </c>
      <c r="C48" s="101">
        <v>16.763835</v>
      </c>
      <c r="D48" s="101">
        <v>48.387566</v>
      </c>
      <c r="E48" s="101">
        <v>32.344953000000004</v>
      </c>
      <c r="F48" s="101">
        <v>32.588126000000003</v>
      </c>
      <c r="G48" s="101">
        <v>33.082160000000002</v>
      </c>
      <c r="H48" s="101">
        <v>36.364637000000002</v>
      </c>
      <c r="I48" s="101">
        <v>16.685891999999999</v>
      </c>
      <c r="J48" s="101">
        <v>15.309725</v>
      </c>
      <c r="K48" s="101">
        <v>1.380989</v>
      </c>
      <c r="L48" s="101">
        <v>445.8605</v>
      </c>
      <c r="M48" s="101">
        <v>29.783076999999999</v>
      </c>
      <c r="N48" s="101">
        <v>148.83423500000001</v>
      </c>
      <c r="O48" s="101">
        <v>202.50572100000002</v>
      </c>
      <c r="P48" s="101">
        <v>16.425179</v>
      </c>
      <c r="Q48" s="101">
        <v>46.513164000000003</v>
      </c>
      <c r="R48" s="101">
        <v>49.333703999999997</v>
      </c>
      <c r="S48" s="101">
        <v>39.645685999999998</v>
      </c>
      <c r="U48" s="159" t="s">
        <v>550</v>
      </c>
    </row>
    <row r="49" spans="1:21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 x14ac:dyDescent="0.2">
      <c r="A50" s="100">
        <v>2021</v>
      </c>
      <c r="B50" s="159" t="s">
        <v>339</v>
      </c>
      <c r="C50" s="101">
        <v>14.456792</v>
      </c>
      <c r="D50" s="101">
        <v>47.477936</v>
      </c>
      <c r="E50" s="101">
        <v>27.159079999999999</v>
      </c>
      <c r="F50" s="101">
        <v>26.568294000000002</v>
      </c>
      <c r="G50" s="101">
        <v>27.982248999999999</v>
      </c>
      <c r="H50" s="101">
        <v>33.627414000000002</v>
      </c>
      <c r="I50" s="101">
        <v>21.116723</v>
      </c>
      <c r="J50" s="101">
        <v>15.554273000000002</v>
      </c>
      <c r="K50" s="101">
        <v>1.610471</v>
      </c>
      <c r="L50" s="101">
        <v>489.47185899999999</v>
      </c>
      <c r="M50" s="101">
        <v>33.632657999999992</v>
      </c>
      <c r="N50" s="101">
        <v>125.409334</v>
      </c>
      <c r="O50" s="101">
        <v>213.68138200000001</v>
      </c>
      <c r="P50" s="101">
        <v>15.885222000000001</v>
      </c>
      <c r="Q50" s="101">
        <v>49.409618000000002</v>
      </c>
      <c r="R50" s="101">
        <v>41.976811999999995</v>
      </c>
      <c r="S50" s="101">
        <v>35.638866</v>
      </c>
      <c r="T50" s="100">
        <v>2021</v>
      </c>
      <c r="U50" s="159" t="s">
        <v>539</v>
      </c>
    </row>
    <row r="51" spans="1:21" x14ac:dyDescent="0.2">
      <c r="B51" s="159" t="s">
        <v>340</v>
      </c>
      <c r="C51" s="101">
        <v>19.343116000000002</v>
      </c>
      <c r="D51" s="101">
        <v>47.505108999999997</v>
      </c>
      <c r="E51" s="101">
        <v>27.927854</v>
      </c>
      <c r="F51" s="101">
        <v>31.895341000000002</v>
      </c>
      <c r="G51" s="101">
        <v>27.766659999999998</v>
      </c>
      <c r="H51" s="101">
        <v>32.658091999999996</v>
      </c>
      <c r="I51" s="101">
        <v>22.839917</v>
      </c>
      <c r="J51" s="101">
        <v>15.608449</v>
      </c>
      <c r="K51" s="101">
        <v>1.359569</v>
      </c>
      <c r="L51" s="101">
        <v>599.6816510000001</v>
      </c>
      <c r="M51" s="101">
        <v>43.063660999999996</v>
      </c>
      <c r="N51" s="101">
        <v>123.26820800000002</v>
      </c>
      <c r="O51" s="101">
        <v>239.840373</v>
      </c>
      <c r="P51" s="101">
        <v>16.083669</v>
      </c>
      <c r="Q51" s="101">
        <v>56.463754999999999</v>
      </c>
      <c r="R51" s="101">
        <v>38.988557999999998</v>
      </c>
      <c r="S51" s="101">
        <v>36.556287000000005</v>
      </c>
      <c r="U51" s="159" t="s">
        <v>540</v>
      </c>
    </row>
    <row r="52" spans="1:21" x14ac:dyDescent="0.2">
      <c r="B52" s="159" t="s">
        <v>341</v>
      </c>
      <c r="C52" s="101">
        <v>17.479892</v>
      </c>
      <c r="D52" s="101">
        <v>56.558034999999997</v>
      </c>
      <c r="E52" s="101">
        <v>34.421883999999999</v>
      </c>
      <c r="F52" s="101">
        <v>41.507789000000002</v>
      </c>
      <c r="G52" s="101">
        <v>39.367113999999994</v>
      </c>
      <c r="H52" s="101">
        <v>38.673926999999999</v>
      </c>
      <c r="I52" s="101">
        <v>28.198049000000001</v>
      </c>
      <c r="J52" s="101">
        <v>20.097014999999999</v>
      </c>
      <c r="K52" s="101">
        <v>2.070754</v>
      </c>
      <c r="L52" s="101">
        <v>606.03968800000007</v>
      </c>
      <c r="M52" s="101">
        <v>42.607830999999997</v>
      </c>
      <c r="N52" s="101">
        <v>166.004007</v>
      </c>
      <c r="O52" s="101">
        <v>285.191596</v>
      </c>
      <c r="P52" s="101">
        <v>37.199736000000001</v>
      </c>
      <c r="Q52" s="101">
        <v>62.703209000000001</v>
      </c>
      <c r="R52" s="101">
        <v>50.922975000000001</v>
      </c>
      <c r="S52" s="101">
        <v>45.474252000000007</v>
      </c>
      <c r="U52" s="159" t="s">
        <v>541</v>
      </c>
    </row>
    <row r="53" spans="1:21" x14ac:dyDescent="0.2">
      <c r="B53" s="159" t="s">
        <v>342</v>
      </c>
      <c r="C53" s="101">
        <v>16.818777000000001</v>
      </c>
      <c r="D53" s="101">
        <v>49.907896000000001</v>
      </c>
      <c r="E53" s="101">
        <v>32.813681000000003</v>
      </c>
      <c r="F53" s="101">
        <v>43.203766000000002</v>
      </c>
      <c r="G53" s="101">
        <v>38.342257000000004</v>
      </c>
      <c r="H53" s="101">
        <v>36.491720000000001</v>
      </c>
      <c r="I53" s="101">
        <v>18.692861000000001</v>
      </c>
      <c r="J53" s="101">
        <v>20.515889000000001</v>
      </c>
      <c r="K53" s="101">
        <v>1.8909630000000002</v>
      </c>
      <c r="L53" s="101">
        <v>656.92493799999988</v>
      </c>
      <c r="M53" s="101">
        <v>51.192037000000006</v>
      </c>
      <c r="N53" s="101">
        <v>151.60696799999994</v>
      </c>
      <c r="O53" s="101">
        <v>267.78169400000002</v>
      </c>
      <c r="P53" s="101">
        <v>23.992923000000001</v>
      </c>
      <c r="Q53" s="101">
        <v>61.093623000000008</v>
      </c>
      <c r="R53" s="101">
        <v>55.107837000000004</v>
      </c>
      <c r="S53" s="101">
        <v>41.071000999999995</v>
      </c>
      <c r="U53" s="159" t="s">
        <v>542</v>
      </c>
    </row>
    <row r="54" spans="1:21" x14ac:dyDescent="0.2">
      <c r="B54" s="159" t="s">
        <v>343</v>
      </c>
      <c r="C54" s="101">
        <v>13.687427000000001</v>
      </c>
      <c r="D54" s="101">
        <v>49.223725999999999</v>
      </c>
      <c r="E54" s="101">
        <v>33.047024999999998</v>
      </c>
      <c r="F54" s="101">
        <v>44.819946000000002</v>
      </c>
      <c r="G54" s="101">
        <v>41.451370999999995</v>
      </c>
      <c r="H54" s="101">
        <v>32.341861000000002</v>
      </c>
      <c r="I54" s="101">
        <v>22.097884000000001</v>
      </c>
      <c r="J54" s="101">
        <v>17.272784000000001</v>
      </c>
      <c r="K54" s="101">
        <v>2.5366580000000001</v>
      </c>
      <c r="L54" s="101">
        <v>724.27622099999996</v>
      </c>
      <c r="M54" s="101">
        <v>41.370238000000001</v>
      </c>
      <c r="N54" s="101">
        <v>171.04061199999995</v>
      </c>
      <c r="O54" s="101">
        <v>244.15634800000001</v>
      </c>
      <c r="P54" s="101">
        <v>19.354237999999999</v>
      </c>
      <c r="Q54" s="101">
        <v>62.096880999999996</v>
      </c>
      <c r="R54" s="101">
        <v>56.882527000000003</v>
      </c>
      <c r="S54" s="101">
        <v>37.819311999999996</v>
      </c>
      <c r="U54" s="159" t="s">
        <v>543</v>
      </c>
    </row>
    <row r="55" spans="1:21" x14ac:dyDescent="0.2">
      <c r="B55" s="159" t="s">
        <v>344</v>
      </c>
      <c r="C55" s="101">
        <v>14.570419999999999</v>
      </c>
      <c r="D55" s="101">
        <v>49.673455000000004</v>
      </c>
      <c r="E55" s="101">
        <v>37.741520999999999</v>
      </c>
      <c r="F55" s="101">
        <v>49.772972999999993</v>
      </c>
      <c r="G55" s="101">
        <v>49.536926000000001</v>
      </c>
      <c r="H55" s="101">
        <v>37.981079000000001</v>
      </c>
      <c r="I55" s="101">
        <v>25.219522999999999</v>
      </c>
      <c r="J55" s="101">
        <v>19.113976000000001</v>
      </c>
      <c r="K55" s="101">
        <v>2.108482</v>
      </c>
      <c r="L55" s="101">
        <v>634.15315299999997</v>
      </c>
      <c r="M55" s="101">
        <v>39.824796999999997</v>
      </c>
      <c r="N55" s="101">
        <v>151.94448599999998</v>
      </c>
      <c r="O55" s="101">
        <v>279.360525</v>
      </c>
      <c r="P55" s="101">
        <v>24.479508000000003</v>
      </c>
      <c r="Q55" s="101">
        <v>57.233584</v>
      </c>
      <c r="R55" s="101">
        <v>55.937810999999996</v>
      </c>
      <c r="S55" s="101">
        <v>38.759501</v>
      </c>
      <c r="U55" s="159" t="s">
        <v>544</v>
      </c>
    </row>
    <row r="56" spans="1:21" x14ac:dyDescent="0.2">
      <c r="B56" s="159" t="s">
        <v>345</v>
      </c>
      <c r="C56" s="101">
        <v>12.79139</v>
      </c>
      <c r="D56" s="101">
        <v>53.397228000000005</v>
      </c>
      <c r="E56" s="101">
        <v>38.216388999999999</v>
      </c>
      <c r="F56" s="101">
        <v>49.690178000000003</v>
      </c>
      <c r="G56" s="101">
        <v>51.298113999999998</v>
      </c>
      <c r="H56" s="101">
        <v>37.563375999999998</v>
      </c>
      <c r="I56" s="101">
        <v>27.472923999999999</v>
      </c>
      <c r="J56" s="101">
        <v>20.853475</v>
      </c>
      <c r="K56" s="101">
        <v>2.218083</v>
      </c>
      <c r="L56" s="101">
        <v>868.67884900000001</v>
      </c>
      <c r="M56" s="101">
        <v>42.393021000000005</v>
      </c>
      <c r="N56" s="101">
        <v>181.61300199999999</v>
      </c>
      <c r="O56" s="101">
        <v>310.07034900000002</v>
      </c>
      <c r="P56" s="101">
        <v>20.085626000000001</v>
      </c>
      <c r="Q56" s="101">
        <v>62.510129000000006</v>
      </c>
      <c r="R56" s="101">
        <v>55.118603999999998</v>
      </c>
      <c r="S56" s="101">
        <v>41.37941</v>
      </c>
      <c r="U56" s="159" t="s">
        <v>545</v>
      </c>
    </row>
    <row r="57" spans="1:21" x14ac:dyDescent="0.2">
      <c r="B57" s="159" t="s">
        <v>346</v>
      </c>
      <c r="C57" s="101">
        <v>14.021132999999999</v>
      </c>
      <c r="D57" s="101">
        <v>53.132722999999999</v>
      </c>
      <c r="E57" s="101">
        <v>34.836328999999992</v>
      </c>
      <c r="F57" s="101">
        <v>43.838248999999998</v>
      </c>
      <c r="G57" s="101">
        <v>44.686779000000001</v>
      </c>
      <c r="H57" s="101">
        <v>49.88353</v>
      </c>
      <c r="I57" s="101">
        <v>19.084467</v>
      </c>
      <c r="J57" s="101">
        <v>14.876416000000001</v>
      </c>
      <c r="K57" s="101">
        <v>1.113917</v>
      </c>
      <c r="L57" s="101">
        <v>880.51788199999999</v>
      </c>
      <c r="M57" s="101">
        <v>39.844613999999993</v>
      </c>
      <c r="N57" s="101">
        <v>165.97088199999996</v>
      </c>
      <c r="O57" s="101">
        <v>256.297798</v>
      </c>
      <c r="P57" s="101">
        <v>20.366398</v>
      </c>
      <c r="Q57" s="101">
        <v>47.132461000000006</v>
      </c>
      <c r="R57" s="101">
        <v>52.354421000000002</v>
      </c>
      <c r="S57" s="101">
        <v>37.645028000000003</v>
      </c>
      <c r="U57" s="159" t="s">
        <v>546</v>
      </c>
    </row>
    <row r="58" spans="1:21" x14ac:dyDescent="0.2">
      <c r="B58" s="159" t="s">
        <v>347</v>
      </c>
      <c r="C58" s="101">
        <v>29.935434000000001</v>
      </c>
      <c r="D58" s="101">
        <v>55.066999000000003</v>
      </c>
      <c r="E58" s="101">
        <v>35.833258000000001</v>
      </c>
      <c r="F58" s="101">
        <v>43.768045999999998</v>
      </c>
      <c r="G58" s="101">
        <v>45.076233999999999</v>
      </c>
      <c r="H58" s="101">
        <v>52.327959000000007</v>
      </c>
      <c r="I58" s="101">
        <v>21.379654000000002</v>
      </c>
      <c r="J58" s="101">
        <v>21.433736999999997</v>
      </c>
      <c r="K58" s="101">
        <v>1.6928459999999999</v>
      </c>
      <c r="L58" s="101">
        <v>1011.1495269999996</v>
      </c>
      <c r="M58" s="101">
        <v>43.397225000000006</v>
      </c>
      <c r="N58" s="101">
        <v>179.37455000000006</v>
      </c>
      <c r="O58" s="101">
        <v>246.62162800000002</v>
      </c>
      <c r="P58" s="101">
        <v>25.129937000000002</v>
      </c>
      <c r="Q58" s="101">
        <v>61.148534000000005</v>
      </c>
      <c r="R58" s="101">
        <v>61.345979</v>
      </c>
      <c r="S58" s="101">
        <v>49.490397000000002</v>
      </c>
      <c r="U58" s="159" t="s">
        <v>547</v>
      </c>
    </row>
    <row r="59" spans="1:21" x14ac:dyDescent="0.2">
      <c r="B59" s="159" t="s">
        <v>348</v>
      </c>
      <c r="C59" s="101">
        <v>35.781167000000003</v>
      </c>
      <c r="D59" s="101">
        <v>57.739094999999999</v>
      </c>
      <c r="E59" s="101">
        <v>35.274903999999999</v>
      </c>
      <c r="F59" s="101">
        <v>39.257584999999999</v>
      </c>
      <c r="G59" s="101">
        <v>45.996245000000002</v>
      </c>
      <c r="H59" s="101">
        <v>37.515726000000001</v>
      </c>
      <c r="I59" s="101">
        <v>23.681053000000002</v>
      </c>
      <c r="J59" s="101">
        <v>20.949440000000003</v>
      </c>
      <c r="K59" s="101">
        <v>2.3978190000000001</v>
      </c>
      <c r="L59" s="101">
        <v>1110.5187099999998</v>
      </c>
      <c r="M59" s="101">
        <v>54.824998000000001</v>
      </c>
      <c r="N59" s="101">
        <v>161.72256899999999</v>
      </c>
      <c r="O59" s="101">
        <v>301.47492500000004</v>
      </c>
      <c r="P59" s="101">
        <v>19.907306999999999</v>
      </c>
      <c r="Q59" s="101">
        <v>58.333181999999994</v>
      </c>
      <c r="R59" s="101">
        <v>65.506100000000004</v>
      </c>
      <c r="S59" s="101">
        <v>44.178313000000003</v>
      </c>
      <c r="U59" s="159" t="s">
        <v>548</v>
      </c>
    </row>
    <row r="60" spans="1:21" x14ac:dyDescent="0.2">
      <c r="B60" s="159" t="s">
        <v>349</v>
      </c>
      <c r="C60" s="101">
        <v>26.677489999999999</v>
      </c>
      <c r="D60" s="101">
        <v>56.852983999999999</v>
      </c>
      <c r="E60" s="101">
        <v>39.391490999999995</v>
      </c>
      <c r="F60" s="101">
        <v>37.757848000000003</v>
      </c>
      <c r="G60" s="101">
        <v>50.769168000000001</v>
      </c>
      <c r="H60" s="101">
        <v>36.022394999999996</v>
      </c>
      <c r="I60" s="101">
        <v>31.053142000000001</v>
      </c>
      <c r="J60" s="101">
        <v>20.832787</v>
      </c>
      <c r="K60" s="101">
        <v>2.087021</v>
      </c>
      <c r="L60" s="101">
        <v>1035.7622919999999</v>
      </c>
      <c r="M60" s="101">
        <v>52.450204000000014</v>
      </c>
      <c r="N60" s="101">
        <v>318.973007</v>
      </c>
      <c r="O60" s="101">
        <v>272.776321</v>
      </c>
      <c r="P60" s="101">
        <v>31.837856000000002</v>
      </c>
      <c r="Q60" s="101">
        <v>62.105043999999999</v>
      </c>
      <c r="R60" s="101">
        <v>67.081112000000005</v>
      </c>
      <c r="S60" s="101">
        <v>44.353191000000002</v>
      </c>
      <c r="U60" s="159" t="s">
        <v>549</v>
      </c>
    </row>
    <row r="61" spans="1:21" x14ac:dyDescent="0.2">
      <c r="B61" s="159" t="s">
        <v>350</v>
      </c>
      <c r="C61" s="101">
        <v>20.698125000000001</v>
      </c>
      <c r="D61" s="101">
        <v>57.118829000000005</v>
      </c>
      <c r="E61" s="101">
        <v>34.457019000000003</v>
      </c>
      <c r="F61" s="101">
        <v>38.790230999999999</v>
      </c>
      <c r="G61" s="101">
        <v>43.095404000000002</v>
      </c>
      <c r="H61" s="101">
        <v>36.489522000000001</v>
      </c>
      <c r="I61" s="101">
        <v>24.546119999999998</v>
      </c>
      <c r="J61" s="101">
        <v>18.252490999999999</v>
      </c>
      <c r="K61" s="101">
        <v>1.264052</v>
      </c>
      <c r="L61" s="101">
        <v>963.33121100000017</v>
      </c>
      <c r="M61" s="101">
        <v>48.338186999999998</v>
      </c>
      <c r="N61" s="101">
        <v>329.30506699999995</v>
      </c>
      <c r="O61" s="101">
        <v>272.85263500000002</v>
      </c>
      <c r="P61" s="101">
        <v>41.114455999999997</v>
      </c>
      <c r="Q61" s="101">
        <v>53.210255999999994</v>
      </c>
      <c r="R61" s="101">
        <v>58.645183000000003</v>
      </c>
      <c r="S61" s="101">
        <v>40.056355000000003</v>
      </c>
      <c r="U61" s="159" t="s">
        <v>550</v>
      </c>
    </row>
    <row r="62" spans="1:21" x14ac:dyDescent="0.2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 x14ac:dyDescent="0.2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 x14ac:dyDescent="0.2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 x14ac:dyDescent="0.3">
      <c r="A65" s="268" t="s">
        <v>682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 x14ac:dyDescent="0.3">
      <c r="A66" s="229" t="s">
        <v>162</v>
      </c>
      <c r="B66" s="229" t="s">
        <v>163</v>
      </c>
      <c r="C66" s="265" t="s">
        <v>681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9" t="s">
        <v>536</v>
      </c>
      <c r="U66" s="229" t="s">
        <v>523</v>
      </c>
    </row>
    <row r="67" spans="1:21" ht="20.25" customHeight="1" thickBot="1" x14ac:dyDescent="0.25">
      <c r="A67" s="230"/>
      <c r="B67" s="230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30"/>
      <c r="U67" s="230"/>
    </row>
    <row r="68" spans="1:21" x14ac:dyDescent="0.2">
      <c r="A68" s="100">
        <v>2020</v>
      </c>
      <c r="B68" s="159" t="s">
        <v>339</v>
      </c>
      <c r="C68" s="101">
        <v>8.4643099999999993</v>
      </c>
      <c r="D68" s="101">
        <v>2.0482149999999999</v>
      </c>
      <c r="E68" s="101">
        <v>2.8001050000000003</v>
      </c>
      <c r="F68" s="101">
        <v>154.02568399999998</v>
      </c>
      <c r="G68" s="101">
        <v>286.68483199999991</v>
      </c>
      <c r="H68" s="101">
        <v>84.597667999999999</v>
      </c>
      <c r="I68" s="101">
        <v>31.340167999999998</v>
      </c>
      <c r="J68" s="101">
        <v>35.803688000000001</v>
      </c>
      <c r="K68" s="101">
        <v>0.69315100000000007</v>
      </c>
      <c r="L68" s="101">
        <v>67.967663000000002</v>
      </c>
      <c r="M68" s="101">
        <v>8.9314250000000008</v>
      </c>
      <c r="N68" s="101">
        <v>0.87814899999999996</v>
      </c>
      <c r="O68" s="101">
        <v>8.8423639999999999</v>
      </c>
      <c r="P68" s="101">
        <v>85.514674999999997</v>
      </c>
      <c r="Q68" s="101">
        <v>12.285897</v>
      </c>
      <c r="R68" s="101">
        <v>0.58172099999999993</v>
      </c>
      <c r="S68" s="101">
        <v>7.6737709999999995</v>
      </c>
      <c r="T68" s="100">
        <v>2020</v>
      </c>
      <c r="U68" s="159" t="s">
        <v>539</v>
      </c>
    </row>
    <row r="69" spans="1:21" x14ac:dyDescent="0.2">
      <c r="B69" s="159" t="s">
        <v>340</v>
      </c>
      <c r="C69" s="101">
        <v>8.610913</v>
      </c>
      <c r="D69" s="101">
        <v>1.7325680000000001</v>
      </c>
      <c r="E69" s="101">
        <v>3.0885389999999999</v>
      </c>
      <c r="F69" s="101">
        <v>134.31384500000001</v>
      </c>
      <c r="G69" s="101">
        <v>286.29947099999998</v>
      </c>
      <c r="H69" s="101">
        <v>84.576879999999989</v>
      </c>
      <c r="I69" s="101">
        <v>28.793577000000003</v>
      </c>
      <c r="J69" s="101">
        <v>33.800574000000005</v>
      </c>
      <c r="K69" s="101">
        <v>0.74226199999999998</v>
      </c>
      <c r="L69" s="101">
        <v>69.034493000000012</v>
      </c>
      <c r="M69" s="101">
        <v>14.770118</v>
      </c>
      <c r="N69" s="101">
        <v>0.69585300000000005</v>
      </c>
      <c r="O69" s="101">
        <v>4.3225169999999995</v>
      </c>
      <c r="P69" s="101">
        <v>87.473912999999996</v>
      </c>
      <c r="Q69" s="101">
        <v>10.822575000000001</v>
      </c>
      <c r="R69" s="101">
        <v>0.59792600000000007</v>
      </c>
      <c r="S69" s="101">
        <v>8.813047000000001</v>
      </c>
      <c r="U69" s="159" t="s">
        <v>540</v>
      </c>
    </row>
    <row r="70" spans="1:21" x14ac:dyDescent="0.2">
      <c r="B70" s="159" t="s">
        <v>341</v>
      </c>
      <c r="C70" s="101">
        <v>8.1887340000000002</v>
      </c>
      <c r="D70" s="101">
        <v>1.1449579999999999</v>
      </c>
      <c r="E70" s="101">
        <v>3.0438160000000001</v>
      </c>
      <c r="F70" s="101">
        <v>152.695595</v>
      </c>
      <c r="G70" s="101">
        <v>300.02557400000001</v>
      </c>
      <c r="H70" s="101">
        <v>72.498367999999999</v>
      </c>
      <c r="I70" s="101">
        <v>30.029522999999998</v>
      </c>
      <c r="J70" s="101">
        <v>19.210823999999999</v>
      </c>
      <c r="K70" s="101">
        <v>0.94049300000000002</v>
      </c>
      <c r="L70" s="101">
        <v>67.854052999999993</v>
      </c>
      <c r="M70" s="101">
        <v>12.785664000000001</v>
      </c>
      <c r="N70" s="101">
        <v>0.53581299999999998</v>
      </c>
      <c r="O70" s="101">
        <v>7.7628970000000006</v>
      </c>
      <c r="P70" s="101">
        <v>90.760039999999989</v>
      </c>
      <c r="Q70" s="101">
        <v>12.482988000000001</v>
      </c>
      <c r="R70" s="101">
        <v>0.73959799999999998</v>
      </c>
      <c r="S70" s="101">
        <v>8.2959130000000005</v>
      </c>
      <c r="U70" s="159" t="s">
        <v>541</v>
      </c>
    </row>
    <row r="71" spans="1:21" x14ac:dyDescent="0.2">
      <c r="B71" s="159" t="s">
        <v>342</v>
      </c>
      <c r="C71" s="101">
        <v>6.1261010000000002</v>
      </c>
      <c r="D71" s="101">
        <v>0.49373400000000001</v>
      </c>
      <c r="E71" s="101">
        <v>1.238345</v>
      </c>
      <c r="F71" s="101">
        <v>82.247591</v>
      </c>
      <c r="G71" s="101">
        <v>228.51917400000002</v>
      </c>
      <c r="H71" s="101">
        <v>45.757041999999998</v>
      </c>
      <c r="I71" s="101">
        <v>15.530557</v>
      </c>
      <c r="J71" s="101">
        <v>7.7305930000000016</v>
      </c>
      <c r="K71" s="101">
        <v>0.60555000000000003</v>
      </c>
      <c r="L71" s="101">
        <v>54.083252000000002</v>
      </c>
      <c r="M71" s="101">
        <v>10.455237</v>
      </c>
      <c r="N71" s="101">
        <v>0.28177099999999999</v>
      </c>
      <c r="O71" s="101">
        <v>6.1850260000000006</v>
      </c>
      <c r="P71" s="101">
        <v>77.956221999999997</v>
      </c>
      <c r="Q71" s="101">
        <v>8.1477550000000001</v>
      </c>
      <c r="R71" s="101">
        <v>0.37215999999999999</v>
      </c>
      <c r="S71" s="101">
        <v>4.1547320000000001</v>
      </c>
      <c r="U71" s="159" t="s">
        <v>542</v>
      </c>
    </row>
    <row r="72" spans="1:21" x14ac:dyDescent="0.2">
      <c r="B72" s="159" t="s">
        <v>343</v>
      </c>
      <c r="C72" s="101">
        <v>7.1026720000000001</v>
      </c>
      <c r="D72" s="101">
        <v>0.77813599999999994</v>
      </c>
      <c r="E72" s="101">
        <v>1.215152</v>
      </c>
      <c r="F72" s="101">
        <v>94.383335000000002</v>
      </c>
      <c r="G72" s="101">
        <v>235.010277</v>
      </c>
      <c r="H72" s="101">
        <v>48.117640000000002</v>
      </c>
      <c r="I72" s="101">
        <v>23.591905000000004</v>
      </c>
      <c r="J72" s="101">
        <v>10.891582999999997</v>
      </c>
      <c r="K72" s="101">
        <v>0.29708200000000001</v>
      </c>
      <c r="L72" s="101">
        <v>67.998329999999996</v>
      </c>
      <c r="M72" s="101">
        <v>13.161186000000001</v>
      </c>
      <c r="N72" s="101">
        <v>0.49188699999999996</v>
      </c>
      <c r="O72" s="101">
        <v>6.3562630000000002</v>
      </c>
      <c r="P72" s="101">
        <v>73.005246</v>
      </c>
      <c r="Q72" s="101">
        <v>10.826505000000001</v>
      </c>
      <c r="R72" s="101">
        <v>0.42944399999999999</v>
      </c>
      <c r="S72" s="101">
        <v>5.3111739999999994</v>
      </c>
      <c r="U72" s="159" t="s">
        <v>543</v>
      </c>
    </row>
    <row r="73" spans="1:21" x14ac:dyDescent="0.2">
      <c r="B73" s="159" t="s">
        <v>344</v>
      </c>
      <c r="C73" s="101">
        <v>7.3883130000000001</v>
      </c>
      <c r="D73" s="101">
        <v>0.7532890000000001</v>
      </c>
      <c r="E73" s="101">
        <v>1.7228940000000001</v>
      </c>
      <c r="F73" s="101">
        <v>118.44202</v>
      </c>
      <c r="G73" s="101">
        <v>263.21923500000003</v>
      </c>
      <c r="H73" s="101">
        <v>59.637576999999993</v>
      </c>
      <c r="I73" s="101">
        <v>23.431829999999998</v>
      </c>
      <c r="J73" s="101">
        <v>17.326971999999998</v>
      </c>
      <c r="K73" s="101">
        <v>0.67562</v>
      </c>
      <c r="L73" s="101">
        <v>55.102294999999998</v>
      </c>
      <c r="M73" s="101">
        <v>11.715686</v>
      </c>
      <c r="N73" s="101">
        <v>0.69143599999999994</v>
      </c>
      <c r="O73" s="101">
        <v>2.64019</v>
      </c>
      <c r="P73" s="101">
        <v>77.066799000000003</v>
      </c>
      <c r="Q73" s="101">
        <v>10.785595999999998</v>
      </c>
      <c r="R73" s="101">
        <v>0.92903199999999997</v>
      </c>
      <c r="S73" s="101">
        <v>8.7869200000000003</v>
      </c>
      <c r="U73" s="159" t="s">
        <v>544</v>
      </c>
    </row>
    <row r="74" spans="1:21" x14ac:dyDescent="0.2">
      <c r="B74" s="159" t="s">
        <v>345</v>
      </c>
      <c r="C74" s="101">
        <v>8.9430599999999991</v>
      </c>
      <c r="D74" s="101">
        <v>0.74517699999999998</v>
      </c>
      <c r="E74" s="101">
        <v>2.65225</v>
      </c>
      <c r="F74" s="101">
        <v>140.83808199999999</v>
      </c>
      <c r="G74" s="101">
        <v>304.23576699999995</v>
      </c>
      <c r="H74" s="101">
        <v>71.810117000000005</v>
      </c>
      <c r="I74" s="101">
        <v>21.862413</v>
      </c>
      <c r="J74" s="101">
        <v>24.245365</v>
      </c>
      <c r="K74" s="101">
        <v>0.69485399999999997</v>
      </c>
      <c r="L74" s="101">
        <v>62.021693999999997</v>
      </c>
      <c r="M74" s="101">
        <v>17.122612</v>
      </c>
      <c r="N74" s="101">
        <v>0.81620300000000001</v>
      </c>
      <c r="O74" s="101">
        <v>4.0377590000000003</v>
      </c>
      <c r="P74" s="101">
        <v>84.01297000000001</v>
      </c>
      <c r="Q74" s="101">
        <v>11.736474999999999</v>
      </c>
      <c r="R74" s="101">
        <v>0.5321260000000001</v>
      </c>
      <c r="S74" s="101">
        <v>9.6518450000000016</v>
      </c>
      <c r="U74" s="159" t="s">
        <v>545</v>
      </c>
    </row>
    <row r="75" spans="1:21" x14ac:dyDescent="0.2">
      <c r="B75" s="159" t="s">
        <v>346</v>
      </c>
      <c r="C75" s="101">
        <v>6.3481369999999995</v>
      </c>
      <c r="D75" s="101">
        <v>0.412192</v>
      </c>
      <c r="E75" s="101">
        <v>2.065051</v>
      </c>
      <c r="F75" s="101">
        <v>88.765243999999996</v>
      </c>
      <c r="G75" s="101">
        <v>232.90244299999998</v>
      </c>
      <c r="H75" s="101">
        <v>66.490667999999999</v>
      </c>
      <c r="I75" s="101">
        <v>12.38691</v>
      </c>
      <c r="J75" s="101">
        <v>22.796295000000004</v>
      </c>
      <c r="K75" s="101">
        <v>0.32109299999999996</v>
      </c>
      <c r="L75" s="101">
        <v>41.995192000000003</v>
      </c>
      <c r="M75" s="101">
        <v>10.345922</v>
      </c>
      <c r="N75" s="101">
        <v>0.85585299999999997</v>
      </c>
      <c r="O75" s="101">
        <v>7.2271320000000001</v>
      </c>
      <c r="P75" s="101">
        <v>69.642381</v>
      </c>
      <c r="Q75" s="101">
        <v>11.185203</v>
      </c>
      <c r="R75" s="101">
        <v>0.41322200000000003</v>
      </c>
      <c r="S75" s="101">
        <v>4.9465070000000004</v>
      </c>
      <c r="U75" s="159" t="s">
        <v>546</v>
      </c>
    </row>
    <row r="76" spans="1:21" x14ac:dyDescent="0.2">
      <c r="B76" s="159" t="s">
        <v>347</v>
      </c>
      <c r="C76" s="101">
        <v>8.9699090000000012</v>
      </c>
      <c r="D76" s="101">
        <v>1.099742</v>
      </c>
      <c r="E76" s="101">
        <v>2.4732150000000002</v>
      </c>
      <c r="F76" s="101">
        <v>154.78969000000001</v>
      </c>
      <c r="G76" s="101">
        <v>297.47197999999997</v>
      </c>
      <c r="H76" s="101">
        <v>86.934708999999998</v>
      </c>
      <c r="I76" s="101">
        <v>24.451983000000002</v>
      </c>
      <c r="J76" s="101">
        <v>23.070225999999998</v>
      </c>
      <c r="K76" s="101">
        <v>0.47777200000000003</v>
      </c>
      <c r="L76" s="101">
        <v>63.203115999999994</v>
      </c>
      <c r="M76" s="101">
        <v>36.696319000000003</v>
      </c>
      <c r="N76" s="101">
        <v>0.67918599999999996</v>
      </c>
      <c r="O76" s="101">
        <v>5.2040420000000003</v>
      </c>
      <c r="P76" s="101">
        <v>89.090649999999997</v>
      </c>
      <c r="Q76" s="101">
        <v>14.454419000000001</v>
      </c>
      <c r="R76" s="101">
        <v>0.46888000000000002</v>
      </c>
      <c r="S76" s="101">
        <v>8.2181700000000006</v>
      </c>
      <c r="U76" s="159" t="s">
        <v>547</v>
      </c>
    </row>
    <row r="77" spans="1:21" x14ac:dyDescent="0.2">
      <c r="B77" s="159" t="s">
        <v>348</v>
      </c>
      <c r="C77" s="101">
        <v>9.6853560000000005</v>
      </c>
      <c r="D77" s="101">
        <v>1.3958329999999999</v>
      </c>
      <c r="E77" s="101">
        <v>2.969347</v>
      </c>
      <c r="F77" s="101">
        <v>173.952113</v>
      </c>
      <c r="G77" s="101">
        <v>297.90475300000003</v>
      </c>
      <c r="H77" s="101">
        <v>90.172529999999995</v>
      </c>
      <c r="I77" s="101">
        <v>28.386493999999999</v>
      </c>
      <c r="J77" s="101">
        <v>23.356629999999999</v>
      </c>
      <c r="K77" s="101">
        <v>0.80075500000000011</v>
      </c>
      <c r="L77" s="101">
        <v>61.248693000000003</v>
      </c>
      <c r="M77" s="101">
        <v>14.065232</v>
      </c>
      <c r="N77" s="101">
        <v>0.87772500000000009</v>
      </c>
      <c r="O77" s="101">
        <v>7.2765570000000004</v>
      </c>
      <c r="P77" s="101">
        <v>87.189212999999995</v>
      </c>
      <c r="Q77" s="101">
        <v>15.892173</v>
      </c>
      <c r="R77" s="101">
        <v>0.47513</v>
      </c>
      <c r="S77" s="101">
        <v>7.9841929999999994</v>
      </c>
      <c r="U77" s="159" t="s">
        <v>548</v>
      </c>
    </row>
    <row r="78" spans="1:21" x14ac:dyDescent="0.2">
      <c r="B78" s="159" t="s">
        <v>349</v>
      </c>
      <c r="C78" s="101">
        <v>8.6216849999999994</v>
      </c>
      <c r="D78" s="101">
        <v>1.648463</v>
      </c>
      <c r="E78" s="101">
        <v>2.6286339999999999</v>
      </c>
      <c r="F78" s="101">
        <v>188.69461899999999</v>
      </c>
      <c r="G78" s="101">
        <v>290.459542</v>
      </c>
      <c r="H78" s="101">
        <v>86.333224999999999</v>
      </c>
      <c r="I78" s="101">
        <v>28.916702000000004</v>
      </c>
      <c r="J78" s="101">
        <v>25.213249000000001</v>
      </c>
      <c r="K78" s="101">
        <v>0.44434700000000005</v>
      </c>
      <c r="L78" s="101">
        <v>65.667366999999999</v>
      </c>
      <c r="M78" s="101">
        <v>10.965807999999999</v>
      </c>
      <c r="N78" s="101">
        <v>0.78922899999999996</v>
      </c>
      <c r="O78" s="101">
        <v>8.5718879999999995</v>
      </c>
      <c r="P78" s="101">
        <v>86.321929999999995</v>
      </c>
      <c r="Q78" s="101">
        <v>13.485434</v>
      </c>
      <c r="R78" s="101">
        <v>0.30126200000000003</v>
      </c>
      <c r="S78" s="101">
        <v>4.9374209999999996</v>
      </c>
      <c r="U78" s="159" t="s">
        <v>549</v>
      </c>
    </row>
    <row r="79" spans="1:21" x14ac:dyDescent="0.2">
      <c r="B79" s="159" t="s">
        <v>350</v>
      </c>
      <c r="C79" s="101">
        <v>7.7177629999999997</v>
      </c>
      <c r="D79" s="101">
        <v>1.7262029999999999</v>
      </c>
      <c r="E79" s="101">
        <v>2.8166859999999998</v>
      </c>
      <c r="F79" s="101">
        <v>135.20585499999999</v>
      </c>
      <c r="G79" s="101">
        <v>264.65442900000005</v>
      </c>
      <c r="H79" s="101">
        <v>76.190921999999986</v>
      </c>
      <c r="I79" s="101">
        <v>19.350486</v>
      </c>
      <c r="J79" s="101">
        <v>29.845785999999997</v>
      </c>
      <c r="K79" s="101">
        <v>0.52906399999999998</v>
      </c>
      <c r="L79" s="101">
        <v>54.953193000000006</v>
      </c>
      <c r="M79" s="101">
        <v>11.026054999999999</v>
      </c>
      <c r="N79" s="101">
        <v>0.621193</v>
      </c>
      <c r="O79" s="101">
        <v>4.1708280000000002</v>
      </c>
      <c r="P79" s="101">
        <v>74.741036999999992</v>
      </c>
      <c r="Q79" s="101">
        <v>12.396912</v>
      </c>
      <c r="R79" s="101">
        <v>0.27260699999999999</v>
      </c>
      <c r="S79" s="101">
        <v>3.8079890000000001</v>
      </c>
      <c r="U79" s="159" t="s">
        <v>550</v>
      </c>
    </row>
    <row r="80" spans="1:21" x14ac:dyDescent="0.2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 x14ac:dyDescent="0.2">
      <c r="A81" s="100">
        <v>2021</v>
      </c>
      <c r="B81" s="159" t="s">
        <v>339</v>
      </c>
      <c r="C81" s="101">
        <v>8.5398800000000001</v>
      </c>
      <c r="D81" s="101">
        <v>1.045814</v>
      </c>
      <c r="E81" s="101">
        <v>2.512518</v>
      </c>
      <c r="F81" s="101">
        <v>182.01464799999999</v>
      </c>
      <c r="G81" s="101">
        <v>283.90811099999996</v>
      </c>
      <c r="H81" s="101">
        <v>76.304541</v>
      </c>
      <c r="I81" s="101">
        <v>24.137752999999996</v>
      </c>
      <c r="J81" s="101">
        <v>17.891112000000003</v>
      </c>
      <c r="K81" s="101">
        <v>0.38736599999999999</v>
      </c>
      <c r="L81" s="101">
        <v>65.715126999999981</v>
      </c>
      <c r="M81" s="101">
        <v>10.171878</v>
      </c>
      <c r="N81" s="101">
        <v>0.63020200000000004</v>
      </c>
      <c r="O81" s="101">
        <v>5.4778519999999995</v>
      </c>
      <c r="P81" s="101">
        <v>78.106735999999998</v>
      </c>
      <c r="Q81" s="101">
        <v>14.943741999999999</v>
      </c>
      <c r="R81" s="101">
        <v>0.17633200000000002</v>
      </c>
      <c r="S81" s="101">
        <v>3.7400369999999996</v>
      </c>
      <c r="T81" s="100">
        <v>2021</v>
      </c>
      <c r="U81" s="159" t="s">
        <v>539</v>
      </c>
    </row>
    <row r="82" spans="1:21" x14ac:dyDescent="0.2">
      <c r="B82" s="159" t="s">
        <v>340</v>
      </c>
      <c r="C82" s="101">
        <v>9.1024729999999998</v>
      </c>
      <c r="D82" s="101">
        <v>1.5160439999999999</v>
      </c>
      <c r="E82" s="101">
        <v>2.3895370000000002</v>
      </c>
      <c r="F82" s="101">
        <v>166.046831</v>
      </c>
      <c r="G82" s="101">
        <v>313.41882600000002</v>
      </c>
      <c r="H82" s="101">
        <v>82.691355000000016</v>
      </c>
      <c r="I82" s="101">
        <v>20.399493999999997</v>
      </c>
      <c r="J82" s="101">
        <v>17.229892</v>
      </c>
      <c r="K82" s="101">
        <v>0.26928400000000002</v>
      </c>
      <c r="L82" s="101">
        <v>57.444203999999999</v>
      </c>
      <c r="M82" s="101">
        <v>12.131451</v>
      </c>
      <c r="N82" s="101">
        <v>0.46146100000000001</v>
      </c>
      <c r="O82" s="101">
        <v>6.9669850000000002</v>
      </c>
      <c r="P82" s="101">
        <v>86.089358000000004</v>
      </c>
      <c r="Q82" s="101">
        <v>9.0650479999999991</v>
      </c>
      <c r="R82" s="101">
        <v>0.28448699999999999</v>
      </c>
      <c r="S82" s="101">
        <v>4.1554149999999996</v>
      </c>
      <c r="U82" s="159" t="s">
        <v>540</v>
      </c>
    </row>
    <row r="83" spans="1:21" x14ac:dyDescent="0.2">
      <c r="B83" s="159" t="s">
        <v>341</v>
      </c>
      <c r="C83" s="101">
        <v>9.6836269999999995</v>
      </c>
      <c r="D83" s="101">
        <v>1.485706</v>
      </c>
      <c r="E83" s="101">
        <v>3.3456770000000002</v>
      </c>
      <c r="F83" s="101">
        <v>169.26098400000001</v>
      </c>
      <c r="G83" s="101">
        <v>373.08582300000006</v>
      </c>
      <c r="H83" s="101">
        <v>86.833859000000004</v>
      </c>
      <c r="I83" s="101">
        <v>28.332141</v>
      </c>
      <c r="J83" s="101">
        <v>22.464068000000001</v>
      </c>
      <c r="K83" s="101">
        <v>0.728931</v>
      </c>
      <c r="L83" s="101">
        <v>83.351252000000017</v>
      </c>
      <c r="M83" s="101">
        <v>16.712275999999999</v>
      </c>
      <c r="N83" s="101">
        <v>0.42377299999999996</v>
      </c>
      <c r="O83" s="101">
        <v>7.2108990000000004</v>
      </c>
      <c r="P83" s="101">
        <v>97.071714</v>
      </c>
      <c r="Q83" s="101">
        <v>11.559075</v>
      </c>
      <c r="R83" s="101">
        <v>0.38229400000000002</v>
      </c>
      <c r="S83" s="101">
        <v>6.3235640000000002</v>
      </c>
      <c r="U83" s="159" t="s">
        <v>541</v>
      </c>
    </row>
    <row r="84" spans="1:21" x14ac:dyDescent="0.2">
      <c r="B84" s="159" t="s">
        <v>342</v>
      </c>
      <c r="C84" s="101">
        <v>9.397082000000001</v>
      </c>
      <c r="D84" s="101">
        <v>0.98710500000000012</v>
      </c>
      <c r="E84" s="101">
        <v>2.6674990000000003</v>
      </c>
      <c r="F84" s="101">
        <v>171.85782800000001</v>
      </c>
      <c r="G84" s="101">
        <v>372.61140700000004</v>
      </c>
      <c r="H84" s="101">
        <v>87.056688000000037</v>
      </c>
      <c r="I84" s="101">
        <v>32.275801000000001</v>
      </c>
      <c r="J84" s="101">
        <v>18.659686000000001</v>
      </c>
      <c r="K84" s="101">
        <v>0.66934299999999991</v>
      </c>
      <c r="L84" s="101">
        <v>79.286928000000003</v>
      </c>
      <c r="M84" s="101">
        <v>13.703181000000001</v>
      </c>
      <c r="N84" s="101">
        <v>0.74769599999999992</v>
      </c>
      <c r="O84" s="101">
        <v>7.4901020000000003</v>
      </c>
      <c r="P84" s="101">
        <v>92.978082000000001</v>
      </c>
      <c r="Q84" s="101">
        <v>13.863485000000001</v>
      </c>
      <c r="R84" s="101">
        <v>0.42130400000000001</v>
      </c>
      <c r="S84" s="101">
        <v>6.7426310000000003</v>
      </c>
      <c r="U84" s="159" t="s">
        <v>542</v>
      </c>
    </row>
    <row r="85" spans="1:21" x14ac:dyDescent="0.2">
      <c r="B85" s="159" t="s">
        <v>343</v>
      </c>
      <c r="C85" s="101">
        <v>10.423216</v>
      </c>
      <c r="D85" s="101">
        <v>1.8043079999999998</v>
      </c>
      <c r="E85" s="101">
        <v>2.6592889999999998</v>
      </c>
      <c r="F85" s="101">
        <v>159.72618600000001</v>
      </c>
      <c r="G85" s="101">
        <v>372.86816300000004</v>
      </c>
      <c r="H85" s="101">
        <v>91.265180000000015</v>
      </c>
      <c r="I85" s="101">
        <v>32.993673000000001</v>
      </c>
      <c r="J85" s="101">
        <v>21.801707999999998</v>
      </c>
      <c r="K85" s="101">
        <v>0.94655</v>
      </c>
      <c r="L85" s="101">
        <v>75.003222000000008</v>
      </c>
      <c r="M85" s="101">
        <v>14.100118</v>
      </c>
      <c r="N85" s="101">
        <v>0.85512299999999997</v>
      </c>
      <c r="O85" s="101">
        <v>7.5174859999999999</v>
      </c>
      <c r="P85" s="101">
        <v>98.077229000000003</v>
      </c>
      <c r="Q85" s="101">
        <v>11.490337</v>
      </c>
      <c r="R85" s="101">
        <v>0.38819799999999999</v>
      </c>
      <c r="S85" s="101">
        <v>10.063611</v>
      </c>
      <c r="U85" s="159" t="s">
        <v>543</v>
      </c>
    </row>
    <row r="86" spans="1:21" x14ac:dyDescent="0.2">
      <c r="B86" s="159" t="s">
        <v>344</v>
      </c>
      <c r="C86" s="101">
        <v>11.022259</v>
      </c>
      <c r="D86" s="101">
        <v>1.530632</v>
      </c>
      <c r="E86" s="101">
        <v>2.9400049999999998</v>
      </c>
      <c r="F86" s="101">
        <v>171.64427799999999</v>
      </c>
      <c r="G86" s="101">
        <v>395.71582899999999</v>
      </c>
      <c r="H86" s="101">
        <v>88.107006000000027</v>
      </c>
      <c r="I86" s="101">
        <v>25.582326000000002</v>
      </c>
      <c r="J86" s="101">
        <v>21.994009999999999</v>
      </c>
      <c r="K86" s="101">
        <v>0.77162399999999998</v>
      </c>
      <c r="L86" s="101">
        <v>74.785464000000005</v>
      </c>
      <c r="M86" s="101">
        <v>16.432586000000001</v>
      </c>
      <c r="N86" s="101">
        <v>1.101912</v>
      </c>
      <c r="O86" s="101">
        <v>7.3122620000000005</v>
      </c>
      <c r="P86" s="101">
        <v>103.51231</v>
      </c>
      <c r="Q86" s="101">
        <v>11.381271999999999</v>
      </c>
      <c r="R86" s="101">
        <v>0.40281899999999993</v>
      </c>
      <c r="S86" s="101">
        <v>12.643719000000001</v>
      </c>
      <c r="U86" s="159" t="s">
        <v>544</v>
      </c>
    </row>
    <row r="87" spans="1:21" x14ac:dyDescent="0.2">
      <c r="B87" s="159" t="s">
        <v>345</v>
      </c>
      <c r="C87" s="101">
        <v>11.800056</v>
      </c>
      <c r="D87" s="101">
        <v>0.92138700000000007</v>
      </c>
      <c r="E87" s="101">
        <v>2.5667080000000002</v>
      </c>
      <c r="F87" s="101">
        <v>158.86000899999999</v>
      </c>
      <c r="G87" s="101">
        <v>393.55326700000001</v>
      </c>
      <c r="H87" s="101">
        <v>97.488721999999996</v>
      </c>
      <c r="I87" s="101">
        <v>24.338196999999994</v>
      </c>
      <c r="J87" s="101">
        <v>29.088772000000002</v>
      </c>
      <c r="K87" s="101">
        <v>0.83456600000000003</v>
      </c>
      <c r="L87" s="101">
        <v>90.076341999999983</v>
      </c>
      <c r="M87" s="101">
        <v>22.756982000000001</v>
      </c>
      <c r="N87" s="101">
        <v>0.8375220000000001</v>
      </c>
      <c r="O87" s="101">
        <v>7.6831629999999995</v>
      </c>
      <c r="P87" s="101">
        <v>107.27745300000001</v>
      </c>
      <c r="Q87" s="101">
        <v>13.919321</v>
      </c>
      <c r="R87" s="101">
        <v>0.47638900000000001</v>
      </c>
      <c r="S87" s="101">
        <v>11.784966000000001</v>
      </c>
      <c r="U87" s="159" t="s">
        <v>545</v>
      </c>
    </row>
    <row r="88" spans="1:21" x14ac:dyDescent="0.2">
      <c r="B88" s="159" t="s">
        <v>346</v>
      </c>
      <c r="C88" s="101">
        <v>8.8948660000000004</v>
      </c>
      <c r="D88" s="101">
        <v>0.96488200000000002</v>
      </c>
      <c r="E88" s="101">
        <v>2.2770459999999999</v>
      </c>
      <c r="F88" s="101">
        <v>125.32024099999998</v>
      </c>
      <c r="G88" s="101">
        <v>330.15055399999994</v>
      </c>
      <c r="H88" s="101">
        <v>73.123498999999995</v>
      </c>
      <c r="I88" s="101">
        <v>11.973600999999999</v>
      </c>
      <c r="J88" s="101">
        <v>28.030456000000001</v>
      </c>
      <c r="K88" s="101">
        <v>0.32156800000000002</v>
      </c>
      <c r="L88" s="101">
        <v>59.607325999999986</v>
      </c>
      <c r="M88" s="101">
        <v>20.239674000000001</v>
      </c>
      <c r="N88" s="101">
        <v>0.84974099999999997</v>
      </c>
      <c r="O88" s="101">
        <v>7.9408120000000002</v>
      </c>
      <c r="P88" s="101">
        <v>90.515534000000002</v>
      </c>
      <c r="Q88" s="101">
        <v>12.605074999999999</v>
      </c>
      <c r="R88" s="101">
        <v>0.39887600000000001</v>
      </c>
      <c r="S88" s="101">
        <v>6.7855699999999999</v>
      </c>
      <c r="U88" s="159" t="s">
        <v>546</v>
      </c>
    </row>
    <row r="89" spans="1:21" x14ac:dyDescent="0.2">
      <c r="B89" s="159" t="s">
        <v>347</v>
      </c>
      <c r="C89" s="101">
        <v>11.444463000000001</v>
      </c>
      <c r="D89" s="101">
        <v>1.084179</v>
      </c>
      <c r="E89" s="101">
        <v>2.5769890000000002</v>
      </c>
      <c r="F89" s="101">
        <v>170.292371</v>
      </c>
      <c r="G89" s="101">
        <v>390.31723300000004</v>
      </c>
      <c r="H89" s="101">
        <v>93.220140000000029</v>
      </c>
      <c r="I89" s="101">
        <v>27.160806999999998</v>
      </c>
      <c r="J89" s="101">
        <v>33.176667999999999</v>
      </c>
      <c r="K89" s="101">
        <v>0.88193999999999995</v>
      </c>
      <c r="L89" s="101">
        <v>89.050199999999975</v>
      </c>
      <c r="M89" s="101">
        <v>23.786384000000002</v>
      </c>
      <c r="N89" s="101">
        <v>0.96045000000000003</v>
      </c>
      <c r="O89" s="101">
        <v>12.696747</v>
      </c>
      <c r="P89" s="101">
        <v>112.633797</v>
      </c>
      <c r="Q89" s="101">
        <v>14.376692</v>
      </c>
      <c r="R89" s="101">
        <v>0.88491600000000004</v>
      </c>
      <c r="S89" s="101">
        <v>11.240190999999999</v>
      </c>
      <c r="U89" s="159" t="s">
        <v>547</v>
      </c>
    </row>
    <row r="90" spans="1:21" x14ac:dyDescent="0.2">
      <c r="B90" s="159" t="s">
        <v>348</v>
      </c>
      <c r="C90" s="101">
        <v>10.673084000000001</v>
      </c>
      <c r="D90" s="101">
        <v>1.898517</v>
      </c>
      <c r="E90" s="101">
        <v>2.6589260000000001</v>
      </c>
      <c r="F90" s="101">
        <v>150.78242399999999</v>
      </c>
      <c r="G90" s="101">
        <v>385.11618600000008</v>
      </c>
      <c r="H90" s="101">
        <v>92.299470000000014</v>
      </c>
      <c r="I90" s="101">
        <v>29.372017000000003</v>
      </c>
      <c r="J90" s="101">
        <v>30.081514999999996</v>
      </c>
      <c r="K90" s="101">
        <v>0.67172199999999993</v>
      </c>
      <c r="L90" s="101">
        <v>87.064733999999959</v>
      </c>
      <c r="M90" s="101">
        <v>18.812021000000001</v>
      </c>
      <c r="N90" s="101">
        <v>0.85726500000000005</v>
      </c>
      <c r="O90" s="101">
        <v>6.379956</v>
      </c>
      <c r="P90" s="101">
        <v>109.27506200000001</v>
      </c>
      <c r="Q90" s="101">
        <v>15.483017</v>
      </c>
      <c r="R90" s="101">
        <v>0.47840300000000002</v>
      </c>
      <c r="S90" s="101">
        <v>8.2796629999999993</v>
      </c>
      <c r="U90" s="159" t="s">
        <v>548</v>
      </c>
    </row>
    <row r="91" spans="1:21" x14ac:dyDescent="0.2">
      <c r="B91" s="159" t="s">
        <v>349</v>
      </c>
      <c r="C91" s="101">
        <v>12.641501</v>
      </c>
      <c r="D91" s="101">
        <v>1.705749</v>
      </c>
      <c r="E91" s="101">
        <v>3.491962</v>
      </c>
      <c r="F91" s="101">
        <v>165.598221</v>
      </c>
      <c r="G91" s="101">
        <v>407.02356199999991</v>
      </c>
      <c r="H91" s="101">
        <v>95.349803999999992</v>
      </c>
      <c r="I91" s="101">
        <v>30.819850000000002</v>
      </c>
      <c r="J91" s="101">
        <v>39.773983000000015</v>
      </c>
      <c r="K91" s="101">
        <v>1.7263020000000004</v>
      </c>
      <c r="L91" s="101">
        <v>103.47792800000002</v>
      </c>
      <c r="M91" s="101">
        <v>16.817595000000001</v>
      </c>
      <c r="N91" s="101">
        <v>0.7732</v>
      </c>
      <c r="O91" s="101">
        <v>5.5247210000000004</v>
      </c>
      <c r="P91" s="101">
        <v>117.78297999999999</v>
      </c>
      <c r="Q91" s="101">
        <v>14.717481999999999</v>
      </c>
      <c r="R91" s="101">
        <v>0.55361900000000008</v>
      </c>
      <c r="S91" s="101">
        <v>10.077136999999999</v>
      </c>
      <c r="U91" s="159" t="s">
        <v>549</v>
      </c>
    </row>
    <row r="92" spans="1:21" x14ac:dyDescent="0.2">
      <c r="B92" s="159" t="s">
        <v>350</v>
      </c>
      <c r="C92" s="101">
        <v>10.412455</v>
      </c>
      <c r="D92" s="101">
        <v>1.369092</v>
      </c>
      <c r="E92" s="101">
        <v>2.7758350000000003</v>
      </c>
      <c r="F92" s="101">
        <v>190.86749399999999</v>
      </c>
      <c r="G92" s="101">
        <v>368.58457700000008</v>
      </c>
      <c r="H92" s="101">
        <v>83.198812000000032</v>
      </c>
      <c r="I92" s="101">
        <v>22.619129000000004</v>
      </c>
      <c r="J92" s="101">
        <v>39.964532999999996</v>
      </c>
      <c r="K92" s="101">
        <v>0.82118499999999994</v>
      </c>
      <c r="L92" s="101">
        <v>93.232731999999999</v>
      </c>
      <c r="M92" s="101">
        <v>13.269589999999999</v>
      </c>
      <c r="N92" s="101">
        <v>0.80639899999999998</v>
      </c>
      <c r="O92" s="101">
        <v>11.200254000000001</v>
      </c>
      <c r="P92" s="101">
        <v>111.19779600000001</v>
      </c>
      <c r="Q92" s="101">
        <v>15.345078999999998</v>
      </c>
      <c r="R92" s="101">
        <v>0.33865800000000001</v>
      </c>
      <c r="S92" s="101">
        <v>6.7862609999999997</v>
      </c>
      <c r="U92" s="159" t="s">
        <v>550</v>
      </c>
    </row>
    <row r="93" spans="1:21" x14ac:dyDescent="0.2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 x14ac:dyDescent="0.2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 x14ac:dyDescent="0.2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 x14ac:dyDescent="0.3">
      <c r="A96" s="268" t="s">
        <v>682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 x14ac:dyDescent="0.3">
      <c r="A97" s="229" t="s">
        <v>162</v>
      </c>
      <c r="B97" s="229" t="s">
        <v>163</v>
      </c>
      <c r="C97" s="265" t="s">
        <v>681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9" t="s">
        <v>536</v>
      </c>
      <c r="U97" s="229" t="s">
        <v>523</v>
      </c>
    </row>
    <row r="98" spans="1:21" ht="20.25" customHeight="1" thickBot="1" x14ac:dyDescent="0.25">
      <c r="A98" s="230"/>
      <c r="B98" s="230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30"/>
      <c r="U98" s="230"/>
    </row>
    <row r="99" spans="1:21" x14ac:dyDescent="0.2">
      <c r="A99" s="100">
        <v>2020</v>
      </c>
      <c r="B99" s="159" t="s">
        <v>339</v>
      </c>
      <c r="C99" s="101">
        <v>46.47837899999999</v>
      </c>
      <c r="D99" s="101">
        <v>9.4558510000000009</v>
      </c>
      <c r="E99" s="101">
        <v>30.230418</v>
      </c>
      <c r="F99" s="101">
        <v>21.487756999999995</v>
      </c>
      <c r="G99" s="101">
        <v>8.8818190000000001</v>
      </c>
      <c r="H99" s="101">
        <v>5.7564000000000002</v>
      </c>
      <c r="I99" s="101">
        <v>4.1041919999999994</v>
      </c>
      <c r="J99" s="101">
        <v>12.197861000000001</v>
      </c>
      <c r="K99" s="101">
        <v>9.4889529999999986</v>
      </c>
      <c r="L99" s="101">
        <v>104.01364899999999</v>
      </c>
      <c r="M99" s="101">
        <v>113.34415899999999</v>
      </c>
      <c r="N99" s="101">
        <v>16.295805000000001</v>
      </c>
      <c r="O99" s="101">
        <v>82.990720999999994</v>
      </c>
      <c r="P99" s="101">
        <v>3.8355229999999993</v>
      </c>
      <c r="Q99" s="101">
        <v>1.6287509999999998</v>
      </c>
      <c r="R99" s="101">
        <v>2.2206399999999999</v>
      </c>
      <c r="S99" s="101">
        <v>18.874072999999999</v>
      </c>
      <c r="T99" s="100">
        <v>2020</v>
      </c>
      <c r="U99" s="159" t="s">
        <v>539</v>
      </c>
    </row>
    <row r="100" spans="1:21" x14ac:dyDescent="0.2">
      <c r="B100" s="159" t="s">
        <v>340</v>
      </c>
      <c r="C100" s="101">
        <v>45.781692999999997</v>
      </c>
      <c r="D100" s="101">
        <v>7.7253949999999998</v>
      </c>
      <c r="E100" s="101">
        <v>30.180714999999999</v>
      </c>
      <c r="F100" s="101">
        <v>19.575564</v>
      </c>
      <c r="G100" s="101">
        <v>10.068957999999999</v>
      </c>
      <c r="H100" s="101">
        <v>5.7483340000000007</v>
      </c>
      <c r="I100" s="101">
        <v>3.3488319999999998</v>
      </c>
      <c r="J100" s="101">
        <v>12.730353000000001</v>
      </c>
      <c r="K100" s="101">
        <v>8.0672619999999995</v>
      </c>
      <c r="L100" s="101">
        <v>79.650764000000009</v>
      </c>
      <c r="M100" s="101">
        <v>97.492690999999994</v>
      </c>
      <c r="N100" s="101">
        <v>15.841793000000001</v>
      </c>
      <c r="O100" s="101">
        <v>75.498192999999986</v>
      </c>
      <c r="P100" s="101">
        <v>3.436858</v>
      </c>
      <c r="Q100" s="101">
        <v>1.598487</v>
      </c>
      <c r="R100" s="101">
        <v>1.7897720000000001</v>
      </c>
      <c r="S100" s="101">
        <v>19.029646</v>
      </c>
      <c r="U100" s="159" t="s">
        <v>540</v>
      </c>
    </row>
    <row r="101" spans="1:21" x14ac:dyDescent="0.2">
      <c r="B101" s="159" t="s">
        <v>341</v>
      </c>
      <c r="C101" s="101">
        <v>51.61549500000001</v>
      </c>
      <c r="D101" s="101">
        <v>5.8097279999999998</v>
      </c>
      <c r="E101" s="101">
        <v>28.848481</v>
      </c>
      <c r="F101" s="101">
        <v>19.989305000000002</v>
      </c>
      <c r="G101" s="101">
        <v>8.9931479999999997</v>
      </c>
      <c r="H101" s="101">
        <v>4.7131920000000003</v>
      </c>
      <c r="I101" s="101">
        <v>3.5503629999999999</v>
      </c>
      <c r="J101" s="101">
        <v>11.705953000000001</v>
      </c>
      <c r="K101" s="101">
        <v>6.9481679999999999</v>
      </c>
      <c r="L101" s="101">
        <v>56.276478999999995</v>
      </c>
      <c r="M101" s="101">
        <v>56.77474500000001</v>
      </c>
      <c r="N101" s="101">
        <v>20.377195999999991</v>
      </c>
      <c r="O101" s="101">
        <v>51.983269999999997</v>
      </c>
      <c r="P101" s="101">
        <v>2.2342429999999998</v>
      </c>
      <c r="Q101" s="101">
        <v>1.215625</v>
      </c>
      <c r="R101" s="101">
        <v>1.5604170000000002</v>
      </c>
      <c r="S101" s="101">
        <v>21.203057999999999</v>
      </c>
      <c r="U101" s="159" t="s">
        <v>541</v>
      </c>
    </row>
    <row r="102" spans="1:21" x14ac:dyDescent="0.2">
      <c r="B102" s="159" t="s">
        <v>342</v>
      </c>
      <c r="C102" s="101">
        <v>32.065406000000003</v>
      </c>
      <c r="D102" s="101">
        <v>5.170966</v>
      </c>
      <c r="E102" s="101">
        <v>16.379544000000003</v>
      </c>
      <c r="F102" s="101">
        <v>15.968987999999998</v>
      </c>
      <c r="G102" s="101">
        <v>6.717429000000001</v>
      </c>
      <c r="H102" s="101">
        <v>3.0936120000000003</v>
      </c>
      <c r="I102" s="101">
        <v>2.0116990000000001</v>
      </c>
      <c r="J102" s="101">
        <v>6.5863640000000006</v>
      </c>
      <c r="K102" s="101">
        <v>3.840247999999999</v>
      </c>
      <c r="L102" s="101">
        <v>23.827696</v>
      </c>
      <c r="M102" s="101">
        <v>21.039795999999999</v>
      </c>
      <c r="N102" s="101">
        <v>77.58730799999995</v>
      </c>
      <c r="O102" s="101">
        <v>19.805053000000001</v>
      </c>
      <c r="P102" s="101">
        <v>1.3324010000000002</v>
      </c>
      <c r="Q102" s="101">
        <v>1.0233919999999999</v>
      </c>
      <c r="R102" s="101">
        <v>0.70488499999999998</v>
      </c>
      <c r="S102" s="101">
        <v>15.078216999999999</v>
      </c>
      <c r="U102" s="159" t="s">
        <v>542</v>
      </c>
    </row>
    <row r="103" spans="1:21" x14ac:dyDescent="0.2">
      <c r="B103" s="159" t="s">
        <v>343</v>
      </c>
      <c r="C103" s="101">
        <v>19.491292000000001</v>
      </c>
      <c r="D103" s="101">
        <v>4.5310599999999992</v>
      </c>
      <c r="E103" s="101">
        <v>17.696799999999996</v>
      </c>
      <c r="F103" s="101">
        <v>13.095769000000004</v>
      </c>
      <c r="G103" s="101">
        <v>8.8076050000000006</v>
      </c>
      <c r="H103" s="101">
        <v>2.8713730000000002</v>
      </c>
      <c r="I103" s="101">
        <v>3.5949220000000004</v>
      </c>
      <c r="J103" s="101">
        <v>8.2189460000000008</v>
      </c>
      <c r="K103" s="101">
        <v>5.2607400000000002</v>
      </c>
      <c r="L103" s="101">
        <v>31.266717</v>
      </c>
      <c r="M103" s="101">
        <v>36.265710000000006</v>
      </c>
      <c r="N103" s="101">
        <v>110.38646500000002</v>
      </c>
      <c r="O103" s="101">
        <v>27.914306999999997</v>
      </c>
      <c r="P103" s="101">
        <v>1.8723500000000002</v>
      </c>
      <c r="Q103" s="101">
        <v>1.3317519999999998</v>
      </c>
      <c r="R103" s="101">
        <v>1.0000629999999999</v>
      </c>
      <c r="S103" s="101">
        <v>16.306512999999999</v>
      </c>
      <c r="U103" s="159" t="s">
        <v>543</v>
      </c>
    </row>
    <row r="104" spans="1:21" x14ac:dyDescent="0.2">
      <c r="B104" s="159" t="s">
        <v>344</v>
      </c>
      <c r="C104" s="101">
        <v>27.607872000000008</v>
      </c>
      <c r="D104" s="101">
        <v>3.3351549999999994</v>
      </c>
      <c r="E104" s="101">
        <v>19.766517000000004</v>
      </c>
      <c r="F104" s="101">
        <v>13.155272999999999</v>
      </c>
      <c r="G104" s="101">
        <v>10.209299</v>
      </c>
      <c r="H104" s="101">
        <v>4.962987</v>
      </c>
      <c r="I104" s="101">
        <v>3.5894669999999995</v>
      </c>
      <c r="J104" s="101">
        <v>9.4541889999999995</v>
      </c>
      <c r="K104" s="101">
        <v>6.2532069999999997</v>
      </c>
      <c r="L104" s="101">
        <v>59.667576999999994</v>
      </c>
      <c r="M104" s="101">
        <v>63.605369000000003</v>
      </c>
      <c r="N104" s="101">
        <v>57.384208999999984</v>
      </c>
      <c r="O104" s="101">
        <v>50.162903000000007</v>
      </c>
      <c r="P104" s="101">
        <v>2.6954099999999999</v>
      </c>
      <c r="Q104" s="101">
        <v>1.364052</v>
      </c>
      <c r="R104" s="101">
        <v>1.6300779999999999</v>
      </c>
      <c r="S104" s="101">
        <v>17.961079999999999</v>
      </c>
      <c r="U104" s="159" t="s">
        <v>544</v>
      </c>
    </row>
    <row r="105" spans="1:21" x14ac:dyDescent="0.2">
      <c r="B105" s="159" t="s">
        <v>345</v>
      </c>
      <c r="C105" s="101">
        <v>34.09526799999999</v>
      </c>
      <c r="D105" s="101">
        <v>3.4835099999999999</v>
      </c>
      <c r="E105" s="101">
        <v>25.231299000000003</v>
      </c>
      <c r="F105" s="101">
        <v>18.582974999999998</v>
      </c>
      <c r="G105" s="101">
        <v>10.56737</v>
      </c>
      <c r="H105" s="101">
        <v>6.82944</v>
      </c>
      <c r="I105" s="101">
        <v>3.9533669999999996</v>
      </c>
      <c r="J105" s="101">
        <v>11.082304000000001</v>
      </c>
      <c r="K105" s="101">
        <v>7.9828390000000002</v>
      </c>
      <c r="L105" s="101">
        <v>79.58832000000001</v>
      </c>
      <c r="M105" s="101">
        <v>81.516041000000001</v>
      </c>
      <c r="N105" s="101">
        <v>32.187849</v>
      </c>
      <c r="O105" s="101">
        <v>62.057460999999989</v>
      </c>
      <c r="P105" s="101">
        <v>2.7451829999999999</v>
      </c>
      <c r="Q105" s="101">
        <v>1.456366</v>
      </c>
      <c r="R105" s="101">
        <v>2.2953849999999996</v>
      </c>
      <c r="S105" s="101">
        <v>20.219873</v>
      </c>
      <c r="U105" s="159" t="s">
        <v>545</v>
      </c>
    </row>
    <row r="106" spans="1:21" x14ac:dyDescent="0.2">
      <c r="B106" s="159" t="s">
        <v>346</v>
      </c>
      <c r="C106" s="101">
        <v>23.581600999999985</v>
      </c>
      <c r="D106" s="101">
        <v>1.4877369999999999</v>
      </c>
      <c r="E106" s="101">
        <v>15.884806000000001</v>
      </c>
      <c r="F106" s="101">
        <v>12.080120999999997</v>
      </c>
      <c r="G106" s="101">
        <v>8.0617899999999985</v>
      </c>
      <c r="H106" s="101">
        <v>5.5730810000000002</v>
      </c>
      <c r="I106" s="101">
        <v>3.0030229999999998</v>
      </c>
      <c r="J106" s="101">
        <v>7.5154489999999985</v>
      </c>
      <c r="K106" s="101">
        <v>5.1338059999999999</v>
      </c>
      <c r="L106" s="101">
        <v>86.761388999999994</v>
      </c>
      <c r="M106" s="101">
        <v>83.369485999999981</v>
      </c>
      <c r="N106" s="101">
        <v>26.397977999999991</v>
      </c>
      <c r="O106" s="101">
        <v>64.180553000000003</v>
      </c>
      <c r="P106" s="101">
        <v>3.279979</v>
      </c>
      <c r="Q106" s="101">
        <v>0.64536300000000002</v>
      </c>
      <c r="R106" s="101">
        <v>2.3793480000000002</v>
      </c>
      <c r="S106" s="101">
        <v>15.095199000000001</v>
      </c>
      <c r="U106" s="159" t="s">
        <v>546</v>
      </c>
    </row>
    <row r="107" spans="1:21" x14ac:dyDescent="0.2">
      <c r="B107" s="159" t="s">
        <v>347</v>
      </c>
      <c r="C107" s="101">
        <v>46.679223999999998</v>
      </c>
      <c r="D107" s="101">
        <v>4.3869090000000002</v>
      </c>
      <c r="E107" s="101">
        <v>25.476779999999998</v>
      </c>
      <c r="F107" s="101">
        <v>19.982112999999998</v>
      </c>
      <c r="G107" s="101">
        <v>11.360953</v>
      </c>
      <c r="H107" s="101">
        <v>6.518675</v>
      </c>
      <c r="I107" s="101">
        <v>4.6536980000000012</v>
      </c>
      <c r="J107" s="101">
        <v>12.351112000000001</v>
      </c>
      <c r="K107" s="101">
        <v>7.0433660000000007</v>
      </c>
      <c r="L107" s="101">
        <v>96.053891000000007</v>
      </c>
      <c r="M107" s="101">
        <v>91.765331000000003</v>
      </c>
      <c r="N107" s="101">
        <v>26.508368999999998</v>
      </c>
      <c r="O107" s="101">
        <v>65.339593000000008</v>
      </c>
      <c r="P107" s="101">
        <v>3.3104379999999995</v>
      </c>
      <c r="Q107" s="101">
        <v>1.1678490000000001</v>
      </c>
      <c r="R107" s="101">
        <v>1.9405249999999998</v>
      </c>
      <c r="S107" s="101">
        <v>21.746729999999999</v>
      </c>
      <c r="U107" s="159" t="s">
        <v>547</v>
      </c>
    </row>
    <row r="108" spans="1:21" x14ac:dyDescent="0.2">
      <c r="B108" s="159" t="s">
        <v>348</v>
      </c>
      <c r="C108" s="101">
        <v>49.329998000000025</v>
      </c>
      <c r="D108" s="101">
        <v>5.7768019999999991</v>
      </c>
      <c r="E108" s="101">
        <v>27.535896000000001</v>
      </c>
      <c r="F108" s="101">
        <v>19.493932999999998</v>
      </c>
      <c r="G108" s="101">
        <v>11.829708</v>
      </c>
      <c r="H108" s="101">
        <v>7.3639999999999999</v>
      </c>
      <c r="I108" s="101">
        <v>4.7027619999999999</v>
      </c>
      <c r="J108" s="101">
        <v>12.028496000000001</v>
      </c>
      <c r="K108" s="101">
        <v>9.0878490000000003</v>
      </c>
      <c r="L108" s="101">
        <v>101.969364</v>
      </c>
      <c r="M108" s="101">
        <v>89.253794999999997</v>
      </c>
      <c r="N108" s="101">
        <v>29.096026000000002</v>
      </c>
      <c r="O108" s="101">
        <v>63.029561999999999</v>
      </c>
      <c r="P108" s="101">
        <v>3.3038820000000002</v>
      </c>
      <c r="Q108" s="101">
        <v>1.6075019999999998</v>
      </c>
      <c r="R108" s="101">
        <v>2.5040110000000002</v>
      </c>
      <c r="S108" s="101">
        <v>22.931005000000003</v>
      </c>
      <c r="U108" s="159" t="s">
        <v>548</v>
      </c>
    </row>
    <row r="109" spans="1:21" x14ac:dyDescent="0.2">
      <c r="B109" s="159" t="s">
        <v>349</v>
      </c>
      <c r="C109" s="101">
        <v>50.477749000000053</v>
      </c>
      <c r="D109" s="101">
        <v>4.9213679999999993</v>
      </c>
      <c r="E109" s="101">
        <v>22.136635000000002</v>
      </c>
      <c r="F109" s="101">
        <v>16.586963000000004</v>
      </c>
      <c r="G109" s="101">
        <v>10.381063000000001</v>
      </c>
      <c r="H109" s="101">
        <v>5.6782829999999995</v>
      </c>
      <c r="I109" s="101">
        <v>4.2212510000000005</v>
      </c>
      <c r="J109" s="101">
        <v>10.441374000000001</v>
      </c>
      <c r="K109" s="101">
        <v>8.0589010000000005</v>
      </c>
      <c r="L109" s="101">
        <v>85.180910999999995</v>
      </c>
      <c r="M109" s="101">
        <v>69.475847999999999</v>
      </c>
      <c r="N109" s="101">
        <v>24.076583999999997</v>
      </c>
      <c r="O109" s="101">
        <v>49.949185999999997</v>
      </c>
      <c r="P109" s="101">
        <v>2.7328910000000004</v>
      </c>
      <c r="Q109" s="101">
        <v>0.80831999999999993</v>
      </c>
      <c r="R109" s="101">
        <v>1.4277820000000001</v>
      </c>
      <c r="S109" s="101">
        <v>22.296624999999999</v>
      </c>
      <c r="U109" s="159" t="s">
        <v>549</v>
      </c>
    </row>
    <row r="110" spans="1:21" x14ac:dyDescent="0.2">
      <c r="B110" s="159" t="s">
        <v>350</v>
      </c>
      <c r="C110" s="101">
        <v>38.835012999999989</v>
      </c>
      <c r="D110" s="101">
        <v>5.0346229999999998</v>
      </c>
      <c r="E110" s="101">
        <v>22.003473999999997</v>
      </c>
      <c r="F110" s="101">
        <v>15.929944000000003</v>
      </c>
      <c r="G110" s="101">
        <v>9.5779019999999999</v>
      </c>
      <c r="H110" s="101">
        <v>6.111383</v>
      </c>
      <c r="I110" s="101">
        <v>3.25332</v>
      </c>
      <c r="J110" s="101">
        <v>8.8191159999999993</v>
      </c>
      <c r="K110" s="101">
        <v>6.5695630000000005</v>
      </c>
      <c r="L110" s="101">
        <v>94.368470999999985</v>
      </c>
      <c r="M110" s="101">
        <v>83.666517999999996</v>
      </c>
      <c r="N110" s="101">
        <v>24.210940000000001</v>
      </c>
      <c r="O110" s="101">
        <v>46.249572999999998</v>
      </c>
      <c r="P110" s="101">
        <v>2.7835070000000002</v>
      </c>
      <c r="Q110" s="101">
        <v>1.2602880000000001</v>
      </c>
      <c r="R110" s="101">
        <v>1.2551330000000001</v>
      </c>
      <c r="S110" s="101">
        <v>17.476516</v>
      </c>
      <c r="U110" s="159" t="s">
        <v>550</v>
      </c>
    </row>
    <row r="111" spans="1:21" x14ac:dyDescent="0.2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 x14ac:dyDescent="0.2">
      <c r="A112" s="100">
        <v>2021</v>
      </c>
      <c r="B112" s="159" t="s">
        <v>339</v>
      </c>
      <c r="C112" s="101">
        <v>31.519313000000022</v>
      </c>
      <c r="D112" s="101">
        <v>7.5379289999999983</v>
      </c>
      <c r="E112" s="101">
        <v>25.589290000000005</v>
      </c>
      <c r="F112" s="101">
        <v>16.773964999999997</v>
      </c>
      <c r="G112" s="101">
        <v>9.8972899999999999</v>
      </c>
      <c r="H112" s="101">
        <v>4.6778110000000002</v>
      </c>
      <c r="I112" s="101">
        <v>3.1509790000000004</v>
      </c>
      <c r="J112" s="101">
        <v>9.808193000000001</v>
      </c>
      <c r="K112" s="101">
        <v>6.2748579999999992</v>
      </c>
      <c r="L112" s="101">
        <v>61.594570999999988</v>
      </c>
      <c r="M112" s="101">
        <v>55.09845399999999</v>
      </c>
      <c r="N112" s="101">
        <v>21.331144000000002</v>
      </c>
      <c r="O112" s="101">
        <v>45.934104000000012</v>
      </c>
      <c r="P112" s="101">
        <v>2.372528</v>
      </c>
      <c r="Q112" s="101">
        <v>1.4725410000000001</v>
      </c>
      <c r="R112" s="101">
        <v>1.1301479999999999</v>
      </c>
      <c r="S112" s="101">
        <v>18.802087999999998</v>
      </c>
      <c r="T112" s="100">
        <v>2021</v>
      </c>
      <c r="U112" s="159" t="s">
        <v>539</v>
      </c>
    </row>
    <row r="113" spans="1:21" x14ac:dyDescent="0.2">
      <c r="B113" s="159" t="s">
        <v>340</v>
      </c>
      <c r="C113" s="101">
        <v>47.532296000000024</v>
      </c>
      <c r="D113" s="101">
        <v>5.4633240000000001</v>
      </c>
      <c r="E113" s="101">
        <v>23.933116000000002</v>
      </c>
      <c r="F113" s="101">
        <v>18.503487</v>
      </c>
      <c r="G113" s="101">
        <v>10.577446999999999</v>
      </c>
      <c r="H113" s="101">
        <v>4.3330739999999999</v>
      </c>
      <c r="I113" s="101">
        <v>3.578665</v>
      </c>
      <c r="J113" s="101">
        <v>9.7382070000000009</v>
      </c>
      <c r="K113" s="101">
        <v>7.7244590000000004</v>
      </c>
      <c r="L113" s="101">
        <v>49.844506999999972</v>
      </c>
      <c r="M113" s="101">
        <v>48.799525999999972</v>
      </c>
      <c r="N113" s="101">
        <v>24.751369999999994</v>
      </c>
      <c r="O113" s="101">
        <v>37.393040000000006</v>
      </c>
      <c r="P113" s="101">
        <v>2.8542479999999997</v>
      </c>
      <c r="Q113" s="101">
        <v>2.0318040000000006</v>
      </c>
      <c r="R113" s="101">
        <v>0.90256999999999987</v>
      </c>
      <c r="S113" s="101">
        <v>20.639838000000001</v>
      </c>
      <c r="U113" s="159" t="s">
        <v>540</v>
      </c>
    </row>
    <row r="114" spans="1:21" x14ac:dyDescent="0.2">
      <c r="B114" s="159" t="s">
        <v>341</v>
      </c>
      <c r="C114" s="101">
        <v>48.724751999999988</v>
      </c>
      <c r="D114" s="101">
        <v>9.847118</v>
      </c>
      <c r="E114" s="101">
        <v>30.003992999999987</v>
      </c>
      <c r="F114" s="101">
        <v>24.417722999999999</v>
      </c>
      <c r="G114" s="101">
        <v>12.120415999999999</v>
      </c>
      <c r="H114" s="101">
        <v>5.6946309999999993</v>
      </c>
      <c r="I114" s="101">
        <v>4.7230699999999999</v>
      </c>
      <c r="J114" s="101">
        <v>11.753043999999999</v>
      </c>
      <c r="K114" s="101">
        <v>8.092156000000001</v>
      </c>
      <c r="L114" s="101">
        <v>58.89807500000002</v>
      </c>
      <c r="M114" s="101">
        <v>61.298928000000004</v>
      </c>
      <c r="N114" s="101">
        <v>22.341842000000003</v>
      </c>
      <c r="O114" s="101">
        <v>52.282003999999986</v>
      </c>
      <c r="P114" s="101">
        <v>2.7061819999999996</v>
      </c>
      <c r="Q114" s="101">
        <v>1.7486989999999998</v>
      </c>
      <c r="R114" s="101">
        <v>0.95818800000000004</v>
      </c>
      <c r="S114" s="101">
        <v>24.415018</v>
      </c>
      <c r="U114" s="159" t="s">
        <v>541</v>
      </c>
    </row>
    <row r="115" spans="1:21" x14ac:dyDescent="0.2">
      <c r="B115" s="159" t="s">
        <v>342</v>
      </c>
      <c r="C115" s="101">
        <v>60.897064999999984</v>
      </c>
      <c r="D115" s="101">
        <v>7.1331769999999999</v>
      </c>
      <c r="E115" s="101">
        <v>28.336652999999995</v>
      </c>
      <c r="F115" s="101">
        <v>24.683678999999998</v>
      </c>
      <c r="G115" s="101">
        <v>11.499050999999998</v>
      </c>
      <c r="H115" s="101">
        <v>6.8900990000000002</v>
      </c>
      <c r="I115" s="101">
        <v>4.3696609999999998</v>
      </c>
      <c r="J115" s="101">
        <v>11.020902</v>
      </c>
      <c r="K115" s="101">
        <v>7.9878919999999987</v>
      </c>
      <c r="L115" s="101">
        <v>76.707809999999995</v>
      </c>
      <c r="M115" s="101">
        <v>84.016313000000025</v>
      </c>
      <c r="N115" s="101">
        <v>22.049727000000004</v>
      </c>
      <c r="O115" s="101">
        <v>61.948331999999994</v>
      </c>
      <c r="P115" s="101">
        <v>2.8575209999999998</v>
      </c>
      <c r="Q115" s="101">
        <v>3.1729509999999994</v>
      </c>
      <c r="R115" s="101">
        <v>1.355394</v>
      </c>
      <c r="S115" s="101">
        <v>22.921241000000002</v>
      </c>
      <c r="U115" s="159" t="s">
        <v>542</v>
      </c>
    </row>
    <row r="116" spans="1:21" x14ac:dyDescent="0.2">
      <c r="B116" s="159" t="s">
        <v>343</v>
      </c>
      <c r="C116" s="101">
        <v>66.153087000000014</v>
      </c>
      <c r="D116" s="101">
        <v>7.0240649999999993</v>
      </c>
      <c r="E116" s="101">
        <v>27.453441999999995</v>
      </c>
      <c r="F116" s="101">
        <v>23.426385999999997</v>
      </c>
      <c r="G116" s="101">
        <v>10.541745000000002</v>
      </c>
      <c r="H116" s="101">
        <v>6.5331180000000009</v>
      </c>
      <c r="I116" s="101">
        <v>6.2938160000000005</v>
      </c>
      <c r="J116" s="101">
        <v>10.723493999999999</v>
      </c>
      <c r="K116" s="101">
        <v>9.4120019999999993</v>
      </c>
      <c r="L116" s="101">
        <v>69.115825999999998</v>
      </c>
      <c r="M116" s="101">
        <v>78.020235999999997</v>
      </c>
      <c r="N116" s="101">
        <v>20.438292000000004</v>
      </c>
      <c r="O116" s="101">
        <v>64.093357999999981</v>
      </c>
      <c r="P116" s="101">
        <v>3.113899</v>
      </c>
      <c r="Q116" s="101">
        <v>2.164514</v>
      </c>
      <c r="R116" s="101">
        <v>1.4684969999999999</v>
      </c>
      <c r="S116" s="101">
        <v>23.694953999999999</v>
      </c>
      <c r="U116" s="159" t="s">
        <v>543</v>
      </c>
    </row>
    <row r="117" spans="1:21" x14ac:dyDescent="0.2">
      <c r="B117" s="159" t="s">
        <v>344</v>
      </c>
      <c r="C117" s="101">
        <v>68.088690999999969</v>
      </c>
      <c r="D117" s="101">
        <v>5.3150060000000012</v>
      </c>
      <c r="E117" s="101">
        <v>28.171566999999996</v>
      </c>
      <c r="F117" s="101">
        <v>23.380893999999991</v>
      </c>
      <c r="G117" s="101">
        <v>11.064214</v>
      </c>
      <c r="H117" s="101">
        <v>6.4754829999999988</v>
      </c>
      <c r="I117" s="101">
        <v>5.1509540000000005</v>
      </c>
      <c r="J117" s="101">
        <v>12.333889000000001</v>
      </c>
      <c r="K117" s="101">
        <v>9.9313700000000011</v>
      </c>
      <c r="L117" s="101">
        <v>76.454988000000014</v>
      </c>
      <c r="M117" s="101">
        <v>76.813198</v>
      </c>
      <c r="N117" s="101">
        <v>21.310072000000005</v>
      </c>
      <c r="O117" s="101">
        <v>52.441913999999997</v>
      </c>
      <c r="P117" s="101">
        <v>2.9588900000000007</v>
      </c>
      <c r="Q117" s="101">
        <v>2.0855830000000002</v>
      </c>
      <c r="R117" s="101">
        <v>1.8963190000000001</v>
      </c>
      <c r="S117" s="101">
        <v>26.455962000000003</v>
      </c>
      <c r="U117" s="159" t="s">
        <v>544</v>
      </c>
    </row>
    <row r="118" spans="1:21" x14ac:dyDescent="0.2">
      <c r="B118" s="159" t="s">
        <v>345</v>
      </c>
      <c r="C118" s="101">
        <v>58.353884000000008</v>
      </c>
      <c r="D118" s="101">
        <v>7.5065279999999976</v>
      </c>
      <c r="E118" s="101">
        <v>30.211588999999996</v>
      </c>
      <c r="F118" s="101">
        <v>25.555121000000003</v>
      </c>
      <c r="G118" s="101">
        <v>9.9780179999999987</v>
      </c>
      <c r="H118" s="101">
        <v>7.2237949999999991</v>
      </c>
      <c r="I118" s="101">
        <v>4.8728589999999992</v>
      </c>
      <c r="J118" s="101">
        <v>11.255423</v>
      </c>
      <c r="K118" s="101">
        <v>10.935447</v>
      </c>
      <c r="L118" s="101">
        <v>88.41086700000001</v>
      </c>
      <c r="M118" s="101">
        <v>82.148887000000002</v>
      </c>
      <c r="N118" s="101">
        <v>21.222954000000005</v>
      </c>
      <c r="O118" s="101">
        <v>67.011097000000007</v>
      </c>
      <c r="P118" s="101">
        <v>3.1111409999999999</v>
      </c>
      <c r="Q118" s="101">
        <v>2.053137</v>
      </c>
      <c r="R118" s="101">
        <v>1.6206930000000002</v>
      </c>
      <c r="S118" s="101">
        <v>25.514246999999997</v>
      </c>
      <c r="U118" s="159" t="s">
        <v>545</v>
      </c>
    </row>
    <row r="119" spans="1:21" x14ac:dyDescent="0.2">
      <c r="B119" s="159" t="s">
        <v>346</v>
      </c>
      <c r="C119" s="101">
        <v>32.746908999999995</v>
      </c>
      <c r="D119" s="101">
        <v>6.0796150000000022</v>
      </c>
      <c r="E119" s="101">
        <v>21.259431999999993</v>
      </c>
      <c r="F119" s="101">
        <v>15.185323999999998</v>
      </c>
      <c r="G119" s="101">
        <v>6.3625499999999997</v>
      </c>
      <c r="H119" s="101">
        <v>5.567183</v>
      </c>
      <c r="I119" s="101">
        <v>3.3466429999999994</v>
      </c>
      <c r="J119" s="101">
        <v>8.2360170000000004</v>
      </c>
      <c r="K119" s="101">
        <v>6.0003080000000004</v>
      </c>
      <c r="L119" s="101">
        <v>93.307091999999997</v>
      </c>
      <c r="M119" s="101">
        <v>89.781835999999998</v>
      </c>
      <c r="N119" s="101">
        <v>20.660209999999996</v>
      </c>
      <c r="O119" s="101">
        <v>64.804683999999995</v>
      </c>
      <c r="P119" s="101">
        <v>3.2155810000000002</v>
      </c>
      <c r="Q119" s="101">
        <v>1.3758049999999999</v>
      </c>
      <c r="R119" s="101">
        <v>2.5313820000000007</v>
      </c>
      <c r="S119" s="101">
        <v>19.937663000000001</v>
      </c>
      <c r="U119" s="159" t="s">
        <v>546</v>
      </c>
    </row>
    <row r="120" spans="1:21" x14ac:dyDescent="0.2">
      <c r="B120" s="159" t="s">
        <v>347</v>
      </c>
      <c r="C120" s="101">
        <v>66.212883000000033</v>
      </c>
      <c r="D120" s="101">
        <v>6.7859570000000007</v>
      </c>
      <c r="E120" s="101">
        <v>32.201179999999994</v>
      </c>
      <c r="F120" s="101">
        <v>26.011501000000006</v>
      </c>
      <c r="G120" s="101">
        <v>9.6421189999999974</v>
      </c>
      <c r="H120" s="101">
        <v>7.1796869999999995</v>
      </c>
      <c r="I120" s="101">
        <v>5.5620169999999991</v>
      </c>
      <c r="J120" s="101">
        <v>13.01567</v>
      </c>
      <c r="K120" s="101">
        <v>11.43765</v>
      </c>
      <c r="L120" s="101">
        <v>101.33896699999998</v>
      </c>
      <c r="M120" s="101">
        <v>95.19442100000002</v>
      </c>
      <c r="N120" s="101">
        <v>22.604247999999991</v>
      </c>
      <c r="O120" s="101">
        <v>65.168748000000022</v>
      </c>
      <c r="P120" s="101">
        <v>3.7743330000000004</v>
      </c>
      <c r="Q120" s="101">
        <v>1.4344939999999999</v>
      </c>
      <c r="R120" s="101">
        <v>2.8332980000000001</v>
      </c>
      <c r="S120" s="101">
        <v>23.544383000000003</v>
      </c>
      <c r="U120" s="159" t="s">
        <v>547</v>
      </c>
    </row>
    <row r="121" spans="1:21" x14ac:dyDescent="0.2">
      <c r="B121" s="159" t="s">
        <v>348</v>
      </c>
      <c r="C121" s="101">
        <v>66.539824999999979</v>
      </c>
      <c r="D121" s="101">
        <v>7.761201999999999</v>
      </c>
      <c r="E121" s="101">
        <v>31.826023000000013</v>
      </c>
      <c r="F121" s="101">
        <v>25.115469000000001</v>
      </c>
      <c r="G121" s="101">
        <v>9.3950770000000006</v>
      </c>
      <c r="H121" s="101">
        <v>7.0888730000000004</v>
      </c>
      <c r="I121" s="101">
        <v>5.9453259999999979</v>
      </c>
      <c r="J121" s="101">
        <v>11.531870000000001</v>
      </c>
      <c r="K121" s="101">
        <v>11.210342999999998</v>
      </c>
      <c r="L121" s="101">
        <v>105.91358799999998</v>
      </c>
      <c r="M121" s="101">
        <v>97.558074000000019</v>
      </c>
      <c r="N121" s="101">
        <v>22.693866999999994</v>
      </c>
      <c r="O121" s="101">
        <v>65.969464000000002</v>
      </c>
      <c r="P121" s="101">
        <v>3.7423109999999999</v>
      </c>
      <c r="Q121" s="101">
        <v>2.079126</v>
      </c>
      <c r="R121" s="101">
        <v>2.8930890000000002</v>
      </c>
      <c r="S121" s="101">
        <v>21.409295000000004</v>
      </c>
      <c r="U121" s="159" t="s">
        <v>548</v>
      </c>
    </row>
    <row r="122" spans="1:21" x14ac:dyDescent="0.2">
      <c r="B122" s="159" t="s">
        <v>349</v>
      </c>
      <c r="C122" s="101">
        <v>63.884334999999972</v>
      </c>
      <c r="D122" s="101">
        <v>12.302443</v>
      </c>
      <c r="E122" s="101">
        <v>33.266957000000005</v>
      </c>
      <c r="F122" s="101">
        <v>28.880685</v>
      </c>
      <c r="G122" s="101">
        <v>11.222016</v>
      </c>
      <c r="H122" s="101">
        <v>6.9957259999999994</v>
      </c>
      <c r="I122" s="101">
        <v>4.9874109999999998</v>
      </c>
      <c r="J122" s="101">
        <v>14.073407000000003</v>
      </c>
      <c r="K122" s="101">
        <v>11.147410000000001</v>
      </c>
      <c r="L122" s="101">
        <v>125.332007</v>
      </c>
      <c r="M122" s="101">
        <v>101.90918400000001</v>
      </c>
      <c r="N122" s="101">
        <v>23.320421999999997</v>
      </c>
      <c r="O122" s="101">
        <v>72.341625000000022</v>
      </c>
      <c r="P122" s="101">
        <v>4.6123799999999999</v>
      </c>
      <c r="Q122" s="101">
        <v>3.1898919999999995</v>
      </c>
      <c r="R122" s="101">
        <v>3.5812679999999997</v>
      </c>
      <c r="S122" s="101">
        <v>24.905573000000004</v>
      </c>
      <c r="U122" s="159" t="s">
        <v>549</v>
      </c>
    </row>
    <row r="123" spans="1:21" x14ac:dyDescent="0.2">
      <c r="B123" s="159" t="s">
        <v>350</v>
      </c>
      <c r="C123" s="101">
        <v>55.402205999999985</v>
      </c>
      <c r="D123" s="101">
        <v>7.0660289999999994</v>
      </c>
      <c r="E123" s="101">
        <v>25.344816999999992</v>
      </c>
      <c r="F123" s="101">
        <v>23.821607999999991</v>
      </c>
      <c r="G123" s="101">
        <v>9.5784730000000007</v>
      </c>
      <c r="H123" s="101">
        <v>6.0508250000000006</v>
      </c>
      <c r="I123" s="101">
        <v>4.2718359999999995</v>
      </c>
      <c r="J123" s="101">
        <v>12.087471000000001</v>
      </c>
      <c r="K123" s="101">
        <v>8.5758210000000012</v>
      </c>
      <c r="L123" s="101">
        <v>132.78614399999998</v>
      </c>
      <c r="M123" s="101">
        <v>102.75550599999998</v>
      </c>
      <c r="N123" s="101">
        <v>24.123715999999998</v>
      </c>
      <c r="O123" s="101">
        <v>61.253332</v>
      </c>
      <c r="P123" s="101">
        <v>4.2616099999999992</v>
      </c>
      <c r="Q123" s="101">
        <v>1.8915799999999998</v>
      </c>
      <c r="R123" s="101">
        <v>2.0539840000000007</v>
      </c>
      <c r="S123" s="101">
        <v>21.340077000000001</v>
      </c>
      <c r="U123" s="159" t="s">
        <v>550</v>
      </c>
    </row>
    <row r="124" spans="1:21" x14ac:dyDescent="0.2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 x14ac:dyDescent="0.2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 x14ac:dyDescent="0.2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 x14ac:dyDescent="0.3">
      <c r="A127" s="268" t="s">
        <v>682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 x14ac:dyDescent="0.3">
      <c r="A128" s="229" t="s">
        <v>162</v>
      </c>
      <c r="B128" s="229" t="s">
        <v>163</v>
      </c>
      <c r="C128" s="265" t="s">
        <v>681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9" t="s">
        <v>536</v>
      </c>
      <c r="U128" s="229" t="s">
        <v>523</v>
      </c>
    </row>
    <row r="129" spans="1:21" ht="20.25" customHeight="1" thickBot="1" x14ac:dyDescent="0.25">
      <c r="A129" s="230"/>
      <c r="B129" s="230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30"/>
      <c r="U129" s="230"/>
    </row>
    <row r="130" spans="1:21" x14ac:dyDescent="0.2">
      <c r="A130" s="100">
        <v>2020</v>
      </c>
      <c r="B130" s="159" t="s">
        <v>339</v>
      </c>
      <c r="C130" s="101">
        <v>19.264457</v>
      </c>
      <c r="D130" s="101">
        <v>38.764800999999999</v>
      </c>
      <c r="E130" s="101">
        <v>22.727532</v>
      </c>
      <c r="F130" s="101">
        <v>203.49643200000003</v>
      </c>
      <c r="G130" s="101">
        <v>96.832562999999993</v>
      </c>
      <c r="H130" s="101">
        <v>38.448509000000001</v>
      </c>
      <c r="I130" s="101">
        <v>1.450653</v>
      </c>
      <c r="J130" s="101">
        <v>66.46681199999999</v>
      </c>
      <c r="K130" s="101">
        <v>3.8080220000000002</v>
      </c>
      <c r="L130" s="101">
        <v>5.2509120000000005</v>
      </c>
      <c r="M130" s="101">
        <v>1.3923000000000001</v>
      </c>
      <c r="N130" s="101">
        <v>2.0936360000000001</v>
      </c>
      <c r="O130" s="101">
        <v>21.473562999999999</v>
      </c>
      <c r="P130" s="101">
        <v>38.890979000000002</v>
      </c>
      <c r="Q130" s="101">
        <v>577.5343529999999</v>
      </c>
      <c r="R130" s="101">
        <v>619.99980899999991</v>
      </c>
      <c r="S130" s="101">
        <v>1.3130999999999999</v>
      </c>
      <c r="T130" s="100">
        <v>2020</v>
      </c>
      <c r="U130" s="159" t="s">
        <v>539</v>
      </c>
    </row>
    <row r="131" spans="1:21" x14ac:dyDescent="0.2">
      <c r="B131" s="159" t="s">
        <v>340</v>
      </c>
      <c r="C131" s="101">
        <v>15.562911</v>
      </c>
      <c r="D131" s="101">
        <v>37.308112999999992</v>
      </c>
      <c r="E131" s="101">
        <v>12.026754</v>
      </c>
      <c r="F131" s="101">
        <v>186.17118699999997</v>
      </c>
      <c r="G131" s="101">
        <v>111.331973</v>
      </c>
      <c r="H131" s="101">
        <v>40.144507000000004</v>
      </c>
      <c r="I131" s="101">
        <v>1.599836</v>
      </c>
      <c r="J131" s="101">
        <v>66.467476000000005</v>
      </c>
      <c r="K131" s="101">
        <v>3.4175940000000002</v>
      </c>
      <c r="L131" s="101">
        <v>7.8945949999999989</v>
      </c>
      <c r="M131" s="101">
        <v>1.3067549999999999</v>
      </c>
      <c r="N131" s="101">
        <v>1.7671679999999999</v>
      </c>
      <c r="O131" s="101">
        <v>23.528212000000003</v>
      </c>
      <c r="P131" s="101">
        <v>37.829783999999997</v>
      </c>
      <c r="Q131" s="101">
        <v>535.43684499999983</v>
      </c>
      <c r="R131" s="101">
        <v>561.84755100000007</v>
      </c>
      <c r="S131" s="101">
        <v>1.5688880000000001</v>
      </c>
      <c r="U131" s="159" t="s">
        <v>540</v>
      </c>
    </row>
    <row r="132" spans="1:21" x14ac:dyDescent="0.2">
      <c r="B132" s="159" t="s">
        <v>341</v>
      </c>
      <c r="C132" s="101">
        <v>17.134086</v>
      </c>
      <c r="D132" s="101">
        <v>37.457329999999999</v>
      </c>
      <c r="E132" s="101">
        <v>17.151416000000001</v>
      </c>
      <c r="F132" s="101">
        <v>203.65680599999999</v>
      </c>
      <c r="G132" s="101">
        <v>100.088882</v>
      </c>
      <c r="H132" s="101">
        <v>40.530821000000003</v>
      </c>
      <c r="I132" s="101">
        <v>1.748003</v>
      </c>
      <c r="J132" s="101">
        <v>69.366215999999994</v>
      </c>
      <c r="K132" s="101">
        <v>3.1464890000000003</v>
      </c>
      <c r="L132" s="101">
        <v>7.2811969999999997</v>
      </c>
      <c r="M132" s="101">
        <v>2.6137600000000001</v>
      </c>
      <c r="N132" s="101">
        <v>2.8754150000000003</v>
      </c>
      <c r="O132" s="101">
        <v>20.07657</v>
      </c>
      <c r="P132" s="101">
        <v>33.572232</v>
      </c>
      <c r="Q132" s="101">
        <v>517.25279399999999</v>
      </c>
      <c r="R132" s="101">
        <v>519.06374899999992</v>
      </c>
      <c r="S132" s="101">
        <v>0.97414100000000003</v>
      </c>
      <c r="U132" s="159" t="s">
        <v>541</v>
      </c>
    </row>
    <row r="133" spans="1:21" x14ac:dyDescent="0.2">
      <c r="B133" s="159" t="s">
        <v>342</v>
      </c>
      <c r="C133" s="101">
        <v>13.229870999999999</v>
      </c>
      <c r="D133" s="101">
        <v>25.419559000000003</v>
      </c>
      <c r="E133" s="101">
        <v>5.2308870000000001</v>
      </c>
      <c r="F133" s="101">
        <v>147.512767</v>
      </c>
      <c r="G133" s="101">
        <v>68.253434999999996</v>
      </c>
      <c r="H133" s="101">
        <v>19.868202999999998</v>
      </c>
      <c r="I133" s="101">
        <v>0.89198200000000005</v>
      </c>
      <c r="J133" s="101">
        <v>42.966716000000005</v>
      </c>
      <c r="K133" s="101">
        <v>3.7978109999999998</v>
      </c>
      <c r="L133" s="101">
        <v>5.167535</v>
      </c>
      <c r="M133" s="101">
        <v>1.621683</v>
      </c>
      <c r="N133" s="101">
        <v>1.7045969999999999</v>
      </c>
      <c r="O133" s="101">
        <v>13.220889</v>
      </c>
      <c r="P133" s="101">
        <v>19.780694999999998</v>
      </c>
      <c r="Q133" s="101">
        <v>346.55623300000002</v>
      </c>
      <c r="R133" s="101">
        <v>350.92864199999991</v>
      </c>
      <c r="S133" s="101">
        <v>1.102239</v>
      </c>
      <c r="U133" s="159" t="s">
        <v>542</v>
      </c>
    </row>
    <row r="134" spans="1:21" x14ac:dyDescent="0.2">
      <c r="B134" s="159" t="s">
        <v>343</v>
      </c>
      <c r="C134" s="101">
        <v>12.780685</v>
      </c>
      <c r="D134" s="101">
        <v>30.455387999999999</v>
      </c>
      <c r="E134" s="101">
        <v>8.0029400000000006</v>
      </c>
      <c r="F134" s="101">
        <v>156.49951199999998</v>
      </c>
      <c r="G134" s="101">
        <v>76.03080700000001</v>
      </c>
      <c r="H134" s="101">
        <v>24.473661</v>
      </c>
      <c r="I134" s="101">
        <v>0.95722000000000007</v>
      </c>
      <c r="J134" s="101">
        <v>51.840060999999999</v>
      </c>
      <c r="K134" s="101">
        <v>2.9942630000000001</v>
      </c>
      <c r="L134" s="101">
        <v>5.5907840000000002</v>
      </c>
      <c r="M134" s="101">
        <v>3.2530799999999997</v>
      </c>
      <c r="N134" s="101">
        <v>0.75796300000000005</v>
      </c>
      <c r="O134" s="101">
        <v>15.688029999999999</v>
      </c>
      <c r="P134" s="101">
        <v>28.17399</v>
      </c>
      <c r="Q134" s="101">
        <v>450.39759300000003</v>
      </c>
      <c r="R134" s="101">
        <v>427.63516300000003</v>
      </c>
      <c r="S134" s="101">
        <v>1.198191</v>
      </c>
      <c r="U134" s="159" t="s">
        <v>543</v>
      </c>
    </row>
    <row r="135" spans="1:21" x14ac:dyDescent="0.2">
      <c r="B135" s="159" t="s">
        <v>344</v>
      </c>
      <c r="C135" s="101">
        <v>15.489661</v>
      </c>
      <c r="D135" s="101">
        <v>37.194388000000004</v>
      </c>
      <c r="E135" s="101">
        <v>8.2951739999999994</v>
      </c>
      <c r="F135" s="101">
        <v>169.25010799999998</v>
      </c>
      <c r="G135" s="101">
        <v>90.585637000000006</v>
      </c>
      <c r="H135" s="101">
        <v>27.949254</v>
      </c>
      <c r="I135" s="101">
        <v>0.33757300000000001</v>
      </c>
      <c r="J135" s="101">
        <v>58.280259000000001</v>
      </c>
      <c r="K135" s="101">
        <v>3.8957610000000003</v>
      </c>
      <c r="L135" s="101">
        <v>3.8677339999999996</v>
      </c>
      <c r="M135" s="101">
        <v>2.2102110000000001</v>
      </c>
      <c r="N135" s="101">
        <v>1.1808580000000002</v>
      </c>
      <c r="O135" s="101">
        <v>18.07159</v>
      </c>
      <c r="P135" s="101">
        <v>36.767513999999998</v>
      </c>
      <c r="Q135" s="101">
        <v>565.085419</v>
      </c>
      <c r="R135" s="101">
        <v>512.06750399999976</v>
      </c>
      <c r="S135" s="101">
        <v>2.3696729999999997</v>
      </c>
      <c r="U135" s="159" t="s">
        <v>544</v>
      </c>
    </row>
    <row r="136" spans="1:21" x14ac:dyDescent="0.2">
      <c r="B136" s="159" t="s">
        <v>345</v>
      </c>
      <c r="C136" s="101">
        <v>18.246361999999998</v>
      </c>
      <c r="D136" s="101">
        <v>44.692546999999998</v>
      </c>
      <c r="E136" s="101">
        <v>11.959576999999999</v>
      </c>
      <c r="F136" s="101">
        <v>186.769227</v>
      </c>
      <c r="G136" s="101">
        <v>107.85611499999999</v>
      </c>
      <c r="H136" s="101">
        <v>38.184207000000001</v>
      </c>
      <c r="I136" s="101">
        <v>0.67789800000000011</v>
      </c>
      <c r="J136" s="101">
        <v>65.668680999999992</v>
      </c>
      <c r="K136" s="101">
        <v>5.3854629999999997</v>
      </c>
      <c r="L136" s="101">
        <v>6.4420349999999997</v>
      </c>
      <c r="M136" s="101">
        <v>1.6720079999999999</v>
      </c>
      <c r="N136" s="101">
        <v>1.511463</v>
      </c>
      <c r="O136" s="101">
        <v>21.599681999999998</v>
      </c>
      <c r="P136" s="101">
        <v>40.466282</v>
      </c>
      <c r="Q136" s="101">
        <v>573.75740700000006</v>
      </c>
      <c r="R136" s="101">
        <v>575.62960199999998</v>
      </c>
      <c r="S136" s="101">
        <v>2.671716</v>
      </c>
      <c r="U136" s="159" t="s">
        <v>545</v>
      </c>
    </row>
    <row r="137" spans="1:21" x14ac:dyDescent="0.2">
      <c r="B137" s="159" t="s">
        <v>346</v>
      </c>
      <c r="C137" s="101">
        <v>13.928392000000001</v>
      </c>
      <c r="D137" s="101">
        <v>33.694656000000002</v>
      </c>
      <c r="E137" s="101">
        <v>14.210615000000001</v>
      </c>
      <c r="F137" s="101">
        <v>139.22391699999997</v>
      </c>
      <c r="G137" s="101">
        <v>74.862494999999981</v>
      </c>
      <c r="H137" s="101">
        <v>27.099111999999998</v>
      </c>
      <c r="I137" s="101">
        <v>0.42185099999999998</v>
      </c>
      <c r="J137" s="101">
        <v>45.419099000000003</v>
      </c>
      <c r="K137" s="101">
        <v>3.7331859999999999</v>
      </c>
      <c r="L137" s="101">
        <v>5.0591350000000004</v>
      </c>
      <c r="M137" s="101">
        <v>1.148633</v>
      </c>
      <c r="N137" s="101">
        <v>1.2196400000000001</v>
      </c>
      <c r="O137" s="101">
        <v>18.197003000000002</v>
      </c>
      <c r="P137" s="101">
        <v>29.952544</v>
      </c>
      <c r="Q137" s="101">
        <v>460.30282499999987</v>
      </c>
      <c r="R137" s="101">
        <v>486.84985000000029</v>
      </c>
      <c r="S137" s="101">
        <v>1.7125170000000001</v>
      </c>
      <c r="U137" s="159" t="s">
        <v>546</v>
      </c>
    </row>
    <row r="138" spans="1:21" x14ac:dyDescent="0.2">
      <c r="B138" s="159" t="s">
        <v>347</v>
      </c>
      <c r="C138" s="101">
        <v>16.851524999999999</v>
      </c>
      <c r="D138" s="101">
        <v>40.247557</v>
      </c>
      <c r="E138" s="101">
        <v>14.050816000000001</v>
      </c>
      <c r="F138" s="101">
        <v>154.27470400000001</v>
      </c>
      <c r="G138" s="101">
        <v>106.31304400000002</v>
      </c>
      <c r="H138" s="101">
        <v>38.222231999999998</v>
      </c>
      <c r="I138" s="101">
        <v>1.0234650000000001</v>
      </c>
      <c r="J138" s="101">
        <v>67.521946999999997</v>
      </c>
      <c r="K138" s="101">
        <v>4.0554730000000001</v>
      </c>
      <c r="L138" s="101">
        <v>7.5851230000000003</v>
      </c>
      <c r="M138" s="101">
        <v>2.0617390000000002</v>
      </c>
      <c r="N138" s="101">
        <v>1.3046489999999999</v>
      </c>
      <c r="O138" s="101">
        <v>24.771280000000001</v>
      </c>
      <c r="P138" s="101">
        <v>44.100267000000002</v>
      </c>
      <c r="Q138" s="101">
        <v>592.16469700000016</v>
      </c>
      <c r="R138" s="101">
        <v>656.99578400000019</v>
      </c>
      <c r="S138" s="101">
        <v>1.3650249999999999</v>
      </c>
      <c r="U138" s="159" t="s">
        <v>547</v>
      </c>
    </row>
    <row r="139" spans="1:21" x14ac:dyDescent="0.2">
      <c r="B139" s="159" t="s">
        <v>348</v>
      </c>
      <c r="C139" s="101">
        <v>17.294654000000001</v>
      </c>
      <c r="D139" s="101">
        <v>43.486992000000001</v>
      </c>
      <c r="E139" s="101">
        <v>17.351251000000001</v>
      </c>
      <c r="F139" s="101">
        <v>192.06246200000001</v>
      </c>
      <c r="G139" s="101">
        <v>111.51700899999999</v>
      </c>
      <c r="H139" s="101">
        <v>49.694236000000004</v>
      </c>
      <c r="I139" s="101">
        <v>0.91085199999999999</v>
      </c>
      <c r="J139" s="101">
        <v>69.214557999999997</v>
      </c>
      <c r="K139" s="101">
        <v>4.5531160000000002</v>
      </c>
      <c r="L139" s="101">
        <v>6.7877939999999999</v>
      </c>
      <c r="M139" s="101">
        <v>2.1135899999999999</v>
      </c>
      <c r="N139" s="101">
        <v>1.2052989999999999</v>
      </c>
      <c r="O139" s="101">
        <v>23.092835000000001</v>
      </c>
      <c r="P139" s="101">
        <v>47.752525000000006</v>
      </c>
      <c r="Q139" s="101">
        <v>633.22239400000001</v>
      </c>
      <c r="R139" s="101">
        <v>715.27853700000014</v>
      </c>
      <c r="S139" s="101">
        <v>2.9772910000000001</v>
      </c>
      <c r="U139" s="159" t="s">
        <v>548</v>
      </c>
    </row>
    <row r="140" spans="1:21" x14ac:dyDescent="0.2">
      <c r="B140" s="159" t="s">
        <v>349</v>
      </c>
      <c r="C140" s="101">
        <v>17.975283999999998</v>
      </c>
      <c r="D140" s="101">
        <v>42.217935999999995</v>
      </c>
      <c r="E140" s="101">
        <v>16.019828</v>
      </c>
      <c r="F140" s="101">
        <v>183.609284</v>
      </c>
      <c r="G140" s="101">
        <v>104.79519599999999</v>
      </c>
      <c r="H140" s="101">
        <v>46.725307999999998</v>
      </c>
      <c r="I140" s="101">
        <v>1.0969070000000001</v>
      </c>
      <c r="J140" s="101">
        <v>69.403120999999999</v>
      </c>
      <c r="K140" s="101">
        <v>4.2232349999999999</v>
      </c>
      <c r="L140" s="101">
        <v>7.1225639999999997</v>
      </c>
      <c r="M140" s="101">
        <v>2.059291</v>
      </c>
      <c r="N140" s="101">
        <v>1.3294709999999998</v>
      </c>
      <c r="O140" s="101">
        <v>22.891987</v>
      </c>
      <c r="P140" s="101">
        <v>42.455780000000004</v>
      </c>
      <c r="Q140" s="101">
        <v>615.0512020000001</v>
      </c>
      <c r="R140" s="101">
        <v>703.06121499999995</v>
      </c>
      <c r="S140" s="101">
        <v>1.989171</v>
      </c>
      <c r="U140" s="159" t="s">
        <v>549</v>
      </c>
    </row>
    <row r="141" spans="1:21" x14ac:dyDescent="0.2">
      <c r="B141" s="159" t="s">
        <v>350</v>
      </c>
      <c r="C141" s="101">
        <v>18.391623000000003</v>
      </c>
      <c r="D141" s="101">
        <v>37.897273999999996</v>
      </c>
      <c r="E141" s="101">
        <v>19.675953</v>
      </c>
      <c r="F141" s="101">
        <v>171.87160799999998</v>
      </c>
      <c r="G141" s="101">
        <v>89.210798000000011</v>
      </c>
      <c r="H141" s="101">
        <v>43.743139999999997</v>
      </c>
      <c r="I141" s="101">
        <v>0.99569600000000003</v>
      </c>
      <c r="J141" s="101">
        <v>57.520386999999999</v>
      </c>
      <c r="K141" s="101">
        <v>6.2507979999999996</v>
      </c>
      <c r="L141" s="101">
        <v>7.9062850000000005</v>
      </c>
      <c r="M141" s="101">
        <v>1.5762599999999998</v>
      </c>
      <c r="N141" s="101">
        <v>1.117858</v>
      </c>
      <c r="O141" s="101">
        <v>20.127965</v>
      </c>
      <c r="P141" s="101">
        <v>32.804881000000002</v>
      </c>
      <c r="Q141" s="101">
        <v>600.288993</v>
      </c>
      <c r="R141" s="101">
        <v>610.36704799999995</v>
      </c>
      <c r="S141" s="101">
        <v>3.1186349999999998</v>
      </c>
      <c r="U141" s="159" t="s">
        <v>550</v>
      </c>
    </row>
    <row r="142" spans="1:21" x14ac:dyDescent="0.2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 x14ac:dyDescent="0.2">
      <c r="A143" s="100">
        <v>2021</v>
      </c>
      <c r="B143" s="159" t="s">
        <v>339</v>
      </c>
      <c r="C143" s="101">
        <v>12.580306</v>
      </c>
      <c r="D143" s="101">
        <v>36.672310000000003</v>
      </c>
      <c r="E143" s="101">
        <v>11.700420999999999</v>
      </c>
      <c r="F143" s="101">
        <v>201.09655400000003</v>
      </c>
      <c r="G143" s="101">
        <v>96.819201000000007</v>
      </c>
      <c r="H143" s="101">
        <v>47.303192000000003</v>
      </c>
      <c r="I143" s="101">
        <v>1.283655</v>
      </c>
      <c r="J143" s="101">
        <v>64.018258000000003</v>
      </c>
      <c r="K143" s="101">
        <v>2.3857189999999999</v>
      </c>
      <c r="L143" s="101">
        <v>6.589321</v>
      </c>
      <c r="M143" s="101">
        <v>2.7885010000000001</v>
      </c>
      <c r="N143" s="101">
        <v>1.435867</v>
      </c>
      <c r="O143" s="101">
        <v>19.763404999999999</v>
      </c>
      <c r="P143" s="101">
        <v>37.929935999999998</v>
      </c>
      <c r="Q143" s="101">
        <v>509.74183199999987</v>
      </c>
      <c r="R143" s="101">
        <v>604.26116799999977</v>
      </c>
      <c r="S143" s="101">
        <v>1.4340809999999999</v>
      </c>
      <c r="T143" s="100">
        <v>2021</v>
      </c>
      <c r="U143" s="159" t="s">
        <v>539</v>
      </c>
    </row>
    <row r="144" spans="1:21" x14ac:dyDescent="0.2">
      <c r="B144" s="159" t="s">
        <v>340</v>
      </c>
      <c r="C144" s="101">
        <v>16.073807000000002</v>
      </c>
      <c r="D144" s="101">
        <v>40.197887000000001</v>
      </c>
      <c r="E144" s="101">
        <v>13.158473000000001</v>
      </c>
      <c r="F144" s="101">
        <v>177.322619</v>
      </c>
      <c r="G144" s="101">
        <v>99.105389000000002</v>
      </c>
      <c r="H144" s="101">
        <v>54.023792</v>
      </c>
      <c r="I144" s="101">
        <v>1.237984</v>
      </c>
      <c r="J144" s="101">
        <v>72.090254000000002</v>
      </c>
      <c r="K144" s="101">
        <v>3.7149579999999998</v>
      </c>
      <c r="L144" s="101">
        <v>5.94238</v>
      </c>
      <c r="M144" s="101">
        <v>2.4961880000000001</v>
      </c>
      <c r="N144" s="101">
        <v>1.3640240000000001</v>
      </c>
      <c r="O144" s="101">
        <v>21.292863999999994</v>
      </c>
      <c r="P144" s="101">
        <v>37.347255999999994</v>
      </c>
      <c r="Q144" s="101">
        <v>559.52117699999985</v>
      </c>
      <c r="R144" s="101">
        <v>565.79443999999978</v>
      </c>
      <c r="S144" s="101">
        <v>2.0587230000000001</v>
      </c>
      <c r="U144" s="159" t="s">
        <v>540</v>
      </c>
    </row>
    <row r="145" spans="1:21" x14ac:dyDescent="0.2">
      <c r="B145" s="159" t="s">
        <v>341</v>
      </c>
      <c r="C145" s="101">
        <v>17.935203000000001</v>
      </c>
      <c r="D145" s="101">
        <v>50.657395000000008</v>
      </c>
      <c r="E145" s="101">
        <v>15.612159999999999</v>
      </c>
      <c r="F145" s="101">
        <v>262.04376999999994</v>
      </c>
      <c r="G145" s="101">
        <v>116.17791299999996</v>
      </c>
      <c r="H145" s="101">
        <v>63.595440000000004</v>
      </c>
      <c r="I145" s="101">
        <v>1.6502780000000001</v>
      </c>
      <c r="J145" s="101">
        <v>85.265938000000006</v>
      </c>
      <c r="K145" s="101">
        <v>4.456315</v>
      </c>
      <c r="L145" s="101">
        <v>7.6438560000000004</v>
      </c>
      <c r="M145" s="101">
        <v>2.5896309999999998</v>
      </c>
      <c r="N145" s="101">
        <v>1.4851049999999999</v>
      </c>
      <c r="O145" s="101">
        <v>24.466597</v>
      </c>
      <c r="P145" s="101">
        <v>44.678134</v>
      </c>
      <c r="Q145" s="101">
        <v>685.95328200000006</v>
      </c>
      <c r="R145" s="101">
        <v>676.6487810000001</v>
      </c>
      <c r="S145" s="101">
        <v>5.7966540000000002</v>
      </c>
      <c r="U145" s="159" t="s">
        <v>541</v>
      </c>
    </row>
    <row r="146" spans="1:21" x14ac:dyDescent="0.2">
      <c r="B146" s="159" t="s">
        <v>342</v>
      </c>
      <c r="C146" s="101">
        <v>18.180405</v>
      </c>
      <c r="D146" s="101">
        <v>46.577299999999994</v>
      </c>
      <c r="E146" s="101">
        <v>12.679534</v>
      </c>
      <c r="F146" s="101">
        <v>273.90412400000002</v>
      </c>
      <c r="G146" s="101">
        <v>115.56504499999998</v>
      </c>
      <c r="H146" s="101">
        <v>57.502122999999997</v>
      </c>
      <c r="I146" s="101">
        <v>2.0071639999999999</v>
      </c>
      <c r="J146" s="101">
        <v>78.872523000000001</v>
      </c>
      <c r="K146" s="101">
        <v>2.1599300000000001</v>
      </c>
      <c r="L146" s="101">
        <v>8.1353999999999989</v>
      </c>
      <c r="M146" s="101">
        <v>2.4463749999999997</v>
      </c>
      <c r="N146" s="101">
        <v>1.4457820000000001</v>
      </c>
      <c r="O146" s="101">
        <v>22.051571999999997</v>
      </c>
      <c r="P146" s="101">
        <v>41.778156000000003</v>
      </c>
      <c r="Q146" s="101">
        <v>606.86607300000003</v>
      </c>
      <c r="R146" s="101">
        <v>644.47731099999987</v>
      </c>
      <c r="S146" s="101">
        <v>2.3293279999999998</v>
      </c>
      <c r="U146" s="159" t="s">
        <v>542</v>
      </c>
    </row>
    <row r="147" spans="1:21" x14ac:dyDescent="0.2">
      <c r="B147" s="159" t="s">
        <v>343</v>
      </c>
      <c r="C147" s="101">
        <v>18.285963999999996</v>
      </c>
      <c r="D147" s="101">
        <v>49.491357999999998</v>
      </c>
      <c r="E147" s="101">
        <v>19.294326999999999</v>
      </c>
      <c r="F147" s="101">
        <v>304.86422600000003</v>
      </c>
      <c r="G147" s="101">
        <v>123.46888099999998</v>
      </c>
      <c r="H147" s="101">
        <v>65.991984000000002</v>
      </c>
      <c r="I147" s="101">
        <v>1.543496</v>
      </c>
      <c r="J147" s="101">
        <v>85.955524999999994</v>
      </c>
      <c r="K147" s="101">
        <v>5.1062240000000001</v>
      </c>
      <c r="L147" s="101">
        <v>7.8799489999999999</v>
      </c>
      <c r="M147" s="101">
        <v>2.4558499999999999</v>
      </c>
      <c r="N147" s="101">
        <v>1.7084890000000001</v>
      </c>
      <c r="O147" s="101">
        <v>22.560068000000001</v>
      </c>
      <c r="P147" s="101">
        <v>38.696826999999999</v>
      </c>
      <c r="Q147" s="101">
        <v>593.64857600000016</v>
      </c>
      <c r="R147" s="101">
        <v>628.79296100000045</v>
      </c>
      <c r="S147" s="101">
        <v>5.7201390000000014</v>
      </c>
      <c r="U147" s="159" t="s">
        <v>543</v>
      </c>
    </row>
    <row r="148" spans="1:21" x14ac:dyDescent="0.2">
      <c r="B148" s="159" t="s">
        <v>344</v>
      </c>
      <c r="C148" s="101">
        <v>21.514679000000001</v>
      </c>
      <c r="D148" s="101">
        <v>45.538964999999997</v>
      </c>
      <c r="E148" s="101">
        <v>17.786102</v>
      </c>
      <c r="F148" s="101">
        <v>334.25559599999997</v>
      </c>
      <c r="G148" s="101">
        <v>116.323762</v>
      </c>
      <c r="H148" s="101">
        <v>58.426067000000003</v>
      </c>
      <c r="I148" s="101">
        <v>1.908258</v>
      </c>
      <c r="J148" s="101">
        <v>85.92543400000001</v>
      </c>
      <c r="K148" s="101">
        <v>4.6066250000000002</v>
      </c>
      <c r="L148" s="101">
        <v>8.3466640000000005</v>
      </c>
      <c r="M148" s="101">
        <v>1.492483</v>
      </c>
      <c r="N148" s="101">
        <v>2.417862</v>
      </c>
      <c r="O148" s="101">
        <v>23.230121</v>
      </c>
      <c r="P148" s="101">
        <v>43.448568999999999</v>
      </c>
      <c r="Q148" s="101">
        <v>642.83386100000018</v>
      </c>
      <c r="R148" s="101">
        <v>598.6347139999998</v>
      </c>
      <c r="S148" s="101">
        <v>1.727001</v>
      </c>
      <c r="U148" s="159" t="s">
        <v>544</v>
      </c>
    </row>
    <row r="149" spans="1:21" x14ac:dyDescent="0.2">
      <c r="B149" s="159" t="s">
        <v>345</v>
      </c>
      <c r="C149" s="101">
        <v>20.528229</v>
      </c>
      <c r="D149" s="101">
        <v>47.273935000000002</v>
      </c>
      <c r="E149" s="101">
        <v>22.129066999999999</v>
      </c>
      <c r="F149" s="101">
        <v>295.71172500000006</v>
      </c>
      <c r="G149" s="101">
        <v>121.43649199999999</v>
      </c>
      <c r="H149" s="101">
        <v>70.148381000000001</v>
      </c>
      <c r="I149" s="101">
        <v>1.3963169999999998</v>
      </c>
      <c r="J149" s="101">
        <v>91.194226999999998</v>
      </c>
      <c r="K149" s="101">
        <v>8.4866100000000007</v>
      </c>
      <c r="L149" s="101">
        <v>8.3721979999999991</v>
      </c>
      <c r="M149" s="101">
        <v>1.7876690000000002</v>
      </c>
      <c r="N149" s="101">
        <v>1.809307</v>
      </c>
      <c r="O149" s="101">
        <v>22.981421000000005</v>
      </c>
      <c r="P149" s="101">
        <v>52.065373000000001</v>
      </c>
      <c r="Q149" s="101">
        <v>597.39151499999991</v>
      </c>
      <c r="R149" s="101">
        <v>632.46256300000027</v>
      </c>
      <c r="S149" s="101">
        <v>4.9673870000000004</v>
      </c>
      <c r="U149" s="159" t="s">
        <v>545</v>
      </c>
    </row>
    <row r="150" spans="1:21" x14ac:dyDescent="0.2">
      <c r="B150" s="159" t="s">
        <v>346</v>
      </c>
      <c r="C150" s="101">
        <v>14.309869000000001</v>
      </c>
      <c r="D150" s="101">
        <v>38.046148999999993</v>
      </c>
      <c r="E150" s="101">
        <v>14.818305000000001</v>
      </c>
      <c r="F150" s="101">
        <v>263.51299499999999</v>
      </c>
      <c r="G150" s="101">
        <v>94.286227999999994</v>
      </c>
      <c r="H150" s="101">
        <v>44.362000999999999</v>
      </c>
      <c r="I150" s="101">
        <v>0.85502199999999995</v>
      </c>
      <c r="J150" s="101">
        <v>67.360147999999995</v>
      </c>
      <c r="K150" s="101">
        <v>5.4733150000000004</v>
      </c>
      <c r="L150" s="101">
        <v>5.2150560000000006</v>
      </c>
      <c r="M150" s="101">
        <v>3.3587359999999999</v>
      </c>
      <c r="N150" s="101">
        <v>2.1318090000000001</v>
      </c>
      <c r="O150" s="101">
        <v>18.373273000000001</v>
      </c>
      <c r="P150" s="101">
        <v>28.254390999999998</v>
      </c>
      <c r="Q150" s="101">
        <v>444.46606600000007</v>
      </c>
      <c r="R150" s="101">
        <v>573.69741900000031</v>
      </c>
      <c r="S150" s="101">
        <v>1.3276569999999999</v>
      </c>
      <c r="U150" s="159" t="s">
        <v>546</v>
      </c>
    </row>
    <row r="151" spans="1:21" x14ac:dyDescent="0.2">
      <c r="B151" s="159" t="s">
        <v>347</v>
      </c>
      <c r="C151" s="101">
        <v>21.373936</v>
      </c>
      <c r="D151" s="101">
        <v>47.160112999999996</v>
      </c>
      <c r="E151" s="101">
        <v>23.029905999999997</v>
      </c>
      <c r="F151" s="101">
        <v>316.94601299999999</v>
      </c>
      <c r="G151" s="101">
        <v>119.31080699999998</v>
      </c>
      <c r="H151" s="101">
        <v>66.367968000000005</v>
      </c>
      <c r="I151" s="101">
        <v>1.1778989999999998</v>
      </c>
      <c r="J151" s="101">
        <v>102.34431600000001</v>
      </c>
      <c r="K151" s="101">
        <v>4.9877090000000006</v>
      </c>
      <c r="L151" s="101">
        <v>8.5296219999999998</v>
      </c>
      <c r="M151" s="101">
        <v>1.2893240000000001</v>
      </c>
      <c r="N151" s="101">
        <v>2.0589430000000002</v>
      </c>
      <c r="O151" s="101">
        <v>24.898546999999994</v>
      </c>
      <c r="P151" s="101">
        <v>42.759620000000005</v>
      </c>
      <c r="Q151" s="101">
        <v>578.99323600000002</v>
      </c>
      <c r="R151" s="101">
        <v>702.50026800000023</v>
      </c>
      <c r="S151" s="101">
        <v>2.2013590000000001</v>
      </c>
      <c r="U151" s="159" t="s">
        <v>547</v>
      </c>
    </row>
    <row r="152" spans="1:21" x14ac:dyDescent="0.2">
      <c r="B152" s="159" t="s">
        <v>348</v>
      </c>
      <c r="C152" s="101">
        <v>20.127506999999998</v>
      </c>
      <c r="D152" s="101">
        <v>45.327280000000002</v>
      </c>
      <c r="E152" s="101">
        <v>19.935519999999997</v>
      </c>
      <c r="F152" s="101">
        <v>434.51651900000002</v>
      </c>
      <c r="G152" s="101">
        <v>123.59147000000002</v>
      </c>
      <c r="H152" s="101">
        <v>62.811720000000001</v>
      </c>
      <c r="I152" s="101">
        <v>1.745854</v>
      </c>
      <c r="J152" s="101">
        <v>103.327304</v>
      </c>
      <c r="K152" s="101">
        <v>5.3916160000000009</v>
      </c>
      <c r="L152" s="101">
        <v>16.042835</v>
      </c>
      <c r="M152" s="101">
        <v>4.6370430000000002</v>
      </c>
      <c r="N152" s="101">
        <v>2.568975</v>
      </c>
      <c r="O152" s="101">
        <v>22.786093000000001</v>
      </c>
      <c r="P152" s="101">
        <v>44.881104000000001</v>
      </c>
      <c r="Q152" s="101">
        <v>606.39115499999957</v>
      </c>
      <c r="R152" s="101">
        <v>676.17981099999997</v>
      </c>
      <c r="S152" s="101">
        <v>2.827423</v>
      </c>
      <c r="U152" s="159" t="s">
        <v>548</v>
      </c>
    </row>
    <row r="153" spans="1:21" x14ac:dyDescent="0.2">
      <c r="B153" s="159" t="s">
        <v>349</v>
      </c>
      <c r="C153" s="101">
        <v>22.005944000000003</v>
      </c>
      <c r="D153" s="101">
        <v>50.081648000000008</v>
      </c>
      <c r="E153" s="101">
        <v>21.395048999999997</v>
      </c>
      <c r="F153" s="101">
        <v>342.86964400000016</v>
      </c>
      <c r="G153" s="101">
        <v>138.751732</v>
      </c>
      <c r="H153" s="101">
        <v>60.335773000000003</v>
      </c>
      <c r="I153" s="101">
        <v>1.3233630000000001</v>
      </c>
      <c r="J153" s="101">
        <v>110.45655600000001</v>
      </c>
      <c r="K153" s="101">
        <v>6.1570209999999994</v>
      </c>
      <c r="L153" s="101">
        <v>10.783154</v>
      </c>
      <c r="M153" s="101">
        <v>1.8878839999999999</v>
      </c>
      <c r="N153" s="101">
        <v>2.2660879999999999</v>
      </c>
      <c r="O153" s="101">
        <v>29.368385000000004</v>
      </c>
      <c r="P153" s="101">
        <v>46.861190000000001</v>
      </c>
      <c r="Q153" s="101">
        <v>736.47787399999993</v>
      </c>
      <c r="R153" s="101">
        <v>827.08467700000006</v>
      </c>
      <c r="S153" s="101">
        <v>2.4527430000000003</v>
      </c>
      <c r="U153" s="159" t="s">
        <v>549</v>
      </c>
    </row>
    <row r="154" spans="1:21" x14ac:dyDescent="0.2">
      <c r="B154" s="159" t="s">
        <v>350</v>
      </c>
      <c r="C154" s="101">
        <v>20.565353000000002</v>
      </c>
      <c r="D154" s="101">
        <v>41.668207000000002</v>
      </c>
      <c r="E154" s="101">
        <v>27.426037999999998</v>
      </c>
      <c r="F154" s="101">
        <v>264.17645400000004</v>
      </c>
      <c r="G154" s="101">
        <v>116.694548</v>
      </c>
      <c r="H154" s="101">
        <v>50.490558999999998</v>
      </c>
      <c r="I154" s="101">
        <v>1.611143</v>
      </c>
      <c r="J154" s="101">
        <v>80.159863000000001</v>
      </c>
      <c r="K154" s="101">
        <v>4.8471120000000001</v>
      </c>
      <c r="L154" s="101">
        <v>8.3821849999999998</v>
      </c>
      <c r="M154" s="101">
        <v>4.3347490000000004</v>
      </c>
      <c r="N154" s="101">
        <v>1.8844659999999998</v>
      </c>
      <c r="O154" s="101">
        <v>24.166618999999997</v>
      </c>
      <c r="P154" s="101">
        <v>37.895142999999997</v>
      </c>
      <c r="Q154" s="101">
        <v>721.84701599999971</v>
      </c>
      <c r="R154" s="101">
        <v>741.79540899999995</v>
      </c>
      <c r="S154" s="101">
        <v>2.8107250000000001</v>
      </c>
      <c r="U154" s="159" t="s">
        <v>550</v>
      </c>
    </row>
    <row r="155" spans="1:21" x14ac:dyDescent="0.2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 x14ac:dyDescent="0.2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 x14ac:dyDescent="0.2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 x14ac:dyDescent="0.3">
      <c r="A158" s="268" t="s">
        <v>682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 x14ac:dyDescent="0.3">
      <c r="A159" s="229" t="s">
        <v>162</v>
      </c>
      <c r="B159" s="229" t="s">
        <v>163</v>
      </c>
      <c r="C159" s="265" t="s">
        <v>681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9" t="s">
        <v>536</v>
      </c>
      <c r="Q159" s="229" t="s">
        <v>523</v>
      </c>
    </row>
    <row r="160" spans="1:21" ht="20.25" customHeight="1" thickBot="1" x14ac:dyDescent="0.25">
      <c r="A160" s="230"/>
      <c r="B160" s="230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30"/>
      <c r="Q160" s="230"/>
      <c r="T160" s="159"/>
    </row>
    <row r="161" spans="1:17" x14ac:dyDescent="0.2">
      <c r="A161" s="100">
        <v>2020</v>
      </c>
      <c r="B161" s="159" t="s">
        <v>339</v>
      </c>
      <c r="C161" s="101">
        <v>778.96253599999989</v>
      </c>
      <c r="D161" s="101">
        <v>102.97385499999999</v>
      </c>
      <c r="E161" s="101">
        <v>0.95126699999999997</v>
      </c>
      <c r="F161" s="101">
        <v>131.16152099999999</v>
      </c>
      <c r="G161" s="101">
        <v>19.451615</v>
      </c>
      <c r="H161" s="101">
        <v>2.8053669999999999</v>
      </c>
      <c r="I161" s="101">
        <v>4.0619060000000005</v>
      </c>
      <c r="J161" s="101">
        <v>116.02119799999998</v>
      </c>
      <c r="K161" s="101">
        <v>26.918523</v>
      </c>
      <c r="L161" s="101">
        <v>24.494080999999998</v>
      </c>
      <c r="M161" s="101">
        <v>2.3011899999999996</v>
      </c>
      <c r="N161" s="101">
        <v>20.274352</v>
      </c>
      <c r="O161" s="101">
        <v>0</v>
      </c>
      <c r="P161" s="100">
        <v>2020</v>
      </c>
      <c r="Q161" s="159" t="s">
        <v>539</v>
      </c>
    </row>
    <row r="162" spans="1:17" x14ac:dyDescent="0.2">
      <c r="B162" s="159" t="s">
        <v>340</v>
      </c>
      <c r="C162" s="101">
        <v>883.12771500000008</v>
      </c>
      <c r="D162" s="101">
        <v>235.757229</v>
      </c>
      <c r="E162" s="101">
        <v>2.6123020000000001</v>
      </c>
      <c r="F162" s="101">
        <v>128.173834</v>
      </c>
      <c r="G162" s="101">
        <v>17.564516999999999</v>
      </c>
      <c r="H162" s="101">
        <v>2.8435410000000001</v>
      </c>
      <c r="I162" s="101">
        <v>6.8551769999999994</v>
      </c>
      <c r="J162" s="101">
        <v>111.449738</v>
      </c>
      <c r="K162" s="101">
        <v>24.888335000000001</v>
      </c>
      <c r="L162" s="101">
        <v>21.338981</v>
      </c>
      <c r="M162" s="101">
        <v>0.72856599999999982</v>
      </c>
      <c r="N162" s="101">
        <v>0</v>
      </c>
      <c r="O162" s="101">
        <v>0</v>
      </c>
      <c r="P162" s="96"/>
      <c r="Q162" s="159" t="s">
        <v>540</v>
      </c>
    </row>
    <row r="163" spans="1:17" x14ac:dyDescent="0.2">
      <c r="B163" s="159" t="s">
        <v>341</v>
      </c>
      <c r="C163" s="101">
        <v>695.318622</v>
      </c>
      <c r="D163" s="101">
        <v>33.926272999999995</v>
      </c>
      <c r="E163" s="101">
        <v>60.631006999999997</v>
      </c>
      <c r="F163" s="101">
        <v>134.337942</v>
      </c>
      <c r="G163" s="101">
        <v>12.81439</v>
      </c>
      <c r="H163" s="101">
        <v>2.3502770000000002</v>
      </c>
      <c r="I163" s="101">
        <v>2.2373729999999998</v>
      </c>
      <c r="J163" s="101">
        <v>85.29149799999999</v>
      </c>
      <c r="K163" s="101">
        <v>24.563701000000002</v>
      </c>
      <c r="L163" s="101">
        <v>24.669868000000005</v>
      </c>
      <c r="M163" s="101">
        <v>1.6830010000000004</v>
      </c>
      <c r="N163" s="101">
        <v>20.274352</v>
      </c>
      <c r="O163" s="101">
        <v>0</v>
      </c>
      <c r="P163" s="96"/>
      <c r="Q163" s="159" t="s">
        <v>541</v>
      </c>
    </row>
    <row r="164" spans="1:17" x14ac:dyDescent="0.2">
      <c r="B164" s="159" t="s">
        <v>342</v>
      </c>
      <c r="C164" s="101">
        <v>211.67014799999998</v>
      </c>
      <c r="D164" s="101">
        <v>8.8999159999999993</v>
      </c>
      <c r="E164" s="101">
        <v>0.58925800000000006</v>
      </c>
      <c r="F164" s="101">
        <v>84.606522999999981</v>
      </c>
      <c r="G164" s="101">
        <v>1.8657539999999999</v>
      </c>
      <c r="H164" s="101">
        <v>2.5173680000000003</v>
      </c>
      <c r="I164" s="101">
        <v>2.1884239999999999</v>
      </c>
      <c r="J164" s="101">
        <v>44.594113999999998</v>
      </c>
      <c r="K164" s="101">
        <v>18.323033000000002</v>
      </c>
      <c r="L164" s="101">
        <v>16.959579999999999</v>
      </c>
      <c r="M164" s="101">
        <v>0.34361700000000001</v>
      </c>
      <c r="N164" s="101">
        <v>0</v>
      </c>
      <c r="O164" s="101">
        <v>0</v>
      </c>
      <c r="P164" s="96"/>
      <c r="Q164" s="159" t="s">
        <v>542</v>
      </c>
    </row>
    <row r="165" spans="1:17" x14ac:dyDescent="0.2">
      <c r="B165" s="159" t="s">
        <v>343</v>
      </c>
      <c r="C165" s="101">
        <v>365.16357999999997</v>
      </c>
      <c r="D165" s="101">
        <v>12.546396999999999</v>
      </c>
      <c r="E165" s="101">
        <v>1.83718</v>
      </c>
      <c r="F165" s="101">
        <v>103.51267499999999</v>
      </c>
      <c r="G165" s="101">
        <v>2.9788060000000001</v>
      </c>
      <c r="H165" s="101">
        <v>2.4652219999999998</v>
      </c>
      <c r="I165" s="101">
        <v>3.7757079999999998</v>
      </c>
      <c r="J165" s="101">
        <v>60.529149000000004</v>
      </c>
      <c r="K165" s="101">
        <v>20.630431000000002</v>
      </c>
      <c r="L165" s="101">
        <v>18.153874999999999</v>
      </c>
      <c r="M165" s="101">
        <v>0.63775800000000005</v>
      </c>
      <c r="N165" s="101">
        <v>0</v>
      </c>
      <c r="O165" s="101">
        <v>0</v>
      </c>
      <c r="P165" s="96"/>
      <c r="Q165" s="159" t="s">
        <v>543</v>
      </c>
    </row>
    <row r="166" spans="1:17" x14ac:dyDescent="0.2">
      <c r="B166" s="159" t="s">
        <v>344</v>
      </c>
      <c r="C166" s="101">
        <v>493.55346900000001</v>
      </c>
      <c r="D166" s="101">
        <v>88.508369000000002</v>
      </c>
      <c r="E166" s="101">
        <v>3.7185680000000003</v>
      </c>
      <c r="F166" s="101">
        <v>123.761668</v>
      </c>
      <c r="G166" s="101">
        <v>10.360231000000001</v>
      </c>
      <c r="H166" s="101">
        <v>2.4902199999999999</v>
      </c>
      <c r="I166" s="101">
        <v>3.7000839999999999</v>
      </c>
      <c r="J166" s="101">
        <v>87.295265000000001</v>
      </c>
      <c r="K166" s="101">
        <v>26.005458000000001</v>
      </c>
      <c r="L166" s="101">
        <v>22.063500999999999</v>
      </c>
      <c r="M166" s="101">
        <v>0.69962599999999986</v>
      </c>
      <c r="N166" s="101">
        <v>0</v>
      </c>
      <c r="O166" s="101">
        <v>0</v>
      </c>
      <c r="P166" s="96"/>
      <c r="Q166" s="159" t="s">
        <v>544</v>
      </c>
    </row>
    <row r="167" spans="1:17" x14ac:dyDescent="0.2">
      <c r="B167" s="159" t="s">
        <v>345</v>
      </c>
      <c r="C167" s="101">
        <v>593.31401499999993</v>
      </c>
      <c r="D167" s="101">
        <v>94.743437</v>
      </c>
      <c r="E167" s="101">
        <v>5.211627</v>
      </c>
      <c r="F167" s="101">
        <v>146.24513899999999</v>
      </c>
      <c r="G167" s="101">
        <v>10.926368</v>
      </c>
      <c r="H167" s="101">
        <v>2.8345859999999998</v>
      </c>
      <c r="I167" s="101">
        <v>5.3082370000000001</v>
      </c>
      <c r="J167" s="101">
        <v>112.06268600000001</v>
      </c>
      <c r="K167" s="101">
        <v>29.207899999999999</v>
      </c>
      <c r="L167" s="101">
        <v>22.979428000000002</v>
      </c>
      <c r="M167" s="101">
        <v>0.69045500000000004</v>
      </c>
      <c r="N167" s="101">
        <v>0</v>
      </c>
      <c r="O167" s="101">
        <v>0</v>
      </c>
      <c r="P167" s="96"/>
      <c r="Q167" s="159" t="s">
        <v>545</v>
      </c>
    </row>
    <row r="168" spans="1:17" x14ac:dyDescent="0.2">
      <c r="B168" s="159" t="s">
        <v>346</v>
      </c>
      <c r="C168" s="101">
        <v>471.75711200000001</v>
      </c>
      <c r="D168" s="101">
        <v>118.924695</v>
      </c>
      <c r="E168" s="101">
        <v>13.761902000000001</v>
      </c>
      <c r="F168" s="101">
        <v>110.491815</v>
      </c>
      <c r="G168" s="101">
        <v>10.794937000000001</v>
      </c>
      <c r="H168" s="101">
        <v>3.1304760000000003</v>
      </c>
      <c r="I168" s="101">
        <v>1.9458739999999999</v>
      </c>
      <c r="J168" s="101">
        <v>80.557553999999996</v>
      </c>
      <c r="K168" s="101">
        <v>29.517266999999997</v>
      </c>
      <c r="L168" s="101">
        <v>19.975947999999999</v>
      </c>
      <c r="M168" s="101">
        <v>0.30188899999999991</v>
      </c>
      <c r="N168" s="101">
        <v>20.274352</v>
      </c>
      <c r="O168" s="101">
        <v>0</v>
      </c>
      <c r="P168" s="96"/>
      <c r="Q168" s="159" t="s">
        <v>546</v>
      </c>
    </row>
    <row r="169" spans="1:17" x14ac:dyDescent="0.2">
      <c r="B169" s="159" t="s">
        <v>347</v>
      </c>
      <c r="C169" s="101">
        <v>714.35004300000003</v>
      </c>
      <c r="D169" s="101">
        <v>49.294363000000011</v>
      </c>
      <c r="E169" s="101">
        <v>32.089198000000003</v>
      </c>
      <c r="F169" s="101">
        <v>141.90116800000001</v>
      </c>
      <c r="G169" s="101">
        <v>14.120744999999999</v>
      </c>
      <c r="H169" s="101">
        <v>3.189362</v>
      </c>
      <c r="I169" s="101">
        <v>6.1332010000000006</v>
      </c>
      <c r="J169" s="101">
        <v>110.002154</v>
      </c>
      <c r="K169" s="101">
        <v>44.907920999999995</v>
      </c>
      <c r="L169" s="101">
        <v>22.842248000000001</v>
      </c>
      <c r="M169" s="101">
        <v>0.48416800000000004</v>
      </c>
      <c r="N169" s="101">
        <v>0</v>
      </c>
      <c r="O169" s="101">
        <v>0</v>
      </c>
      <c r="P169" s="96"/>
      <c r="Q169" s="159" t="s">
        <v>547</v>
      </c>
    </row>
    <row r="170" spans="1:17" x14ac:dyDescent="0.2">
      <c r="B170" s="159" t="s">
        <v>348</v>
      </c>
      <c r="C170" s="101">
        <v>733.12041299999999</v>
      </c>
      <c r="D170" s="101">
        <v>95.06631999999999</v>
      </c>
      <c r="E170" s="101">
        <v>2.5278560000000003</v>
      </c>
      <c r="F170" s="101">
        <v>156.80765300000002</v>
      </c>
      <c r="G170" s="101">
        <v>16.809080000000002</v>
      </c>
      <c r="H170" s="101">
        <v>3.6407480000000003</v>
      </c>
      <c r="I170" s="101">
        <v>3.8300220000000005</v>
      </c>
      <c r="J170" s="101">
        <v>107.47317099999999</v>
      </c>
      <c r="K170" s="101">
        <v>56.402388000000002</v>
      </c>
      <c r="L170" s="101">
        <v>25.447779999999998</v>
      </c>
      <c r="M170" s="101">
        <v>0.94304800000000011</v>
      </c>
      <c r="N170" s="101">
        <v>0</v>
      </c>
      <c r="O170" s="101">
        <v>0</v>
      </c>
      <c r="P170" s="96"/>
      <c r="Q170" s="159" t="s">
        <v>548</v>
      </c>
    </row>
    <row r="171" spans="1:17" x14ac:dyDescent="0.2">
      <c r="B171" s="159" t="s">
        <v>349</v>
      </c>
      <c r="C171" s="101">
        <v>738.86985499999992</v>
      </c>
      <c r="D171" s="101">
        <v>68.238405</v>
      </c>
      <c r="E171" s="101">
        <v>1.6291850000000001</v>
      </c>
      <c r="F171" s="101">
        <v>151.48158600000002</v>
      </c>
      <c r="G171" s="101">
        <v>17.529454999999999</v>
      </c>
      <c r="H171" s="101">
        <v>3.8202780000000001</v>
      </c>
      <c r="I171" s="101">
        <v>6.0807020000000005</v>
      </c>
      <c r="J171" s="101">
        <v>105.51801499999999</v>
      </c>
      <c r="K171" s="101">
        <v>48.745145999999998</v>
      </c>
      <c r="L171" s="101">
        <v>22.424403000000002</v>
      </c>
      <c r="M171" s="101">
        <v>1.9889719999999997</v>
      </c>
      <c r="N171" s="101">
        <v>0</v>
      </c>
      <c r="O171" s="101">
        <v>0</v>
      </c>
      <c r="P171" s="96"/>
      <c r="Q171" s="159" t="s">
        <v>549</v>
      </c>
    </row>
    <row r="172" spans="1:17" x14ac:dyDescent="0.2">
      <c r="B172" s="159" t="s">
        <v>350</v>
      </c>
      <c r="C172" s="101">
        <v>663.32099900000014</v>
      </c>
      <c r="D172" s="101">
        <v>10.257012</v>
      </c>
      <c r="E172" s="101">
        <v>1.3114789999999998</v>
      </c>
      <c r="F172" s="101">
        <v>154.13683799999998</v>
      </c>
      <c r="G172" s="101">
        <v>17.797001000000002</v>
      </c>
      <c r="H172" s="101">
        <v>3.6968030000000001</v>
      </c>
      <c r="I172" s="101">
        <v>3.8903490000000001</v>
      </c>
      <c r="J172" s="101">
        <v>85.819190000000006</v>
      </c>
      <c r="K172" s="101">
        <v>34.586837000000003</v>
      </c>
      <c r="L172" s="101">
        <v>23.926047999999998</v>
      </c>
      <c r="M172" s="101">
        <v>1.4328129999999999</v>
      </c>
      <c r="N172" s="101">
        <v>0</v>
      </c>
      <c r="O172" s="101">
        <v>0</v>
      </c>
      <c r="P172" s="96"/>
      <c r="Q172" s="159" t="s">
        <v>550</v>
      </c>
    </row>
    <row r="173" spans="1:17" x14ac:dyDescent="0.2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 x14ac:dyDescent="0.2">
      <c r="A174" s="100">
        <v>2021</v>
      </c>
      <c r="B174" s="159" t="s">
        <v>339</v>
      </c>
      <c r="C174" s="101">
        <v>612.73692099999994</v>
      </c>
      <c r="D174" s="101">
        <v>10.935393999999999</v>
      </c>
      <c r="E174" s="101">
        <v>0.58197500000000002</v>
      </c>
      <c r="F174" s="101">
        <v>121.12934700000001</v>
      </c>
      <c r="G174" s="101">
        <v>11.451450000000001</v>
      </c>
      <c r="H174" s="101">
        <v>2.7131240000000001</v>
      </c>
      <c r="I174" s="101">
        <v>3.8685070000000001</v>
      </c>
      <c r="J174" s="101">
        <v>89.603877000000011</v>
      </c>
      <c r="K174" s="101">
        <v>20.127369999999996</v>
      </c>
      <c r="L174" s="101">
        <v>21.348494000000002</v>
      </c>
      <c r="M174" s="101">
        <v>0.51139000000000001</v>
      </c>
      <c r="N174" s="101">
        <v>0</v>
      </c>
      <c r="O174" s="101">
        <v>0</v>
      </c>
      <c r="P174" s="100">
        <v>2021</v>
      </c>
      <c r="Q174" s="159" t="s">
        <v>539</v>
      </c>
    </row>
    <row r="175" spans="1:17" x14ac:dyDescent="0.2">
      <c r="B175" s="159" t="s">
        <v>340</v>
      </c>
      <c r="C175" s="101">
        <v>670.76634200000001</v>
      </c>
      <c r="D175" s="101">
        <v>21.907408999999991</v>
      </c>
      <c r="E175" s="101">
        <v>3.3429820000000001</v>
      </c>
      <c r="F175" s="101">
        <v>130.60541999999998</v>
      </c>
      <c r="G175" s="101">
        <v>8.5345530000000007</v>
      </c>
      <c r="H175" s="101">
        <v>2.8644430000000001</v>
      </c>
      <c r="I175" s="101">
        <v>2.3926720000000001</v>
      </c>
      <c r="J175" s="101">
        <v>92.072996000000003</v>
      </c>
      <c r="K175" s="101">
        <v>22.922367999999999</v>
      </c>
      <c r="L175" s="101">
        <v>18.7316</v>
      </c>
      <c r="M175" s="101">
        <v>2.396617</v>
      </c>
      <c r="N175" s="101">
        <v>0</v>
      </c>
      <c r="O175" s="101">
        <v>0</v>
      </c>
      <c r="P175" s="96"/>
      <c r="Q175" s="159" t="s">
        <v>540</v>
      </c>
    </row>
    <row r="176" spans="1:17" x14ac:dyDescent="0.2">
      <c r="B176" s="159" t="s">
        <v>341</v>
      </c>
      <c r="C176" s="101">
        <v>766.45427799999993</v>
      </c>
      <c r="D176" s="101">
        <v>99.628105000000005</v>
      </c>
      <c r="E176" s="101">
        <v>9.1362590000000008</v>
      </c>
      <c r="F176" s="101">
        <v>164.093671</v>
      </c>
      <c r="G176" s="101">
        <v>7.3878389999999996</v>
      </c>
      <c r="H176" s="101">
        <v>3.5794729999999997</v>
      </c>
      <c r="I176" s="101">
        <v>2.8014250000000001</v>
      </c>
      <c r="J176" s="101">
        <v>106.82365799999999</v>
      </c>
      <c r="K176" s="101">
        <v>32.455069000000002</v>
      </c>
      <c r="L176" s="101">
        <v>25.351029999999998</v>
      </c>
      <c r="M176" s="101">
        <v>3.6281999999999992</v>
      </c>
      <c r="N176" s="101">
        <v>0</v>
      </c>
      <c r="O176" s="101">
        <v>0</v>
      </c>
      <c r="P176" s="96"/>
      <c r="Q176" s="159" t="s">
        <v>541</v>
      </c>
    </row>
    <row r="177" spans="2:19" x14ac:dyDescent="0.2">
      <c r="B177" s="159" t="s">
        <v>342</v>
      </c>
      <c r="C177" s="101">
        <v>677.86049600000001</v>
      </c>
      <c r="D177" s="101">
        <v>128.54592599999998</v>
      </c>
      <c r="E177" s="101">
        <v>2.2020369999999998</v>
      </c>
      <c r="F177" s="101">
        <v>146.97187100000002</v>
      </c>
      <c r="G177" s="101">
        <v>16.351089999999999</v>
      </c>
      <c r="H177" s="101">
        <v>3.0194840000000003</v>
      </c>
      <c r="I177" s="101">
        <v>4.5344139999999999</v>
      </c>
      <c r="J177" s="101">
        <v>111.16131299999999</v>
      </c>
      <c r="K177" s="101">
        <v>28.902392000000006</v>
      </c>
      <c r="L177" s="101">
        <v>22.177888999999997</v>
      </c>
      <c r="M177" s="101">
        <v>0.90654800000000035</v>
      </c>
      <c r="N177" s="101">
        <v>0</v>
      </c>
      <c r="O177" s="101">
        <v>0</v>
      </c>
      <c r="P177" s="96"/>
      <c r="Q177" s="159" t="s">
        <v>542</v>
      </c>
    </row>
    <row r="178" spans="2:19" x14ac:dyDescent="0.2">
      <c r="B178" s="159" t="s">
        <v>343</v>
      </c>
      <c r="C178" s="101">
        <v>661.112481</v>
      </c>
      <c r="D178" s="101">
        <v>21.727039000000001</v>
      </c>
      <c r="E178" s="101">
        <v>2.8794409999999999</v>
      </c>
      <c r="F178" s="101">
        <v>152.31383100000002</v>
      </c>
      <c r="G178" s="101">
        <v>13.645356</v>
      </c>
      <c r="H178" s="101">
        <v>2.7668189999999999</v>
      </c>
      <c r="I178" s="101">
        <v>6.6187439999999995</v>
      </c>
      <c r="J178" s="101">
        <v>110.01873999999999</v>
      </c>
      <c r="K178" s="101">
        <v>33.525378000000003</v>
      </c>
      <c r="L178" s="101">
        <v>24.460101000000002</v>
      </c>
      <c r="M178" s="101">
        <v>0.74722699999999986</v>
      </c>
      <c r="N178" s="101">
        <v>0</v>
      </c>
      <c r="O178" s="101">
        <v>0</v>
      </c>
      <c r="P178" s="96"/>
      <c r="Q178" s="159" t="s">
        <v>543</v>
      </c>
    </row>
    <row r="179" spans="2:19" x14ac:dyDescent="0.2">
      <c r="B179" s="159" t="s">
        <v>344</v>
      </c>
      <c r="C179" s="101">
        <v>654.70725100000004</v>
      </c>
      <c r="D179" s="101">
        <v>10.402027</v>
      </c>
      <c r="E179" s="101">
        <v>5.6727369999999997</v>
      </c>
      <c r="F179" s="101">
        <v>156.54786899999999</v>
      </c>
      <c r="G179" s="101">
        <v>14.685746999999999</v>
      </c>
      <c r="H179" s="101">
        <v>3.303661</v>
      </c>
      <c r="I179" s="101">
        <v>3.8718260000000004</v>
      </c>
      <c r="J179" s="101">
        <v>105.71302000000001</v>
      </c>
      <c r="K179" s="101">
        <v>33.361167000000002</v>
      </c>
      <c r="L179" s="101">
        <v>26.027481999999999</v>
      </c>
      <c r="M179" s="101">
        <v>2.4934310000000002</v>
      </c>
      <c r="N179" s="101">
        <v>0</v>
      </c>
      <c r="O179" s="101">
        <v>0</v>
      </c>
      <c r="P179" s="96"/>
      <c r="Q179" s="159" t="s">
        <v>544</v>
      </c>
      <c r="R179" s="161"/>
      <c r="S179" s="161"/>
    </row>
    <row r="180" spans="2:19" x14ac:dyDescent="0.2">
      <c r="B180" s="159" t="s">
        <v>345</v>
      </c>
      <c r="C180" s="101">
        <v>680.3822990000001</v>
      </c>
      <c r="D180" s="101">
        <v>86.278093999999996</v>
      </c>
      <c r="E180" s="101">
        <v>5.3317889999999997</v>
      </c>
      <c r="F180" s="101">
        <v>157.99069400000002</v>
      </c>
      <c r="G180" s="101">
        <v>14.739418000000001</v>
      </c>
      <c r="H180" s="101">
        <v>3.3366479999999998</v>
      </c>
      <c r="I180" s="101">
        <v>3.2478879999999997</v>
      </c>
      <c r="J180" s="101">
        <v>109.23204099999998</v>
      </c>
      <c r="K180" s="101">
        <v>31.928934999999999</v>
      </c>
      <c r="L180" s="101">
        <v>26.331463000000003</v>
      </c>
      <c r="M180" s="101">
        <v>1.1467499999999999</v>
      </c>
      <c r="N180" s="101">
        <v>0</v>
      </c>
      <c r="O180" s="101">
        <v>0</v>
      </c>
      <c r="P180" s="96"/>
      <c r="Q180" s="159" t="s">
        <v>545</v>
      </c>
      <c r="R180" s="161"/>
      <c r="S180" s="161"/>
    </row>
    <row r="181" spans="2:19" x14ac:dyDescent="0.2">
      <c r="B181" s="159" t="s">
        <v>346</v>
      </c>
      <c r="C181" s="101">
        <v>443.12476599999997</v>
      </c>
      <c r="D181" s="101">
        <v>66.435378</v>
      </c>
      <c r="E181" s="101">
        <v>4.5951690000000003</v>
      </c>
      <c r="F181" s="101">
        <v>126.82669299999999</v>
      </c>
      <c r="G181" s="101">
        <v>10.576938</v>
      </c>
      <c r="H181" s="101">
        <v>3.2116280000000001</v>
      </c>
      <c r="I181" s="101">
        <v>2.2674159999999999</v>
      </c>
      <c r="J181" s="101">
        <v>91.047303000000014</v>
      </c>
      <c r="K181" s="101">
        <v>30.631883999999999</v>
      </c>
      <c r="L181" s="101">
        <v>24.623628999999998</v>
      </c>
      <c r="M181" s="101">
        <v>0.94030499999999995</v>
      </c>
      <c r="N181" s="101">
        <v>0</v>
      </c>
      <c r="O181" s="101">
        <v>0</v>
      </c>
      <c r="P181" s="96"/>
      <c r="Q181" s="159" t="s">
        <v>546</v>
      </c>
      <c r="R181" s="161"/>
      <c r="S181" s="161"/>
    </row>
    <row r="182" spans="2:19" x14ac:dyDescent="0.2">
      <c r="B182" s="159" t="s">
        <v>347</v>
      </c>
      <c r="C182" s="101">
        <v>620.296785</v>
      </c>
      <c r="D182" s="101">
        <v>39.79493699999999</v>
      </c>
      <c r="E182" s="101">
        <v>1.371642</v>
      </c>
      <c r="F182" s="101">
        <v>153.84612899999999</v>
      </c>
      <c r="G182" s="101">
        <v>16.024117999999998</v>
      </c>
      <c r="H182" s="101">
        <v>3.8196849999999998</v>
      </c>
      <c r="I182" s="101">
        <v>3.5593520000000001</v>
      </c>
      <c r="J182" s="101">
        <v>116.86415500000001</v>
      </c>
      <c r="K182" s="101">
        <v>47.484449999999995</v>
      </c>
      <c r="L182" s="101">
        <v>25.940704</v>
      </c>
      <c r="M182" s="101">
        <v>5.5742770000000021</v>
      </c>
      <c r="N182" s="101">
        <v>0</v>
      </c>
      <c r="O182" s="101">
        <v>0</v>
      </c>
      <c r="P182" s="96"/>
      <c r="Q182" s="159" t="s">
        <v>547</v>
      </c>
      <c r="R182" s="161"/>
      <c r="S182" s="161"/>
    </row>
    <row r="183" spans="2:19" x14ac:dyDescent="0.2">
      <c r="B183" s="159" t="s">
        <v>348</v>
      </c>
      <c r="C183" s="101">
        <v>659.00573099999997</v>
      </c>
      <c r="D183" s="101">
        <v>18.524232999999995</v>
      </c>
      <c r="E183" s="101">
        <v>1.2210200000000002</v>
      </c>
      <c r="F183" s="101">
        <v>147.75707300000005</v>
      </c>
      <c r="G183" s="101">
        <v>16.3645</v>
      </c>
      <c r="H183" s="101">
        <v>3.9647180000000004</v>
      </c>
      <c r="I183" s="101">
        <v>5.5555409999999998</v>
      </c>
      <c r="J183" s="101">
        <v>116.07489999999999</v>
      </c>
      <c r="K183" s="101">
        <v>62.677661999999998</v>
      </c>
      <c r="L183" s="101">
        <v>25.788119999999999</v>
      </c>
      <c r="M183" s="101">
        <v>1.0787450000000001</v>
      </c>
      <c r="N183" s="101">
        <v>0</v>
      </c>
      <c r="O183" s="101">
        <v>0</v>
      </c>
      <c r="P183" s="96"/>
      <c r="Q183" s="159" t="s">
        <v>548</v>
      </c>
      <c r="R183" s="161"/>
      <c r="S183" s="161"/>
    </row>
    <row r="184" spans="2:19" x14ac:dyDescent="0.2">
      <c r="B184" s="159" t="s">
        <v>349</v>
      </c>
      <c r="C184" s="101">
        <v>794.59268499999996</v>
      </c>
      <c r="D184" s="101">
        <v>23.673076999999999</v>
      </c>
      <c r="E184" s="101">
        <v>2.7757389999999997</v>
      </c>
      <c r="F184" s="101">
        <v>165.200478</v>
      </c>
      <c r="G184" s="101">
        <v>20.929989999999997</v>
      </c>
      <c r="H184" s="101">
        <v>4.3716179999999998</v>
      </c>
      <c r="I184" s="101">
        <v>3.2082619999999995</v>
      </c>
      <c r="J184" s="101">
        <v>119.61648199999999</v>
      </c>
      <c r="K184" s="101">
        <v>63.889065999999993</v>
      </c>
      <c r="L184" s="101">
        <v>28.996453000000002</v>
      </c>
      <c r="M184" s="101">
        <v>4.0771830000000007</v>
      </c>
      <c r="N184" s="101">
        <v>0</v>
      </c>
      <c r="O184" s="101">
        <v>0</v>
      </c>
      <c r="P184" s="96"/>
      <c r="Q184" s="159" t="s">
        <v>549</v>
      </c>
      <c r="R184" s="161"/>
      <c r="S184" s="161"/>
    </row>
    <row r="185" spans="2:19" x14ac:dyDescent="0.2">
      <c r="B185" s="159" t="s">
        <v>350</v>
      </c>
      <c r="C185" s="101">
        <v>706.84081000000003</v>
      </c>
      <c r="D185" s="101">
        <v>30.199836999999999</v>
      </c>
      <c r="E185" s="101">
        <v>6.043196</v>
      </c>
      <c r="F185" s="101">
        <v>167.94861699999998</v>
      </c>
      <c r="G185" s="101">
        <v>16.685870999999999</v>
      </c>
      <c r="H185" s="101">
        <v>4.1377670000000002</v>
      </c>
      <c r="I185" s="101">
        <v>3.4889299999999999</v>
      </c>
      <c r="J185" s="101">
        <v>111.728008</v>
      </c>
      <c r="K185" s="101">
        <v>44.610859000000005</v>
      </c>
      <c r="L185" s="101">
        <v>29.397061999999998</v>
      </c>
      <c r="M185" s="101">
        <v>1.3912289999999996</v>
      </c>
      <c r="N185" s="101">
        <v>0</v>
      </c>
      <c r="O185" s="101">
        <v>0</v>
      </c>
      <c r="P185" s="96"/>
      <c r="Q185" s="159" t="s">
        <v>550</v>
      </c>
      <c r="R185" s="161"/>
      <c r="S185" s="161"/>
    </row>
    <row r="186" spans="2:19" x14ac:dyDescent="0.2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 x14ac:dyDescent="0.2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 x14ac:dyDescent="0.2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09375" defaultRowHeight="9.6" x14ac:dyDescent="0.2"/>
  <cols>
    <col min="1" max="1" width="6.88671875" style="96" customWidth="1"/>
    <col min="2" max="2" width="9.88671875" style="159" bestFit="1" customWidth="1"/>
    <col min="3" max="19" width="7.44140625" style="159" customWidth="1"/>
    <col min="20" max="20" width="9.109375" style="96"/>
    <col min="21" max="16384" width="9.109375" style="159"/>
  </cols>
  <sheetData>
    <row r="1" spans="1:21" hidden="1" x14ac:dyDescent="0.2"/>
    <row r="2" spans="1:21" s="103" customFormat="1" ht="9" customHeight="1" x14ac:dyDescent="0.25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</row>
    <row r="3" spans="1:21" s="103" customFormat="1" ht="27" customHeight="1" thickBot="1" x14ac:dyDescent="0.3">
      <c r="A3" s="268" t="s">
        <v>683</v>
      </c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</row>
    <row r="4" spans="1:21" s="98" customFormat="1" ht="11.25" customHeight="1" thickBot="1" x14ac:dyDescent="0.3">
      <c r="A4" s="229" t="s">
        <v>162</v>
      </c>
      <c r="B4" s="229" t="s">
        <v>163</v>
      </c>
      <c r="C4" s="265" t="s">
        <v>681</v>
      </c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7"/>
      <c r="T4" s="229" t="s">
        <v>536</v>
      </c>
      <c r="U4" s="229" t="s">
        <v>523</v>
      </c>
    </row>
    <row r="5" spans="1:21" ht="20.25" customHeight="1" thickBot="1" x14ac:dyDescent="0.25">
      <c r="A5" s="230"/>
      <c r="B5" s="230"/>
      <c r="C5" s="160" t="s">
        <v>5</v>
      </c>
      <c r="D5" s="160" t="s">
        <v>8</v>
      </c>
      <c r="E5" s="160" t="s">
        <v>12</v>
      </c>
      <c r="F5" s="160" t="s">
        <v>16</v>
      </c>
      <c r="G5" s="160" t="s">
        <v>23</v>
      </c>
      <c r="H5" s="160" t="s">
        <v>27</v>
      </c>
      <c r="I5" s="160" t="s">
        <v>34</v>
      </c>
      <c r="J5" s="160" t="s">
        <v>40</v>
      </c>
      <c r="K5" s="160" t="s">
        <v>47</v>
      </c>
      <c r="L5" s="160">
        <v>10</v>
      </c>
      <c r="M5" s="160">
        <v>11</v>
      </c>
      <c r="N5" s="160">
        <v>12</v>
      </c>
      <c r="O5" s="160">
        <v>13</v>
      </c>
      <c r="P5" s="160">
        <v>14</v>
      </c>
      <c r="Q5" s="160">
        <v>15</v>
      </c>
      <c r="R5" s="160">
        <v>16</v>
      </c>
      <c r="S5" s="160">
        <v>17</v>
      </c>
      <c r="T5" s="230"/>
      <c r="U5" s="230"/>
    </row>
    <row r="6" spans="1:21" x14ac:dyDescent="0.2">
      <c r="A6" s="100">
        <v>2020</v>
      </c>
      <c r="B6" s="159" t="s">
        <v>339</v>
      </c>
      <c r="C6" s="101">
        <v>22.087534000000002</v>
      </c>
      <c r="D6" s="101">
        <v>17.084834000000001</v>
      </c>
      <c r="E6" s="101">
        <v>57.882136999999986</v>
      </c>
      <c r="F6" s="101">
        <v>28.701988</v>
      </c>
      <c r="G6" s="101">
        <v>8.264244999999999</v>
      </c>
      <c r="H6" s="101">
        <v>11.357709999999999</v>
      </c>
      <c r="I6" s="101">
        <v>26.445397</v>
      </c>
      <c r="J6" s="101">
        <v>53.841611</v>
      </c>
      <c r="K6" s="101">
        <v>8.4016400000000004</v>
      </c>
      <c r="L6" s="101">
        <v>8.1650220000000004</v>
      </c>
      <c r="M6" s="101">
        <v>5.5026120000000001</v>
      </c>
      <c r="N6" s="101">
        <v>11.691744</v>
      </c>
      <c r="O6" s="101">
        <v>0.36794899999999997</v>
      </c>
      <c r="P6" s="101">
        <v>0.369722</v>
      </c>
      <c r="Q6" s="101">
        <v>71.410812000000007</v>
      </c>
      <c r="R6" s="101">
        <v>24.329482999999996</v>
      </c>
      <c r="S6" s="101">
        <v>8.5069730000000003</v>
      </c>
      <c r="T6" s="100">
        <v>2020</v>
      </c>
      <c r="U6" s="159" t="s">
        <v>539</v>
      </c>
    </row>
    <row r="7" spans="1:21" x14ac:dyDescent="0.2">
      <c r="B7" s="159" t="s">
        <v>340</v>
      </c>
      <c r="C7" s="101">
        <v>12.701933</v>
      </c>
      <c r="D7" s="101">
        <v>15.280422000000002</v>
      </c>
      <c r="E7" s="101">
        <v>57.366627000000008</v>
      </c>
      <c r="F7" s="101">
        <v>27.91131</v>
      </c>
      <c r="G7" s="101">
        <v>6.6827200000000007</v>
      </c>
      <c r="H7" s="101">
        <v>13.805422</v>
      </c>
      <c r="I7" s="101">
        <v>23.596651999999995</v>
      </c>
      <c r="J7" s="101">
        <v>49.796251000000005</v>
      </c>
      <c r="K7" s="101">
        <v>7.827668000000001</v>
      </c>
      <c r="L7" s="101">
        <v>4.7000980000000006</v>
      </c>
      <c r="M7" s="101">
        <v>5.0974089999999999</v>
      </c>
      <c r="N7" s="101">
        <v>6.894279</v>
      </c>
      <c r="O7" s="101">
        <v>0.24787600000000001</v>
      </c>
      <c r="P7" s="101">
        <v>0.29706299999999997</v>
      </c>
      <c r="Q7" s="101">
        <v>76.410101999999995</v>
      </c>
      <c r="R7" s="101">
        <v>21.443416000000003</v>
      </c>
      <c r="S7" s="101">
        <v>8.1116229999999998</v>
      </c>
      <c r="U7" s="159" t="s">
        <v>540</v>
      </c>
    </row>
    <row r="8" spans="1:21" x14ac:dyDescent="0.2">
      <c r="B8" s="159" t="s">
        <v>341</v>
      </c>
      <c r="C8" s="101">
        <v>24.269424000000001</v>
      </c>
      <c r="D8" s="101">
        <v>18.332171000000002</v>
      </c>
      <c r="E8" s="101">
        <v>48.179928000000004</v>
      </c>
      <c r="F8" s="101">
        <v>27.967450000000014</v>
      </c>
      <c r="G8" s="101">
        <v>8.9256919999999997</v>
      </c>
      <c r="H8" s="101">
        <v>14.962743999999999</v>
      </c>
      <c r="I8" s="101">
        <v>29.304331999999999</v>
      </c>
      <c r="J8" s="101">
        <v>61.240029</v>
      </c>
      <c r="K8" s="101">
        <v>9.1577370000000009</v>
      </c>
      <c r="L8" s="101">
        <v>6.3161170000000002</v>
      </c>
      <c r="M8" s="101">
        <v>4.6574799999999996</v>
      </c>
      <c r="N8" s="101">
        <v>11.063807999999998</v>
      </c>
      <c r="O8" s="101">
        <v>0.67693200000000009</v>
      </c>
      <c r="P8" s="101">
        <v>0.35964100000000004</v>
      </c>
      <c r="Q8" s="101">
        <v>75.016523999999976</v>
      </c>
      <c r="R8" s="101">
        <v>28.152299999999997</v>
      </c>
      <c r="S8" s="101">
        <v>9.7262280000000008</v>
      </c>
      <c r="U8" s="159" t="s">
        <v>541</v>
      </c>
    </row>
    <row r="9" spans="1:21" x14ac:dyDescent="0.2">
      <c r="B9" s="159" t="s">
        <v>342</v>
      </c>
      <c r="C9" s="101">
        <v>21.507223</v>
      </c>
      <c r="D9" s="101">
        <v>13.442892000000001</v>
      </c>
      <c r="E9" s="101">
        <v>30.015707999999997</v>
      </c>
      <c r="F9" s="101">
        <v>27.645247000000005</v>
      </c>
      <c r="G9" s="101">
        <v>8.2882160000000002</v>
      </c>
      <c r="H9" s="101">
        <v>11.748161</v>
      </c>
      <c r="I9" s="101">
        <v>28.502676000000001</v>
      </c>
      <c r="J9" s="101">
        <v>57.122896000000004</v>
      </c>
      <c r="K9" s="101">
        <v>5.927408999999999</v>
      </c>
      <c r="L9" s="101">
        <v>7.9100769999999994</v>
      </c>
      <c r="M9" s="101">
        <v>5.5514070000000029</v>
      </c>
      <c r="N9" s="101">
        <v>9.3742849999999986</v>
      </c>
      <c r="O9" s="101">
        <v>0.46946199999999999</v>
      </c>
      <c r="P9" s="101">
        <v>0.37379299999999999</v>
      </c>
      <c r="Q9" s="101">
        <v>64.735837999999987</v>
      </c>
      <c r="R9" s="101">
        <v>28.416922</v>
      </c>
      <c r="S9" s="101">
        <v>9.8516779999999997</v>
      </c>
      <c r="U9" s="159" t="s">
        <v>542</v>
      </c>
    </row>
    <row r="10" spans="1:21" x14ac:dyDescent="0.2">
      <c r="B10" s="159" t="s">
        <v>343</v>
      </c>
      <c r="C10" s="101">
        <v>26.245971000000004</v>
      </c>
      <c r="D10" s="101">
        <v>13.112674999999999</v>
      </c>
      <c r="E10" s="101">
        <v>35.052239</v>
      </c>
      <c r="F10" s="101">
        <v>23.851744999999994</v>
      </c>
      <c r="G10" s="101">
        <v>6.7505769999999998</v>
      </c>
      <c r="H10" s="101">
        <v>14.346565999999999</v>
      </c>
      <c r="I10" s="101">
        <v>29.268725000000003</v>
      </c>
      <c r="J10" s="101">
        <v>68.699076999999988</v>
      </c>
      <c r="K10" s="101">
        <v>5.7884909999999996</v>
      </c>
      <c r="L10" s="101">
        <v>7.0158909999999999</v>
      </c>
      <c r="M10" s="101">
        <v>5.5524589999999989</v>
      </c>
      <c r="N10" s="101">
        <v>5.4457370000000003</v>
      </c>
      <c r="O10" s="101">
        <v>0.65542999999999996</v>
      </c>
      <c r="P10" s="101">
        <v>0.34824900000000003</v>
      </c>
      <c r="Q10" s="101">
        <v>53.384411</v>
      </c>
      <c r="R10" s="101">
        <v>25.831445999999996</v>
      </c>
      <c r="S10" s="101">
        <v>6.2601760000000004</v>
      </c>
      <c r="U10" s="159" t="s">
        <v>543</v>
      </c>
    </row>
    <row r="11" spans="1:21" x14ac:dyDescent="0.2">
      <c r="B11" s="159" t="s">
        <v>344</v>
      </c>
      <c r="C11" s="101">
        <v>17.951895</v>
      </c>
      <c r="D11" s="101">
        <v>15.852886999999999</v>
      </c>
      <c r="E11" s="101">
        <v>49.620367000000002</v>
      </c>
      <c r="F11" s="101">
        <v>26.151375000000002</v>
      </c>
      <c r="G11" s="101">
        <v>7.0606819999999999</v>
      </c>
      <c r="H11" s="101">
        <v>6.206639</v>
      </c>
      <c r="I11" s="101">
        <v>28.544436999999999</v>
      </c>
      <c r="J11" s="101">
        <v>68.700375999999991</v>
      </c>
      <c r="K11" s="101">
        <v>6.9760999999999997</v>
      </c>
      <c r="L11" s="101">
        <v>4.7533069999999995</v>
      </c>
      <c r="M11" s="101">
        <v>4.2668960000000009</v>
      </c>
      <c r="N11" s="101">
        <v>12.175395</v>
      </c>
      <c r="O11" s="101">
        <v>0.94377699999999998</v>
      </c>
      <c r="P11" s="101">
        <v>0.30607699999999999</v>
      </c>
      <c r="Q11" s="101">
        <v>63.921193000000002</v>
      </c>
      <c r="R11" s="101">
        <v>24.985049999999998</v>
      </c>
      <c r="S11" s="101">
        <v>7.6016460000000006</v>
      </c>
      <c r="U11" s="159" t="s">
        <v>544</v>
      </c>
    </row>
    <row r="12" spans="1:21" x14ac:dyDescent="0.2">
      <c r="B12" s="159" t="s">
        <v>345</v>
      </c>
      <c r="C12" s="101">
        <v>24.984792000000002</v>
      </c>
      <c r="D12" s="101">
        <v>19.636463999999997</v>
      </c>
      <c r="E12" s="101">
        <v>58.632698000000005</v>
      </c>
      <c r="F12" s="101">
        <v>22.142703000000001</v>
      </c>
      <c r="G12" s="101">
        <v>8.5505410000000008</v>
      </c>
      <c r="H12" s="101">
        <v>4.8225569999999998</v>
      </c>
      <c r="I12" s="101">
        <v>23.794692999999999</v>
      </c>
      <c r="J12" s="101">
        <v>66.735675000000001</v>
      </c>
      <c r="K12" s="101">
        <v>8.4165669999999988</v>
      </c>
      <c r="L12" s="101">
        <v>5.9060749999999995</v>
      </c>
      <c r="M12" s="101">
        <v>6.0267560000000007</v>
      </c>
      <c r="N12" s="101">
        <v>8.4859969999999993</v>
      </c>
      <c r="O12" s="101">
        <v>0.87702199999999997</v>
      </c>
      <c r="P12" s="101">
        <v>0.34268200000000004</v>
      </c>
      <c r="Q12" s="101">
        <v>65.211774999999975</v>
      </c>
      <c r="R12" s="101">
        <v>35.368905999999996</v>
      </c>
      <c r="S12" s="101">
        <v>8.8702329999999989</v>
      </c>
      <c r="U12" s="159" t="s">
        <v>545</v>
      </c>
    </row>
    <row r="13" spans="1:21" x14ac:dyDescent="0.2">
      <c r="B13" s="159" t="s">
        <v>346</v>
      </c>
      <c r="C13" s="101">
        <v>23.925936999999998</v>
      </c>
      <c r="D13" s="101">
        <v>20.752640999999997</v>
      </c>
      <c r="E13" s="101">
        <v>51.149894999999994</v>
      </c>
      <c r="F13" s="101">
        <v>25.077310999999998</v>
      </c>
      <c r="G13" s="101">
        <v>3.7919849999999995</v>
      </c>
      <c r="H13" s="101">
        <v>3.2696459999999998</v>
      </c>
      <c r="I13" s="101">
        <v>21.303518</v>
      </c>
      <c r="J13" s="101">
        <v>76.118578999999997</v>
      </c>
      <c r="K13" s="101">
        <v>9.2045169999999974</v>
      </c>
      <c r="L13" s="101">
        <v>4.7162749999999996</v>
      </c>
      <c r="M13" s="101">
        <v>3.5573950000000001</v>
      </c>
      <c r="N13" s="101">
        <v>2.9443739999999998</v>
      </c>
      <c r="O13" s="101">
        <v>0.26427199999999995</v>
      </c>
      <c r="P13" s="101">
        <v>0.349549</v>
      </c>
      <c r="Q13" s="101">
        <v>48.644569999999987</v>
      </c>
      <c r="R13" s="101">
        <v>20.700136999999998</v>
      </c>
      <c r="S13" s="101">
        <v>7.7244199999999994</v>
      </c>
      <c r="U13" s="159" t="s">
        <v>546</v>
      </c>
    </row>
    <row r="14" spans="1:21" x14ac:dyDescent="0.2">
      <c r="B14" s="159" t="s">
        <v>347</v>
      </c>
      <c r="C14" s="101">
        <v>15.207229999999999</v>
      </c>
      <c r="D14" s="101">
        <v>24.634722000000004</v>
      </c>
      <c r="E14" s="101">
        <v>66.398752999999999</v>
      </c>
      <c r="F14" s="101">
        <v>35.465428000000003</v>
      </c>
      <c r="G14" s="101">
        <v>7.841189</v>
      </c>
      <c r="H14" s="101">
        <v>4.1972610000000001</v>
      </c>
      <c r="I14" s="101">
        <v>23.656737999999997</v>
      </c>
      <c r="J14" s="101">
        <v>98.037256999999997</v>
      </c>
      <c r="K14" s="101">
        <v>9.1616650000000011</v>
      </c>
      <c r="L14" s="101">
        <v>6.7500900000000001</v>
      </c>
      <c r="M14" s="101">
        <v>3.8641260000000002</v>
      </c>
      <c r="N14" s="101">
        <v>9.4966709999999992</v>
      </c>
      <c r="O14" s="101">
        <v>0.52032600000000007</v>
      </c>
      <c r="P14" s="101">
        <v>0.278839</v>
      </c>
      <c r="Q14" s="101">
        <v>59.471511</v>
      </c>
      <c r="R14" s="101">
        <v>28.213182999999997</v>
      </c>
      <c r="S14" s="101">
        <v>9.128525999999999</v>
      </c>
      <c r="U14" s="159" t="s">
        <v>547</v>
      </c>
    </row>
    <row r="15" spans="1:21" x14ac:dyDescent="0.2">
      <c r="B15" s="159" t="s">
        <v>348</v>
      </c>
      <c r="C15" s="101">
        <v>18.121775</v>
      </c>
      <c r="D15" s="101">
        <v>23.273641999999999</v>
      </c>
      <c r="E15" s="101">
        <v>62.505404999999996</v>
      </c>
      <c r="F15" s="101">
        <v>31.107068999999996</v>
      </c>
      <c r="G15" s="101">
        <v>8.9866690000000009</v>
      </c>
      <c r="H15" s="101">
        <v>6.1458770000000005</v>
      </c>
      <c r="I15" s="101">
        <v>32.119194</v>
      </c>
      <c r="J15" s="101">
        <v>78.129231000000004</v>
      </c>
      <c r="K15" s="101">
        <v>10.453169000000001</v>
      </c>
      <c r="L15" s="101">
        <v>11.324851000000001</v>
      </c>
      <c r="M15" s="101">
        <v>3.7347620000000008</v>
      </c>
      <c r="N15" s="101">
        <v>11.245140000000001</v>
      </c>
      <c r="O15" s="101">
        <v>7.3482999999999993E-2</v>
      </c>
      <c r="P15" s="101">
        <v>0.39535700000000001</v>
      </c>
      <c r="Q15" s="101">
        <v>66.596465000000009</v>
      </c>
      <c r="R15" s="101">
        <v>27.366282999999999</v>
      </c>
      <c r="S15" s="101">
        <v>7.351267</v>
      </c>
      <c r="U15" s="159" t="s">
        <v>548</v>
      </c>
    </row>
    <row r="16" spans="1:21" x14ac:dyDescent="0.2">
      <c r="B16" s="159" t="s">
        <v>349</v>
      </c>
      <c r="C16" s="101">
        <v>27.860030999999996</v>
      </c>
      <c r="D16" s="101">
        <v>22.584009999999996</v>
      </c>
      <c r="E16" s="101">
        <v>60.841982000000002</v>
      </c>
      <c r="F16" s="101">
        <v>28.638066999999996</v>
      </c>
      <c r="G16" s="101">
        <v>7.9530479999999999</v>
      </c>
      <c r="H16" s="101">
        <v>6.4094550000000003</v>
      </c>
      <c r="I16" s="101">
        <v>27.183501</v>
      </c>
      <c r="J16" s="101">
        <v>65.931478999999996</v>
      </c>
      <c r="K16" s="101">
        <v>8.3435500000000005</v>
      </c>
      <c r="L16" s="101">
        <v>7.4467170000000005</v>
      </c>
      <c r="M16" s="101">
        <v>5.2768609999999994</v>
      </c>
      <c r="N16" s="101">
        <v>6.1813099999999999</v>
      </c>
      <c r="O16" s="101">
        <v>0.331951</v>
      </c>
      <c r="P16" s="101">
        <v>0.571052</v>
      </c>
      <c r="Q16" s="101">
        <v>80.97885500000001</v>
      </c>
      <c r="R16" s="101">
        <v>27.941544000000004</v>
      </c>
      <c r="S16" s="101">
        <v>6.9276289999999996</v>
      </c>
      <c r="U16" s="159" t="s">
        <v>549</v>
      </c>
    </row>
    <row r="17" spans="1:21" x14ac:dyDescent="0.2">
      <c r="B17" s="159" t="s">
        <v>350</v>
      </c>
      <c r="C17" s="101">
        <v>18.179660999999999</v>
      </c>
      <c r="D17" s="101">
        <v>18.137323000000002</v>
      </c>
      <c r="E17" s="101">
        <v>52.021249999999995</v>
      </c>
      <c r="F17" s="101">
        <v>26.904668999999998</v>
      </c>
      <c r="G17" s="101">
        <v>5.6427250000000004</v>
      </c>
      <c r="H17" s="101">
        <v>11.481377999999999</v>
      </c>
      <c r="I17" s="101">
        <v>26.979610999999998</v>
      </c>
      <c r="J17" s="101">
        <v>55.484439999999999</v>
      </c>
      <c r="K17" s="101">
        <v>9.1726399999999995</v>
      </c>
      <c r="L17" s="101">
        <v>10.548843</v>
      </c>
      <c r="M17" s="101">
        <v>5.3561370000000004</v>
      </c>
      <c r="N17" s="101">
        <v>8.6914860000000012</v>
      </c>
      <c r="O17" s="101">
        <v>0.11233799999999999</v>
      </c>
      <c r="P17" s="101">
        <v>0.22004399999999999</v>
      </c>
      <c r="Q17" s="101">
        <v>76.999313999999998</v>
      </c>
      <c r="R17" s="101">
        <v>23.078764</v>
      </c>
      <c r="S17" s="101">
        <v>6.2928440000000005</v>
      </c>
      <c r="U17" s="159" t="s">
        <v>550</v>
      </c>
    </row>
    <row r="18" spans="1:21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61"/>
      <c r="Q18" s="161"/>
      <c r="R18" s="161"/>
      <c r="S18" s="161"/>
    </row>
    <row r="19" spans="1:21" x14ac:dyDescent="0.2">
      <c r="A19" s="100">
        <v>2021</v>
      </c>
      <c r="B19" s="159" t="s">
        <v>339</v>
      </c>
      <c r="C19" s="101">
        <v>11.366828</v>
      </c>
      <c r="D19" s="101">
        <v>17.816502</v>
      </c>
      <c r="E19" s="101">
        <v>48.530211999999992</v>
      </c>
      <c r="F19" s="101">
        <v>22.156880000000001</v>
      </c>
      <c r="G19" s="101">
        <v>8.5033850000000015</v>
      </c>
      <c r="H19" s="101">
        <v>11.764063999999999</v>
      </c>
      <c r="I19" s="101">
        <v>21.981057999999997</v>
      </c>
      <c r="J19" s="101">
        <v>43.196333000000003</v>
      </c>
      <c r="K19" s="101">
        <v>8.7825879999999987</v>
      </c>
      <c r="L19" s="101">
        <v>4.0195759999999998</v>
      </c>
      <c r="M19" s="101">
        <v>5.016699</v>
      </c>
      <c r="N19" s="101">
        <v>10.367571</v>
      </c>
      <c r="O19" s="101">
        <v>0.10575000000000001</v>
      </c>
      <c r="P19" s="101">
        <v>0.36254899999999995</v>
      </c>
      <c r="Q19" s="101">
        <v>71.569820000000007</v>
      </c>
      <c r="R19" s="101">
        <v>22.841847999999999</v>
      </c>
      <c r="S19" s="101">
        <v>9.3605119999999999</v>
      </c>
      <c r="T19" s="100">
        <v>2021</v>
      </c>
      <c r="U19" s="159" t="s">
        <v>539</v>
      </c>
    </row>
    <row r="20" spans="1:21" x14ac:dyDescent="0.2">
      <c r="B20" s="159" t="s">
        <v>340</v>
      </c>
      <c r="C20" s="101">
        <v>28.970386000000005</v>
      </c>
      <c r="D20" s="101">
        <v>22.979529000000003</v>
      </c>
      <c r="E20" s="101">
        <v>48.853568000000003</v>
      </c>
      <c r="F20" s="101">
        <v>38.368391000000003</v>
      </c>
      <c r="G20" s="101">
        <v>6.9813130000000001</v>
      </c>
      <c r="H20" s="101">
        <v>14.435668</v>
      </c>
      <c r="I20" s="101">
        <v>22.789046999999997</v>
      </c>
      <c r="J20" s="101">
        <v>40.932940000000002</v>
      </c>
      <c r="K20" s="101">
        <v>8.7292069999999988</v>
      </c>
      <c r="L20" s="101">
        <v>5.0068540000000006</v>
      </c>
      <c r="M20" s="101">
        <v>4.2753589999999999</v>
      </c>
      <c r="N20" s="101">
        <v>12.30167</v>
      </c>
      <c r="O20" s="101">
        <v>0.23874200000000001</v>
      </c>
      <c r="P20" s="101">
        <v>0.45578000000000002</v>
      </c>
      <c r="Q20" s="101">
        <v>83.546968000000007</v>
      </c>
      <c r="R20" s="101">
        <v>24.786928000000003</v>
      </c>
      <c r="S20" s="101">
        <v>6.4234340000000003</v>
      </c>
      <c r="U20" s="159" t="s">
        <v>540</v>
      </c>
    </row>
    <row r="21" spans="1:21" x14ac:dyDescent="0.2">
      <c r="B21" s="159" t="s">
        <v>341</v>
      </c>
      <c r="C21" s="101">
        <v>29.252883000000004</v>
      </c>
      <c r="D21" s="101">
        <v>25.594240999999997</v>
      </c>
      <c r="E21" s="101">
        <v>64.848553999999993</v>
      </c>
      <c r="F21" s="101">
        <v>32.882228999999995</v>
      </c>
      <c r="G21" s="101">
        <v>9.2153449999999992</v>
      </c>
      <c r="H21" s="101">
        <v>17.710265</v>
      </c>
      <c r="I21" s="101">
        <v>28.503246999999998</v>
      </c>
      <c r="J21" s="101">
        <v>50.075989999999997</v>
      </c>
      <c r="K21" s="101">
        <v>10.402482999999998</v>
      </c>
      <c r="L21" s="101">
        <v>6.8008439999999997</v>
      </c>
      <c r="M21" s="101">
        <v>5.021234999999999</v>
      </c>
      <c r="N21" s="101">
        <v>10.350112000000001</v>
      </c>
      <c r="O21" s="101">
        <v>0.20946499999999996</v>
      </c>
      <c r="P21" s="101">
        <v>0.43710100000000002</v>
      </c>
      <c r="Q21" s="101">
        <v>73.076120000000003</v>
      </c>
      <c r="R21" s="101">
        <v>31.507290999999995</v>
      </c>
      <c r="S21" s="101">
        <v>10.289887</v>
      </c>
      <c r="U21" s="159" t="s">
        <v>541</v>
      </c>
    </row>
    <row r="22" spans="1:21" x14ac:dyDescent="0.2">
      <c r="B22" s="159" t="s">
        <v>342</v>
      </c>
      <c r="C22" s="101">
        <v>30.769945000000003</v>
      </c>
      <c r="D22" s="101">
        <v>21.232877000000002</v>
      </c>
      <c r="E22" s="101">
        <v>51.993273999999992</v>
      </c>
      <c r="F22" s="101">
        <v>34.528264000000007</v>
      </c>
      <c r="G22" s="101">
        <v>7.0718050000000003</v>
      </c>
      <c r="H22" s="101">
        <v>20.199262000000001</v>
      </c>
      <c r="I22" s="101">
        <v>29.401232999999998</v>
      </c>
      <c r="J22" s="101">
        <v>52.524814999999997</v>
      </c>
      <c r="K22" s="101">
        <v>10.018555000000001</v>
      </c>
      <c r="L22" s="101">
        <v>6.2792939999999993</v>
      </c>
      <c r="M22" s="101">
        <v>6.7819449999999994</v>
      </c>
      <c r="N22" s="101">
        <v>9.2377660000000006</v>
      </c>
      <c r="O22" s="101">
        <v>0.42554400000000003</v>
      </c>
      <c r="P22" s="101">
        <v>0.53325099999999992</v>
      </c>
      <c r="Q22" s="101">
        <v>67.113268000000019</v>
      </c>
      <c r="R22" s="101">
        <v>27.930150999999999</v>
      </c>
      <c r="S22" s="101">
        <v>9.2571619999999992</v>
      </c>
      <c r="U22" s="159" t="s">
        <v>542</v>
      </c>
    </row>
    <row r="23" spans="1:21" x14ac:dyDescent="0.2">
      <c r="B23" s="159" t="s">
        <v>343</v>
      </c>
      <c r="C23" s="101">
        <v>30.363098000000008</v>
      </c>
      <c r="D23" s="101">
        <v>22.811387999999994</v>
      </c>
      <c r="E23" s="101">
        <v>55.321931000000006</v>
      </c>
      <c r="F23" s="101">
        <v>36.155897000000003</v>
      </c>
      <c r="G23" s="101">
        <v>8.9793060000000011</v>
      </c>
      <c r="H23" s="101">
        <v>14.710025999999999</v>
      </c>
      <c r="I23" s="101">
        <v>31.918108</v>
      </c>
      <c r="J23" s="101">
        <v>57.824912000000005</v>
      </c>
      <c r="K23" s="101">
        <v>9.9074930000000059</v>
      </c>
      <c r="L23" s="101">
        <v>5.3137350000000012</v>
      </c>
      <c r="M23" s="101">
        <v>3.8154230000000009</v>
      </c>
      <c r="N23" s="101">
        <v>10.920245</v>
      </c>
      <c r="O23" s="101">
        <v>6.3700000000000007E-2</v>
      </c>
      <c r="P23" s="101">
        <v>0.43356600000000001</v>
      </c>
      <c r="Q23" s="101">
        <v>80.453046999999998</v>
      </c>
      <c r="R23" s="101">
        <v>27.145126000000001</v>
      </c>
      <c r="S23" s="101">
        <v>10.423172000000001</v>
      </c>
      <c r="U23" s="159" t="s">
        <v>543</v>
      </c>
    </row>
    <row r="24" spans="1:21" x14ac:dyDescent="0.2">
      <c r="B24" s="159" t="s">
        <v>344</v>
      </c>
      <c r="C24" s="101">
        <v>26.223992999999997</v>
      </c>
      <c r="D24" s="101">
        <v>20.473147999999998</v>
      </c>
      <c r="E24" s="101">
        <v>60.646209000000006</v>
      </c>
      <c r="F24" s="101">
        <v>31.889896</v>
      </c>
      <c r="G24" s="101">
        <v>8.9834899999999998</v>
      </c>
      <c r="H24" s="101">
        <v>8.5479209999999988</v>
      </c>
      <c r="I24" s="101">
        <v>30.452511000000001</v>
      </c>
      <c r="J24" s="101">
        <v>70.472284999999999</v>
      </c>
      <c r="K24" s="101">
        <v>9.2179529999999996</v>
      </c>
      <c r="L24" s="101">
        <v>5.5697669999999997</v>
      </c>
      <c r="M24" s="101">
        <v>3.9526039999999996</v>
      </c>
      <c r="N24" s="101">
        <v>13.368805</v>
      </c>
      <c r="O24" s="101">
        <v>0.13275200000000001</v>
      </c>
      <c r="P24" s="101">
        <v>0.40121400000000002</v>
      </c>
      <c r="Q24" s="101">
        <v>66.654037999999986</v>
      </c>
      <c r="R24" s="101">
        <v>25.843342</v>
      </c>
      <c r="S24" s="101">
        <v>8.8765750000000008</v>
      </c>
      <c r="U24" s="159" t="s">
        <v>544</v>
      </c>
    </row>
    <row r="25" spans="1:21" x14ac:dyDescent="0.2">
      <c r="B25" s="159" t="s">
        <v>345</v>
      </c>
      <c r="C25" s="101">
        <v>24.656369999999999</v>
      </c>
      <c r="D25" s="101">
        <v>19.684754999999999</v>
      </c>
      <c r="E25" s="101">
        <v>70.532245999999986</v>
      </c>
      <c r="F25" s="101">
        <v>28.240079000000001</v>
      </c>
      <c r="G25" s="101">
        <v>7.9096050000000009</v>
      </c>
      <c r="H25" s="101">
        <v>4.9403300000000003</v>
      </c>
      <c r="I25" s="101">
        <v>23.955069000000002</v>
      </c>
      <c r="J25" s="101">
        <v>65.265727999999996</v>
      </c>
      <c r="K25" s="101">
        <v>9.6972490000000011</v>
      </c>
      <c r="L25" s="101">
        <v>5.8903239999999997</v>
      </c>
      <c r="M25" s="101">
        <v>3.2087750000000002</v>
      </c>
      <c r="N25" s="101">
        <v>9.5795830000000013</v>
      </c>
      <c r="O25" s="101">
        <v>0.19361</v>
      </c>
      <c r="P25" s="101">
        <v>0.37908000000000003</v>
      </c>
      <c r="Q25" s="101">
        <v>79.443006999999994</v>
      </c>
      <c r="R25" s="101">
        <v>29.849075000000003</v>
      </c>
      <c r="S25" s="101">
        <v>18.12998</v>
      </c>
      <c r="U25" s="159" t="s">
        <v>545</v>
      </c>
    </row>
    <row r="26" spans="1:21" x14ac:dyDescent="0.2">
      <c r="B26" s="159" t="s">
        <v>346</v>
      </c>
      <c r="C26" s="101">
        <v>23.294368999999996</v>
      </c>
      <c r="D26" s="101">
        <v>17.210785000000001</v>
      </c>
      <c r="E26" s="101">
        <v>73.497172999999989</v>
      </c>
      <c r="F26" s="101">
        <v>27.350614</v>
      </c>
      <c r="G26" s="101">
        <v>5.3414089999999996</v>
      </c>
      <c r="H26" s="101">
        <v>3.4570180000000001</v>
      </c>
      <c r="I26" s="101">
        <v>25.091203</v>
      </c>
      <c r="J26" s="101">
        <v>71.872793999999999</v>
      </c>
      <c r="K26" s="101">
        <v>9.9190250000000013</v>
      </c>
      <c r="L26" s="101">
        <v>6.5840290000000019</v>
      </c>
      <c r="M26" s="101">
        <v>3.9654559999999996</v>
      </c>
      <c r="N26" s="101">
        <v>4.7392599999999998</v>
      </c>
      <c r="O26" s="101">
        <v>6.5500000000000003E-2</v>
      </c>
      <c r="P26" s="101">
        <v>0.21936099999999997</v>
      </c>
      <c r="Q26" s="101">
        <v>63.999362000000019</v>
      </c>
      <c r="R26" s="101">
        <v>21.755251000000005</v>
      </c>
      <c r="S26" s="101">
        <v>13.365029</v>
      </c>
      <c r="U26" s="159" t="s">
        <v>546</v>
      </c>
    </row>
    <row r="27" spans="1:21" x14ac:dyDescent="0.2">
      <c r="B27" s="159" t="s">
        <v>347</v>
      </c>
      <c r="C27" s="101">
        <v>20.933800000000002</v>
      </c>
      <c r="D27" s="101">
        <v>18.834669999999996</v>
      </c>
      <c r="E27" s="101">
        <v>87.096158000000017</v>
      </c>
      <c r="F27" s="101">
        <v>46.932797999999998</v>
      </c>
      <c r="G27" s="101">
        <v>8.7720190000000002</v>
      </c>
      <c r="H27" s="101">
        <v>4.3450989999999994</v>
      </c>
      <c r="I27" s="101">
        <v>29.401192999999999</v>
      </c>
      <c r="J27" s="101">
        <v>95.218587000000014</v>
      </c>
      <c r="K27" s="101">
        <v>9.6652749999999994</v>
      </c>
      <c r="L27" s="101">
        <v>8.4273710000000008</v>
      </c>
      <c r="M27" s="101">
        <v>4.1794850000000006</v>
      </c>
      <c r="N27" s="101">
        <v>9.226782</v>
      </c>
      <c r="O27" s="101">
        <v>0.21049600000000002</v>
      </c>
      <c r="P27" s="101">
        <v>0.34211999999999998</v>
      </c>
      <c r="Q27" s="101">
        <v>72.874905000000012</v>
      </c>
      <c r="R27" s="101">
        <v>29.505816000000003</v>
      </c>
      <c r="S27" s="101">
        <v>16.611642</v>
      </c>
      <c r="U27" s="159" t="s">
        <v>547</v>
      </c>
    </row>
    <row r="28" spans="1:21" x14ac:dyDescent="0.2">
      <c r="B28" s="159" t="s">
        <v>348</v>
      </c>
      <c r="C28" s="101">
        <v>19.357578000000004</v>
      </c>
      <c r="D28" s="101">
        <v>17.321379999999998</v>
      </c>
      <c r="E28" s="101">
        <v>91.885152999999974</v>
      </c>
      <c r="F28" s="101">
        <v>35.989046000000002</v>
      </c>
      <c r="G28" s="101">
        <v>8.7274410000000007</v>
      </c>
      <c r="H28" s="101">
        <v>6.8160789999999993</v>
      </c>
      <c r="I28" s="101">
        <v>30.947475000000001</v>
      </c>
      <c r="J28" s="101">
        <v>90.212592000000001</v>
      </c>
      <c r="K28" s="101">
        <v>9.6955839999999966</v>
      </c>
      <c r="L28" s="101">
        <v>10.330949</v>
      </c>
      <c r="M28" s="101">
        <v>3.3403770000000002</v>
      </c>
      <c r="N28" s="101">
        <v>10.74025</v>
      </c>
      <c r="O28" s="101">
        <v>0.22604099999999999</v>
      </c>
      <c r="P28" s="101">
        <v>0.43485199999999996</v>
      </c>
      <c r="Q28" s="101">
        <v>81.957898000000029</v>
      </c>
      <c r="R28" s="101">
        <v>26.455034000000005</v>
      </c>
      <c r="S28" s="101">
        <v>12.565424</v>
      </c>
      <c r="U28" s="159" t="s">
        <v>548</v>
      </c>
    </row>
    <row r="29" spans="1:21" x14ac:dyDescent="0.2">
      <c r="B29" s="159" t="s">
        <v>349</v>
      </c>
      <c r="C29" s="101">
        <v>25.244335</v>
      </c>
      <c r="D29" s="101">
        <v>21.902340999999993</v>
      </c>
      <c r="E29" s="101">
        <v>87.714100999999999</v>
      </c>
      <c r="F29" s="101">
        <v>40.402874000000011</v>
      </c>
      <c r="G29" s="101">
        <v>8.6658159999999995</v>
      </c>
      <c r="H29" s="101">
        <v>7.6135030000000006</v>
      </c>
      <c r="I29" s="101">
        <v>31.711311000000002</v>
      </c>
      <c r="J29" s="101">
        <v>73.028026999999994</v>
      </c>
      <c r="K29" s="101">
        <v>10.985747</v>
      </c>
      <c r="L29" s="101">
        <v>12.10472</v>
      </c>
      <c r="M29" s="101">
        <v>4.751587999999999</v>
      </c>
      <c r="N29" s="101">
        <v>9.203555999999999</v>
      </c>
      <c r="O29" s="101">
        <v>0.14594800000000002</v>
      </c>
      <c r="P29" s="101">
        <v>0.345947</v>
      </c>
      <c r="Q29" s="101">
        <v>139.01306</v>
      </c>
      <c r="R29" s="101">
        <v>27.754720999999996</v>
      </c>
      <c r="S29" s="101">
        <v>10.487211</v>
      </c>
      <c r="U29" s="159" t="s">
        <v>549</v>
      </c>
    </row>
    <row r="30" spans="1:21" x14ac:dyDescent="0.2">
      <c r="B30" s="159" t="s">
        <v>350</v>
      </c>
      <c r="C30" s="101">
        <v>20.377020000000002</v>
      </c>
      <c r="D30" s="101">
        <v>20.172321000000004</v>
      </c>
      <c r="E30" s="101">
        <v>78.374865</v>
      </c>
      <c r="F30" s="101">
        <v>34.444487999999993</v>
      </c>
      <c r="G30" s="101">
        <v>7.499229999999999</v>
      </c>
      <c r="H30" s="101">
        <v>8.5259739999999997</v>
      </c>
      <c r="I30" s="101">
        <v>28.080532000000002</v>
      </c>
      <c r="J30" s="101">
        <v>73.954235000000011</v>
      </c>
      <c r="K30" s="101">
        <v>11.771508000000001</v>
      </c>
      <c r="L30" s="101">
        <v>11.400312000000003</v>
      </c>
      <c r="M30" s="101">
        <v>4.2169129999999999</v>
      </c>
      <c r="N30" s="101">
        <v>9.4095569999999995</v>
      </c>
      <c r="O30" s="101">
        <v>0.58482000000000001</v>
      </c>
      <c r="P30" s="101">
        <v>0.28175800000000001</v>
      </c>
      <c r="Q30" s="101">
        <v>131.81296499999996</v>
      </c>
      <c r="R30" s="101">
        <v>25.588956999999994</v>
      </c>
      <c r="S30" s="101">
        <v>9.5873720000000002</v>
      </c>
      <c r="U30" s="159" t="s">
        <v>550</v>
      </c>
    </row>
    <row r="31" spans="1:21" ht="13.5" customHeight="1" x14ac:dyDescent="0.2">
      <c r="C31" s="101"/>
      <c r="D31" s="101"/>
      <c r="E31" s="101"/>
      <c r="F31" s="101"/>
      <c r="G31" s="101"/>
      <c r="H31" s="101"/>
      <c r="I31" s="101"/>
      <c r="J31" s="101"/>
      <c r="K31" s="101"/>
      <c r="L31" s="101"/>
      <c r="M31" s="101"/>
      <c r="N31" s="101"/>
      <c r="O31" s="101"/>
    </row>
    <row r="32" spans="1:21" ht="13.8" x14ac:dyDescent="0.3">
      <c r="A32" s="162"/>
      <c r="B32" s="31"/>
      <c r="C32" s="101"/>
      <c r="D32" s="31"/>
      <c r="E32" s="31"/>
      <c r="F32" s="31"/>
      <c r="G32" s="101"/>
      <c r="H32" s="101"/>
      <c r="I32" s="101"/>
      <c r="J32" s="101"/>
      <c r="K32" s="101"/>
      <c r="L32" s="101"/>
      <c r="M32" s="101"/>
      <c r="N32" s="101"/>
      <c r="O32" s="101"/>
    </row>
    <row r="33" spans="1:21" x14ac:dyDescent="0.2">
      <c r="C33" s="101"/>
      <c r="D33" s="101"/>
      <c r="E33" s="101"/>
      <c r="F33" s="101"/>
      <c r="G33" s="101"/>
      <c r="H33" s="101"/>
      <c r="I33" s="101"/>
      <c r="J33" s="101"/>
      <c r="K33" s="101"/>
      <c r="L33" s="101"/>
      <c r="M33" s="101"/>
      <c r="N33" s="101"/>
      <c r="O33" s="101"/>
    </row>
    <row r="34" spans="1:21" s="103" customFormat="1" ht="27" customHeight="1" thickBot="1" x14ac:dyDescent="0.3">
      <c r="A34" s="268" t="s">
        <v>683</v>
      </c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</row>
    <row r="35" spans="1:21" s="98" customFormat="1" ht="11.25" customHeight="1" thickBot="1" x14ac:dyDescent="0.3">
      <c r="A35" s="229" t="s">
        <v>162</v>
      </c>
      <c r="B35" s="229" t="s">
        <v>163</v>
      </c>
      <c r="C35" s="265" t="s">
        <v>681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7"/>
      <c r="T35" s="229" t="s">
        <v>536</v>
      </c>
      <c r="U35" s="229" t="s">
        <v>523</v>
      </c>
    </row>
    <row r="36" spans="1:21" ht="20.25" customHeight="1" thickBot="1" x14ac:dyDescent="0.25">
      <c r="A36" s="230"/>
      <c r="B36" s="230"/>
      <c r="C36" s="160">
        <v>18</v>
      </c>
      <c r="D36" s="160">
        <v>19</v>
      </c>
      <c r="E36" s="160">
        <v>20</v>
      </c>
      <c r="F36" s="160">
        <v>21</v>
      </c>
      <c r="G36" s="160">
        <v>22</v>
      </c>
      <c r="H36" s="160">
        <v>23</v>
      </c>
      <c r="I36" s="160">
        <v>24</v>
      </c>
      <c r="J36" s="160">
        <v>25</v>
      </c>
      <c r="K36" s="160">
        <v>26</v>
      </c>
      <c r="L36" s="160">
        <v>27</v>
      </c>
      <c r="M36" s="160">
        <v>28</v>
      </c>
      <c r="N36" s="160">
        <v>29</v>
      </c>
      <c r="O36" s="160">
        <v>30</v>
      </c>
      <c r="P36" s="160">
        <v>31</v>
      </c>
      <c r="Q36" s="160">
        <v>32</v>
      </c>
      <c r="R36" s="160">
        <v>33</v>
      </c>
      <c r="S36" s="160">
        <v>34</v>
      </c>
      <c r="T36" s="230"/>
      <c r="U36" s="230"/>
    </row>
    <row r="37" spans="1:21" x14ac:dyDescent="0.2">
      <c r="A37" s="100">
        <v>2020</v>
      </c>
      <c r="B37" s="159" t="s">
        <v>339</v>
      </c>
      <c r="C37" s="101">
        <v>2.8007329999999993</v>
      </c>
      <c r="D37" s="101">
        <v>30.530716999999992</v>
      </c>
      <c r="E37" s="101">
        <v>36.278806999999986</v>
      </c>
      <c r="F37" s="101">
        <v>16.590385000000001</v>
      </c>
      <c r="G37" s="101">
        <v>85.108937999999995</v>
      </c>
      <c r="H37" s="101">
        <v>14.824581999999999</v>
      </c>
      <c r="I37" s="101">
        <v>40.213395999999996</v>
      </c>
      <c r="J37" s="101">
        <v>20.921956999999995</v>
      </c>
      <c r="K37" s="101">
        <v>24.230673000000003</v>
      </c>
      <c r="L37" s="101">
        <v>430.02951800000005</v>
      </c>
      <c r="M37" s="101">
        <v>12.061667000000003</v>
      </c>
      <c r="N37" s="101">
        <v>80.031701000000012</v>
      </c>
      <c r="O37" s="101">
        <v>82.315454000000017</v>
      </c>
      <c r="P37" s="101">
        <v>8.652094</v>
      </c>
      <c r="Q37" s="101">
        <v>17.706245000000003</v>
      </c>
      <c r="R37" s="101">
        <v>11.396425000000001</v>
      </c>
      <c r="S37" s="101">
        <v>13.150737999999997</v>
      </c>
      <c r="T37" s="100">
        <v>2020</v>
      </c>
      <c r="U37" s="159" t="s">
        <v>539</v>
      </c>
    </row>
    <row r="38" spans="1:21" x14ac:dyDescent="0.2">
      <c r="B38" s="159" t="s">
        <v>340</v>
      </c>
      <c r="C38" s="101">
        <v>3.2912090000000003</v>
      </c>
      <c r="D38" s="101">
        <v>27.741257999999995</v>
      </c>
      <c r="E38" s="101">
        <v>35.524329999999999</v>
      </c>
      <c r="F38" s="101">
        <v>17.860954</v>
      </c>
      <c r="G38" s="101">
        <v>75.787571000000014</v>
      </c>
      <c r="H38" s="101">
        <v>17.855068000000003</v>
      </c>
      <c r="I38" s="101">
        <v>51.713910000000006</v>
      </c>
      <c r="J38" s="101">
        <v>21.661977999999991</v>
      </c>
      <c r="K38" s="101">
        <v>29.466045000000001</v>
      </c>
      <c r="L38" s="101">
        <v>299.29520600000001</v>
      </c>
      <c r="M38" s="101">
        <v>5.3146410000000008</v>
      </c>
      <c r="N38" s="101">
        <v>55.646690999999997</v>
      </c>
      <c r="O38" s="101">
        <v>77.930963000000006</v>
      </c>
      <c r="P38" s="101">
        <v>9.7554009999999991</v>
      </c>
      <c r="Q38" s="101">
        <v>17.018923999999998</v>
      </c>
      <c r="R38" s="101">
        <v>11.424099</v>
      </c>
      <c r="S38" s="101">
        <v>12.650420000000004</v>
      </c>
      <c r="U38" s="159" t="s">
        <v>540</v>
      </c>
    </row>
    <row r="39" spans="1:21" x14ac:dyDescent="0.2">
      <c r="B39" s="159" t="s">
        <v>341</v>
      </c>
      <c r="C39" s="101">
        <v>2.6497459999999995</v>
      </c>
      <c r="D39" s="101">
        <v>31.540174999999994</v>
      </c>
      <c r="E39" s="101">
        <v>41.857266999999993</v>
      </c>
      <c r="F39" s="101">
        <v>18.928692999999999</v>
      </c>
      <c r="G39" s="101">
        <v>90.923394000000002</v>
      </c>
      <c r="H39" s="101">
        <v>14.85253</v>
      </c>
      <c r="I39" s="101">
        <v>74.169178000000002</v>
      </c>
      <c r="J39" s="101">
        <v>17.981788999999999</v>
      </c>
      <c r="K39" s="101">
        <v>42.596004000000001</v>
      </c>
      <c r="L39" s="101">
        <v>244.98888700000001</v>
      </c>
      <c r="M39" s="101">
        <v>6.3075390000000002</v>
      </c>
      <c r="N39" s="101">
        <v>86.628185000000002</v>
      </c>
      <c r="O39" s="101">
        <v>132.47852300000002</v>
      </c>
      <c r="P39" s="101">
        <v>11.750641999999999</v>
      </c>
      <c r="Q39" s="101">
        <v>18.051927000000003</v>
      </c>
      <c r="R39" s="101">
        <v>11.940622000000005</v>
      </c>
      <c r="S39" s="101">
        <v>13.358124999999999</v>
      </c>
      <c r="U39" s="159" t="s">
        <v>541</v>
      </c>
    </row>
    <row r="40" spans="1:21" x14ac:dyDescent="0.2">
      <c r="B40" s="159" t="s">
        <v>342</v>
      </c>
      <c r="C40" s="101">
        <v>1.6757129999999996</v>
      </c>
      <c r="D40" s="101">
        <v>27.812104999999995</v>
      </c>
      <c r="E40" s="101">
        <v>43.823377000000008</v>
      </c>
      <c r="F40" s="101">
        <v>18.794288999999999</v>
      </c>
      <c r="G40" s="101">
        <v>82.467955999999973</v>
      </c>
      <c r="H40" s="101">
        <v>13.465626</v>
      </c>
      <c r="I40" s="101">
        <v>66.878188000000009</v>
      </c>
      <c r="J40" s="101">
        <v>19.883391999999994</v>
      </c>
      <c r="K40" s="101">
        <v>35.273890000000002</v>
      </c>
      <c r="L40" s="101">
        <v>150.49911599999999</v>
      </c>
      <c r="M40" s="101">
        <v>5.6616140000000001</v>
      </c>
      <c r="N40" s="101">
        <v>56.910289000000006</v>
      </c>
      <c r="O40" s="101">
        <v>90.463049000000012</v>
      </c>
      <c r="P40" s="101">
        <v>5.4954460000000003</v>
      </c>
      <c r="Q40" s="101">
        <v>16.701282999999993</v>
      </c>
      <c r="R40" s="101">
        <v>10.967451000000001</v>
      </c>
      <c r="S40" s="101">
        <v>15.076226999999999</v>
      </c>
      <c r="U40" s="159" t="s">
        <v>542</v>
      </c>
    </row>
    <row r="41" spans="1:21" x14ac:dyDescent="0.2">
      <c r="B41" s="159" t="s">
        <v>343</v>
      </c>
      <c r="C41" s="101">
        <v>1.7291309999999998</v>
      </c>
      <c r="D41" s="101">
        <v>26.516833000000005</v>
      </c>
      <c r="E41" s="101">
        <v>34.890527999999996</v>
      </c>
      <c r="F41" s="101">
        <v>17.218153999999998</v>
      </c>
      <c r="G41" s="101">
        <v>81.907916999999998</v>
      </c>
      <c r="H41" s="101">
        <v>13.437642999999998</v>
      </c>
      <c r="I41" s="101">
        <v>54.359894000000004</v>
      </c>
      <c r="J41" s="101">
        <v>22.265093999999994</v>
      </c>
      <c r="K41" s="101">
        <v>26.024501999999998</v>
      </c>
      <c r="L41" s="101">
        <v>56.297069999999991</v>
      </c>
      <c r="M41" s="101">
        <v>5.9566350000000003</v>
      </c>
      <c r="N41" s="101">
        <v>46.504179000000008</v>
      </c>
      <c r="O41" s="101">
        <v>86.155277000000012</v>
      </c>
      <c r="P41" s="101">
        <v>8.1038570000000014</v>
      </c>
      <c r="Q41" s="101">
        <v>15.730345999999997</v>
      </c>
      <c r="R41" s="101">
        <v>12.274521000000005</v>
      </c>
      <c r="S41" s="101">
        <v>14.227210000000001</v>
      </c>
      <c r="U41" s="159" t="s">
        <v>543</v>
      </c>
    </row>
    <row r="42" spans="1:21" x14ac:dyDescent="0.2">
      <c r="B42" s="159" t="s">
        <v>344</v>
      </c>
      <c r="C42" s="101">
        <v>1.7884169999999995</v>
      </c>
      <c r="D42" s="101">
        <v>28.936268999999996</v>
      </c>
      <c r="E42" s="101">
        <v>39.994305000000004</v>
      </c>
      <c r="F42" s="101">
        <v>20.355705</v>
      </c>
      <c r="G42" s="101">
        <v>94.95077400000001</v>
      </c>
      <c r="H42" s="101">
        <v>13.069333</v>
      </c>
      <c r="I42" s="101">
        <v>52.479606000000004</v>
      </c>
      <c r="J42" s="101">
        <v>21.467010000000002</v>
      </c>
      <c r="K42" s="101">
        <v>44.145582000000005</v>
      </c>
      <c r="L42" s="101">
        <v>121.671899</v>
      </c>
      <c r="M42" s="101">
        <v>11.520970999999999</v>
      </c>
      <c r="N42" s="101">
        <v>61.023457000000008</v>
      </c>
      <c r="O42" s="101">
        <v>96.519038000000009</v>
      </c>
      <c r="P42" s="101">
        <v>10.487300000000001</v>
      </c>
      <c r="Q42" s="101">
        <v>14.360419</v>
      </c>
      <c r="R42" s="101">
        <v>11.807217000000001</v>
      </c>
      <c r="S42" s="101">
        <v>14.486045999999998</v>
      </c>
      <c r="U42" s="159" t="s">
        <v>544</v>
      </c>
    </row>
    <row r="43" spans="1:21" x14ac:dyDescent="0.2">
      <c r="B43" s="159" t="s">
        <v>345</v>
      </c>
      <c r="C43" s="101">
        <v>2.382628</v>
      </c>
      <c r="D43" s="101">
        <v>36.574102000000003</v>
      </c>
      <c r="E43" s="101">
        <v>35.164651000000006</v>
      </c>
      <c r="F43" s="101">
        <v>19.292421999999998</v>
      </c>
      <c r="G43" s="101">
        <v>120.26924600000004</v>
      </c>
      <c r="H43" s="101">
        <v>13.297912999999999</v>
      </c>
      <c r="I43" s="101">
        <v>75.500053000000008</v>
      </c>
      <c r="J43" s="101">
        <v>34.272619000000006</v>
      </c>
      <c r="K43" s="101">
        <v>30.542326000000003</v>
      </c>
      <c r="L43" s="101">
        <v>132.14088100000001</v>
      </c>
      <c r="M43" s="101">
        <v>6.4250479999999994</v>
      </c>
      <c r="N43" s="101">
        <v>91.087207000000006</v>
      </c>
      <c r="O43" s="101">
        <v>143.40896300000003</v>
      </c>
      <c r="P43" s="101">
        <v>8.7363459999999993</v>
      </c>
      <c r="Q43" s="101">
        <v>17.464517999999998</v>
      </c>
      <c r="R43" s="101">
        <v>15.633564999999999</v>
      </c>
      <c r="S43" s="101">
        <v>17.581021999999997</v>
      </c>
      <c r="U43" s="159" t="s">
        <v>545</v>
      </c>
    </row>
    <row r="44" spans="1:21" x14ac:dyDescent="0.2">
      <c r="B44" s="159" t="s">
        <v>346</v>
      </c>
      <c r="C44" s="101">
        <v>2.1307470000000004</v>
      </c>
      <c r="D44" s="101">
        <v>34.114881000000004</v>
      </c>
      <c r="E44" s="101">
        <v>34.165459999999996</v>
      </c>
      <c r="F44" s="101">
        <v>16.223832999999999</v>
      </c>
      <c r="G44" s="101">
        <v>84.002545999999981</v>
      </c>
      <c r="H44" s="101">
        <v>13.341355999999999</v>
      </c>
      <c r="I44" s="101">
        <v>51.228757000000002</v>
      </c>
      <c r="J44" s="101">
        <v>24.954682999999996</v>
      </c>
      <c r="K44" s="101">
        <v>29.786808000000001</v>
      </c>
      <c r="L44" s="101">
        <v>181.65442100000001</v>
      </c>
      <c r="M44" s="101">
        <v>14.364840000000004</v>
      </c>
      <c r="N44" s="101">
        <v>51.92114500000001</v>
      </c>
      <c r="O44" s="101">
        <v>84.880876000000001</v>
      </c>
      <c r="P44" s="101">
        <v>5.8825700000000003</v>
      </c>
      <c r="Q44" s="101">
        <v>13.157454000000003</v>
      </c>
      <c r="R44" s="101">
        <v>11.866435999999998</v>
      </c>
      <c r="S44" s="101">
        <v>14.611558</v>
      </c>
      <c r="U44" s="159" t="s">
        <v>546</v>
      </c>
    </row>
    <row r="45" spans="1:21" x14ac:dyDescent="0.2">
      <c r="B45" s="159" t="s">
        <v>347</v>
      </c>
      <c r="C45" s="101">
        <v>3.3701990000000004</v>
      </c>
      <c r="D45" s="101">
        <v>37.099224999999997</v>
      </c>
      <c r="E45" s="101">
        <v>36.775672999999991</v>
      </c>
      <c r="F45" s="101">
        <v>17.586914999999998</v>
      </c>
      <c r="G45" s="101">
        <v>114.66467599999999</v>
      </c>
      <c r="H45" s="101">
        <v>14.271482999999998</v>
      </c>
      <c r="I45" s="101">
        <v>46.230084999999995</v>
      </c>
      <c r="J45" s="101">
        <v>25.353042000000002</v>
      </c>
      <c r="K45" s="101">
        <v>29.110018</v>
      </c>
      <c r="L45" s="101">
        <v>193.83835599999998</v>
      </c>
      <c r="M45" s="101">
        <v>6.1221519999999998</v>
      </c>
      <c r="N45" s="101">
        <v>67.644676000000004</v>
      </c>
      <c r="O45" s="101">
        <v>86.971004000000008</v>
      </c>
      <c r="P45" s="101">
        <v>8.8522099999999995</v>
      </c>
      <c r="Q45" s="101">
        <v>15.907302000000001</v>
      </c>
      <c r="R45" s="101">
        <v>13.790369999999999</v>
      </c>
      <c r="S45" s="101">
        <v>19.301684999999999</v>
      </c>
      <c r="U45" s="159" t="s">
        <v>547</v>
      </c>
    </row>
    <row r="46" spans="1:21" x14ac:dyDescent="0.2">
      <c r="B46" s="159" t="s">
        <v>348</v>
      </c>
      <c r="C46" s="101">
        <v>4.1046519999999989</v>
      </c>
      <c r="D46" s="101">
        <v>35.026710000000001</v>
      </c>
      <c r="E46" s="101">
        <v>42.856984000000004</v>
      </c>
      <c r="F46" s="101">
        <v>20.148069</v>
      </c>
      <c r="G46" s="101">
        <v>123.08318299999999</v>
      </c>
      <c r="H46" s="101">
        <v>14.899042999999999</v>
      </c>
      <c r="I46" s="101">
        <v>65.967940999999996</v>
      </c>
      <c r="J46" s="101">
        <v>26.010704000000004</v>
      </c>
      <c r="K46" s="101">
        <v>17.523264000000001</v>
      </c>
      <c r="L46" s="101">
        <v>199.02612500000004</v>
      </c>
      <c r="M46" s="101">
        <v>6.2206029999999988</v>
      </c>
      <c r="N46" s="101">
        <v>89.457146999999992</v>
      </c>
      <c r="O46" s="101">
        <v>101.30255099999999</v>
      </c>
      <c r="P46" s="101">
        <v>8.9852880000000006</v>
      </c>
      <c r="Q46" s="101">
        <v>18.437061999999997</v>
      </c>
      <c r="R46" s="101">
        <v>16.284661</v>
      </c>
      <c r="S46" s="101">
        <v>17.937685999999999</v>
      </c>
      <c r="U46" s="159" t="s">
        <v>548</v>
      </c>
    </row>
    <row r="47" spans="1:21" x14ac:dyDescent="0.2">
      <c r="B47" s="159" t="s">
        <v>349</v>
      </c>
      <c r="C47" s="101">
        <v>3.682553</v>
      </c>
      <c r="D47" s="101">
        <v>35.120667999999995</v>
      </c>
      <c r="E47" s="101">
        <v>45.944074000000008</v>
      </c>
      <c r="F47" s="101">
        <v>20.774174000000002</v>
      </c>
      <c r="G47" s="101">
        <v>123.55782200000002</v>
      </c>
      <c r="H47" s="101">
        <v>20.946787</v>
      </c>
      <c r="I47" s="101">
        <v>63.650093999999996</v>
      </c>
      <c r="J47" s="101">
        <v>25.186661000000001</v>
      </c>
      <c r="K47" s="101">
        <v>35.364446000000001</v>
      </c>
      <c r="L47" s="101">
        <v>208.86332300000004</v>
      </c>
      <c r="M47" s="101">
        <v>5.2821649999999991</v>
      </c>
      <c r="N47" s="101">
        <v>65.691779999999994</v>
      </c>
      <c r="O47" s="101">
        <v>131.43797499999999</v>
      </c>
      <c r="P47" s="101">
        <v>9.503368</v>
      </c>
      <c r="Q47" s="101">
        <v>16.941783999999998</v>
      </c>
      <c r="R47" s="101">
        <v>16.277255000000011</v>
      </c>
      <c r="S47" s="101">
        <v>17.185934</v>
      </c>
      <c r="U47" s="159" t="s">
        <v>549</v>
      </c>
    </row>
    <row r="48" spans="1:21" x14ac:dyDescent="0.2">
      <c r="B48" s="159" t="s">
        <v>350</v>
      </c>
      <c r="C48" s="101">
        <v>3.248454999999999</v>
      </c>
      <c r="D48" s="101">
        <v>33.853456000000001</v>
      </c>
      <c r="E48" s="101">
        <v>39.574220999999987</v>
      </c>
      <c r="F48" s="101">
        <v>16.679932000000001</v>
      </c>
      <c r="G48" s="101">
        <v>90.971461999999988</v>
      </c>
      <c r="H48" s="101">
        <v>17.878679999999999</v>
      </c>
      <c r="I48" s="101">
        <v>43.408845999999997</v>
      </c>
      <c r="J48" s="101">
        <v>19.183660999999997</v>
      </c>
      <c r="K48" s="101">
        <v>41.636948000000004</v>
      </c>
      <c r="L48" s="101">
        <v>257.91156100000001</v>
      </c>
      <c r="M48" s="101">
        <v>6.4371039999999997</v>
      </c>
      <c r="N48" s="101">
        <v>70.760368999999997</v>
      </c>
      <c r="O48" s="101">
        <v>99.807417000000001</v>
      </c>
      <c r="P48" s="101">
        <v>7.5279180000000006</v>
      </c>
      <c r="Q48" s="101">
        <v>13.926406999999999</v>
      </c>
      <c r="R48" s="101">
        <v>14.633829999999996</v>
      </c>
      <c r="S48" s="101">
        <v>13.219126000000001</v>
      </c>
      <c r="U48" s="159" t="s">
        <v>550</v>
      </c>
    </row>
    <row r="49" spans="1:21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61"/>
      <c r="Q49" s="161"/>
      <c r="R49" s="161"/>
      <c r="S49" s="161"/>
    </row>
    <row r="50" spans="1:21" x14ac:dyDescent="0.2">
      <c r="A50" s="100">
        <v>2021</v>
      </c>
      <c r="B50" s="159" t="s">
        <v>339</v>
      </c>
      <c r="C50" s="101">
        <v>2.5968919999999995</v>
      </c>
      <c r="D50" s="101">
        <v>28.579071999999996</v>
      </c>
      <c r="E50" s="101">
        <v>33.949385999999997</v>
      </c>
      <c r="F50" s="101">
        <v>16.411002</v>
      </c>
      <c r="G50" s="101">
        <v>81.372559000000052</v>
      </c>
      <c r="H50" s="101">
        <v>19.048780000000001</v>
      </c>
      <c r="I50" s="101">
        <v>64.71545900000001</v>
      </c>
      <c r="J50" s="101">
        <v>21.715537000000001</v>
      </c>
      <c r="K50" s="101">
        <v>27.379650999999999</v>
      </c>
      <c r="L50" s="101">
        <v>262.56940500000002</v>
      </c>
      <c r="M50" s="101">
        <v>5.4507639999999995</v>
      </c>
      <c r="N50" s="101">
        <v>75.471877000000006</v>
      </c>
      <c r="O50" s="101">
        <v>94.375271999999995</v>
      </c>
      <c r="P50" s="101">
        <v>7.9103309999999993</v>
      </c>
      <c r="Q50" s="101">
        <v>16.089106000000001</v>
      </c>
      <c r="R50" s="101">
        <v>10.755554999999999</v>
      </c>
      <c r="S50" s="101">
        <v>11.563406000000001</v>
      </c>
      <c r="T50" s="100">
        <v>2021</v>
      </c>
      <c r="U50" s="159" t="s">
        <v>539</v>
      </c>
    </row>
    <row r="51" spans="1:21" x14ac:dyDescent="0.2">
      <c r="B51" s="159" t="s">
        <v>340</v>
      </c>
      <c r="C51" s="101">
        <v>3.1369899999999999</v>
      </c>
      <c r="D51" s="101">
        <v>29.909644999999998</v>
      </c>
      <c r="E51" s="101">
        <v>37.379186999999995</v>
      </c>
      <c r="F51" s="101">
        <v>18.241208</v>
      </c>
      <c r="G51" s="101">
        <v>84.585795000000047</v>
      </c>
      <c r="H51" s="101">
        <v>18.381996999999998</v>
      </c>
      <c r="I51" s="101">
        <v>56.989054999999993</v>
      </c>
      <c r="J51" s="101">
        <v>24.102650999999998</v>
      </c>
      <c r="K51" s="101">
        <v>38.956001999999998</v>
      </c>
      <c r="L51" s="101">
        <v>338.68476099999998</v>
      </c>
      <c r="M51" s="101">
        <v>6.2534899999999984</v>
      </c>
      <c r="N51" s="101">
        <v>82.885758999999993</v>
      </c>
      <c r="O51" s="101">
        <v>81.28428000000001</v>
      </c>
      <c r="P51" s="101">
        <v>10.213805000000001</v>
      </c>
      <c r="Q51" s="101">
        <v>16.163596000000005</v>
      </c>
      <c r="R51" s="101">
        <v>13.296996</v>
      </c>
      <c r="S51" s="101">
        <v>15.960825000000002</v>
      </c>
      <c r="U51" s="159" t="s">
        <v>540</v>
      </c>
    </row>
    <row r="52" spans="1:21" x14ac:dyDescent="0.2">
      <c r="B52" s="159" t="s">
        <v>341</v>
      </c>
      <c r="C52" s="101">
        <v>3.091755</v>
      </c>
      <c r="D52" s="101">
        <v>33.640112999999992</v>
      </c>
      <c r="E52" s="101">
        <v>46.321250999999997</v>
      </c>
      <c r="F52" s="101">
        <v>25.904206000000002</v>
      </c>
      <c r="G52" s="101">
        <v>116.84445400000001</v>
      </c>
      <c r="H52" s="101">
        <v>16.660305000000001</v>
      </c>
      <c r="I52" s="101">
        <v>52.496963000000001</v>
      </c>
      <c r="J52" s="101">
        <v>29.563741999999998</v>
      </c>
      <c r="K52" s="101">
        <v>47.084083</v>
      </c>
      <c r="L52" s="101">
        <v>342.517968</v>
      </c>
      <c r="M52" s="101">
        <v>18.625053999999999</v>
      </c>
      <c r="N52" s="101">
        <v>109.44724299999999</v>
      </c>
      <c r="O52" s="101">
        <v>125.099256</v>
      </c>
      <c r="P52" s="101">
        <v>10.770349</v>
      </c>
      <c r="Q52" s="101">
        <v>20.987818999999995</v>
      </c>
      <c r="R52" s="101">
        <v>14.706927</v>
      </c>
      <c r="S52" s="101">
        <v>18.325153999999998</v>
      </c>
      <c r="U52" s="159" t="s">
        <v>541</v>
      </c>
    </row>
    <row r="53" spans="1:21" x14ac:dyDescent="0.2">
      <c r="B53" s="159" t="s">
        <v>342</v>
      </c>
      <c r="C53" s="101">
        <v>3.0893700000000002</v>
      </c>
      <c r="D53" s="101">
        <v>33.373349000000005</v>
      </c>
      <c r="E53" s="101">
        <v>36.911985000000001</v>
      </c>
      <c r="F53" s="101">
        <v>20.669524000000003</v>
      </c>
      <c r="G53" s="101">
        <v>106.74416300000001</v>
      </c>
      <c r="H53" s="101">
        <v>15.168308000000001</v>
      </c>
      <c r="I53" s="101">
        <v>49.784731999999998</v>
      </c>
      <c r="J53" s="101">
        <v>25.876239999999996</v>
      </c>
      <c r="K53" s="101">
        <v>55.911426999999996</v>
      </c>
      <c r="L53" s="101">
        <v>284.38748700000002</v>
      </c>
      <c r="M53" s="101">
        <v>8.4682209999999998</v>
      </c>
      <c r="N53" s="101">
        <v>93.993700000000004</v>
      </c>
      <c r="O53" s="101">
        <v>103.59810299999999</v>
      </c>
      <c r="P53" s="101">
        <v>5.9231619999999996</v>
      </c>
      <c r="Q53" s="101">
        <v>18.400096999999995</v>
      </c>
      <c r="R53" s="101">
        <v>15.451632000000004</v>
      </c>
      <c r="S53" s="101">
        <v>17.168812000000003</v>
      </c>
      <c r="U53" s="159" t="s">
        <v>542</v>
      </c>
    </row>
    <row r="54" spans="1:21" x14ac:dyDescent="0.2">
      <c r="B54" s="159" t="s">
        <v>343</v>
      </c>
      <c r="C54" s="101">
        <v>3.0141420000000001</v>
      </c>
      <c r="D54" s="101">
        <v>32.827097999999999</v>
      </c>
      <c r="E54" s="101">
        <v>38.892850000000003</v>
      </c>
      <c r="F54" s="101">
        <v>23.518166000000001</v>
      </c>
      <c r="G54" s="101">
        <v>111.25495799999992</v>
      </c>
      <c r="H54" s="101">
        <v>17.020033000000002</v>
      </c>
      <c r="I54" s="101">
        <v>55.125620999999995</v>
      </c>
      <c r="J54" s="101">
        <v>26.528758999999994</v>
      </c>
      <c r="K54" s="101">
        <v>62.491515999999997</v>
      </c>
      <c r="L54" s="101">
        <v>284.81024700000006</v>
      </c>
      <c r="M54" s="101">
        <v>7.1876449999999998</v>
      </c>
      <c r="N54" s="101">
        <v>97.660054000000002</v>
      </c>
      <c r="O54" s="101">
        <v>114.35306299999999</v>
      </c>
      <c r="P54" s="101">
        <v>9.1346240000000005</v>
      </c>
      <c r="Q54" s="101">
        <v>22.572949999999999</v>
      </c>
      <c r="R54" s="101">
        <v>15.729807000000001</v>
      </c>
      <c r="S54" s="101">
        <v>16.901682000000001</v>
      </c>
      <c r="U54" s="159" t="s">
        <v>543</v>
      </c>
    </row>
    <row r="55" spans="1:21" x14ac:dyDescent="0.2">
      <c r="B55" s="159" t="s">
        <v>344</v>
      </c>
      <c r="C55" s="101">
        <v>2.5873349999999999</v>
      </c>
      <c r="D55" s="101">
        <v>33.050859000000003</v>
      </c>
      <c r="E55" s="101">
        <v>41.077870000000004</v>
      </c>
      <c r="F55" s="101">
        <v>21.718015000000001</v>
      </c>
      <c r="G55" s="101">
        <v>109.46401700000004</v>
      </c>
      <c r="H55" s="101">
        <v>18.472955999999996</v>
      </c>
      <c r="I55" s="101">
        <v>51.871036000000004</v>
      </c>
      <c r="J55" s="101">
        <v>27.441915999999999</v>
      </c>
      <c r="K55" s="101">
        <v>60.643269000000004</v>
      </c>
      <c r="L55" s="101">
        <v>290.518416</v>
      </c>
      <c r="M55" s="101">
        <v>13.152782000000002</v>
      </c>
      <c r="N55" s="101">
        <v>101.63365899999999</v>
      </c>
      <c r="O55" s="101">
        <v>100.15789700000002</v>
      </c>
      <c r="P55" s="101">
        <v>13.844512</v>
      </c>
      <c r="Q55" s="101">
        <v>21.513836000000008</v>
      </c>
      <c r="R55" s="101">
        <v>15.067020999999993</v>
      </c>
      <c r="S55" s="101">
        <v>15.945347999999997</v>
      </c>
      <c r="U55" s="159" t="s">
        <v>544</v>
      </c>
    </row>
    <row r="56" spans="1:21" x14ac:dyDescent="0.2">
      <c r="B56" s="159" t="s">
        <v>345</v>
      </c>
      <c r="C56" s="101">
        <v>2.4004099999999999</v>
      </c>
      <c r="D56" s="101">
        <v>37.780105000000006</v>
      </c>
      <c r="E56" s="101">
        <v>38.298324999999998</v>
      </c>
      <c r="F56" s="101">
        <v>24.463893999999996</v>
      </c>
      <c r="G56" s="101">
        <v>115.71409200000008</v>
      </c>
      <c r="H56" s="101">
        <v>18.100895999999999</v>
      </c>
      <c r="I56" s="101">
        <v>73.147809999999993</v>
      </c>
      <c r="J56" s="101">
        <v>28.986446000000001</v>
      </c>
      <c r="K56" s="101">
        <v>49.484840999999996</v>
      </c>
      <c r="L56" s="101">
        <v>296.62569299999996</v>
      </c>
      <c r="M56" s="101">
        <v>9.9077310000000018</v>
      </c>
      <c r="N56" s="101">
        <v>77.265912000000014</v>
      </c>
      <c r="O56" s="101">
        <v>101.00936100000001</v>
      </c>
      <c r="P56" s="101">
        <v>11.615051000000001</v>
      </c>
      <c r="Q56" s="101">
        <v>22.738790000000002</v>
      </c>
      <c r="R56" s="101">
        <v>17.279207999999997</v>
      </c>
      <c r="S56" s="101">
        <v>16.909365999999999</v>
      </c>
      <c r="U56" s="159" t="s">
        <v>545</v>
      </c>
    </row>
    <row r="57" spans="1:21" x14ac:dyDescent="0.2">
      <c r="B57" s="159" t="s">
        <v>346</v>
      </c>
      <c r="C57" s="101">
        <v>3.4285219999999992</v>
      </c>
      <c r="D57" s="101">
        <v>37.016363000000005</v>
      </c>
      <c r="E57" s="101">
        <v>37.565438000000526</v>
      </c>
      <c r="F57" s="101">
        <v>21.765651000000002</v>
      </c>
      <c r="G57" s="101">
        <v>92.456635000000006</v>
      </c>
      <c r="H57" s="101">
        <v>15.333795000000002</v>
      </c>
      <c r="I57" s="101">
        <v>70.349857999999998</v>
      </c>
      <c r="J57" s="101">
        <v>24.645094999999998</v>
      </c>
      <c r="K57" s="101">
        <v>47.991855999999999</v>
      </c>
      <c r="L57" s="101">
        <v>345.73985000000005</v>
      </c>
      <c r="M57" s="101">
        <v>15.937663000000001</v>
      </c>
      <c r="N57" s="101">
        <v>111.26220899999998</v>
      </c>
      <c r="O57" s="101">
        <v>102.69930100000002</v>
      </c>
      <c r="P57" s="101">
        <v>9.5278089999999995</v>
      </c>
      <c r="Q57" s="101">
        <v>15.267827999999998</v>
      </c>
      <c r="R57" s="101">
        <v>16.032874</v>
      </c>
      <c r="S57" s="101">
        <v>15.501071</v>
      </c>
      <c r="U57" s="159" t="s">
        <v>546</v>
      </c>
    </row>
    <row r="58" spans="1:21" x14ac:dyDescent="0.2">
      <c r="B58" s="159" t="s">
        <v>347</v>
      </c>
      <c r="C58" s="101">
        <v>3.1223010000000002</v>
      </c>
      <c r="D58" s="101">
        <v>38.312932000000004</v>
      </c>
      <c r="E58" s="101">
        <v>39.412433000000334</v>
      </c>
      <c r="F58" s="101">
        <v>23.041634000000002</v>
      </c>
      <c r="G58" s="101">
        <v>123.88828899999996</v>
      </c>
      <c r="H58" s="101">
        <v>21.500720999999999</v>
      </c>
      <c r="I58" s="101">
        <v>68.989310000000003</v>
      </c>
      <c r="J58" s="101">
        <v>27.623666</v>
      </c>
      <c r="K58" s="101">
        <v>56.920808999999998</v>
      </c>
      <c r="L58" s="101">
        <v>336.14033400000005</v>
      </c>
      <c r="M58" s="101">
        <v>8.7080099999999998</v>
      </c>
      <c r="N58" s="101">
        <v>111.929855</v>
      </c>
      <c r="O58" s="101">
        <v>100.04774599999999</v>
      </c>
      <c r="P58" s="101">
        <v>13.934799999999999</v>
      </c>
      <c r="Q58" s="101">
        <v>17.818068</v>
      </c>
      <c r="R58" s="101">
        <v>17.725837000000006</v>
      </c>
      <c r="S58" s="101">
        <v>18.957307</v>
      </c>
      <c r="U58" s="159" t="s">
        <v>547</v>
      </c>
    </row>
    <row r="59" spans="1:21" x14ac:dyDescent="0.2">
      <c r="B59" s="159" t="s">
        <v>348</v>
      </c>
      <c r="C59" s="101">
        <v>4.4852860000000003</v>
      </c>
      <c r="D59" s="101">
        <v>32.971817000000001</v>
      </c>
      <c r="E59" s="101">
        <v>46.48784000000007</v>
      </c>
      <c r="F59" s="101">
        <v>23.544654999999999</v>
      </c>
      <c r="G59" s="101">
        <v>124.03786299999993</v>
      </c>
      <c r="H59" s="101">
        <v>16.886993999999998</v>
      </c>
      <c r="I59" s="101">
        <v>59.527144</v>
      </c>
      <c r="J59" s="101">
        <v>24.132072999999991</v>
      </c>
      <c r="K59" s="101">
        <v>48.622585999999998</v>
      </c>
      <c r="L59" s="101">
        <v>319.00605900000005</v>
      </c>
      <c r="M59" s="101">
        <v>9.0651780000000013</v>
      </c>
      <c r="N59" s="101">
        <v>111.069749</v>
      </c>
      <c r="O59" s="101">
        <v>96.874226999999962</v>
      </c>
      <c r="P59" s="101">
        <v>15.732492000000001</v>
      </c>
      <c r="Q59" s="101">
        <v>19.948368000000002</v>
      </c>
      <c r="R59" s="101">
        <v>19.782431999999993</v>
      </c>
      <c r="S59" s="101">
        <v>17.163467999999998</v>
      </c>
      <c r="U59" s="159" t="s">
        <v>548</v>
      </c>
    </row>
    <row r="60" spans="1:21" x14ac:dyDescent="0.2">
      <c r="B60" s="159" t="s">
        <v>349</v>
      </c>
      <c r="C60" s="101">
        <v>4.187043000000001</v>
      </c>
      <c r="D60" s="101">
        <v>38.263343000000006</v>
      </c>
      <c r="E60" s="101">
        <v>51.7597090000001</v>
      </c>
      <c r="F60" s="101">
        <v>25.477993999999999</v>
      </c>
      <c r="G60" s="101">
        <v>131.00016299999996</v>
      </c>
      <c r="H60" s="101">
        <v>25.725920000000002</v>
      </c>
      <c r="I60" s="101">
        <v>72.372544000000005</v>
      </c>
      <c r="J60" s="101">
        <v>26.474517000000006</v>
      </c>
      <c r="K60" s="101">
        <v>59.957329999999999</v>
      </c>
      <c r="L60" s="101">
        <v>223.46720000000002</v>
      </c>
      <c r="M60" s="101">
        <v>13.525604</v>
      </c>
      <c r="N60" s="101">
        <v>103.10745699999998</v>
      </c>
      <c r="O60" s="101">
        <v>98.624941000000007</v>
      </c>
      <c r="P60" s="101">
        <v>19.699117999999999</v>
      </c>
      <c r="Q60" s="101">
        <v>21.612548999999994</v>
      </c>
      <c r="R60" s="101">
        <v>22.715744000000011</v>
      </c>
      <c r="S60" s="101">
        <v>19.565860999999998</v>
      </c>
      <c r="U60" s="159" t="s">
        <v>549</v>
      </c>
    </row>
    <row r="61" spans="1:21" x14ac:dyDescent="0.2">
      <c r="B61" s="159" t="s">
        <v>350</v>
      </c>
      <c r="C61" s="101">
        <v>3.1359720000000002</v>
      </c>
      <c r="D61" s="101">
        <v>36.144610999999983</v>
      </c>
      <c r="E61" s="101">
        <v>41.136115000000288</v>
      </c>
      <c r="F61" s="101">
        <v>23.605814000000031</v>
      </c>
      <c r="G61" s="101">
        <v>97.866300999999964</v>
      </c>
      <c r="H61" s="101">
        <v>15.013159</v>
      </c>
      <c r="I61" s="101">
        <v>45.643225999999999</v>
      </c>
      <c r="J61" s="101">
        <v>22.183135</v>
      </c>
      <c r="K61" s="101">
        <v>87.365580999999992</v>
      </c>
      <c r="L61" s="101">
        <v>303.05730399999999</v>
      </c>
      <c r="M61" s="101">
        <v>9.6254950000000008</v>
      </c>
      <c r="N61" s="101">
        <v>126.50676599999998</v>
      </c>
      <c r="O61" s="101">
        <v>96.135147000000003</v>
      </c>
      <c r="P61" s="101">
        <v>23.677394</v>
      </c>
      <c r="Q61" s="101">
        <v>16.260091000000003</v>
      </c>
      <c r="R61" s="101">
        <v>17.888721999999984</v>
      </c>
      <c r="S61" s="101">
        <v>15.012975999999998</v>
      </c>
      <c r="U61" s="159" t="s">
        <v>550</v>
      </c>
    </row>
    <row r="62" spans="1:21" x14ac:dyDescent="0.2">
      <c r="C62" s="101"/>
      <c r="D62" s="101"/>
      <c r="E62" s="101"/>
      <c r="F62" s="101"/>
      <c r="G62" s="101"/>
      <c r="H62" s="101"/>
      <c r="I62" s="101"/>
      <c r="J62" s="101"/>
      <c r="K62" s="101"/>
      <c r="L62" s="101"/>
      <c r="M62" s="101"/>
      <c r="N62" s="101"/>
      <c r="O62" s="101"/>
      <c r="P62" s="101"/>
      <c r="Q62" s="101"/>
      <c r="R62" s="101"/>
      <c r="S62" s="101"/>
    </row>
    <row r="63" spans="1:21" x14ac:dyDescent="0.2">
      <c r="C63" s="101"/>
      <c r="D63" s="101"/>
      <c r="E63" s="101"/>
      <c r="F63" s="101"/>
      <c r="G63" s="101"/>
      <c r="H63" s="101"/>
      <c r="I63" s="101"/>
      <c r="J63" s="101"/>
      <c r="K63" s="101"/>
      <c r="L63" s="101"/>
      <c r="M63" s="101"/>
      <c r="N63" s="101"/>
      <c r="O63" s="101"/>
    </row>
    <row r="64" spans="1:21" x14ac:dyDescent="0.2">
      <c r="C64" s="101"/>
      <c r="D64" s="101"/>
      <c r="E64" s="101"/>
      <c r="F64" s="101"/>
      <c r="G64" s="101"/>
      <c r="H64" s="101"/>
      <c r="I64" s="101"/>
      <c r="J64" s="101"/>
      <c r="K64" s="101"/>
      <c r="L64" s="101"/>
      <c r="M64" s="101"/>
      <c r="N64" s="101"/>
      <c r="O64" s="101"/>
    </row>
    <row r="65" spans="1:21" s="103" customFormat="1" ht="27" customHeight="1" thickBot="1" x14ac:dyDescent="0.3">
      <c r="A65" s="268" t="s">
        <v>683</v>
      </c>
      <c r="B65" s="268"/>
      <c r="C65" s="268"/>
      <c r="D65" s="268"/>
      <c r="E65" s="268"/>
      <c r="F65" s="268"/>
      <c r="G65" s="268"/>
      <c r="H65" s="268"/>
      <c r="I65" s="268"/>
      <c r="J65" s="268"/>
      <c r="K65" s="268"/>
      <c r="L65" s="268"/>
      <c r="M65" s="268"/>
      <c r="N65" s="268"/>
      <c r="O65" s="268"/>
      <c r="P65" s="268"/>
      <c r="Q65" s="268"/>
      <c r="R65" s="268"/>
      <c r="S65" s="268"/>
      <c r="T65" s="268"/>
      <c r="U65" s="268"/>
    </row>
    <row r="66" spans="1:21" s="98" customFormat="1" ht="11.25" customHeight="1" thickBot="1" x14ac:dyDescent="0.3">
      <c r="A66" s="229" t="s">
        <v>162</v>
      </c>
      <c r="B66" s="229" t="s">
        <v>163</v>
      </c>
      <c r="C66" s="265" t="s">
        <v>681</v>
      </c>
      <c r="D66" s="266"/>
      <c r="E66" s="266"/>
      <c r="F66" s="266"/>
      <c r="G66" s="266"/>
      <c r="H66" s="266"/>
      <c r="I66" s="266"/>
      <c r="J66" s="266"/>
      <c r="K66" s="266"/>
      <c r="L66" s="266"/>
      <c r="M66" s="266"/>
      <c r="N66" s="266"/>
      <c r="O66" s="266"/>
      <c r="P66" s="266"/>
      <c r="Q66" s="266"/>
      <c r="R66" s="266"/>
      <c r="S66" s="267"/>
      <c r="T66" s="229" t="s">
        <v>536</v>
      </c>
      <c r="U66" s="229" t="s">
        <v>523</v>
      </c>
    </row>
    <row r="67" spans="1:21" ht="20.25" customHeight="1" thickBot="1" x14ac:dyDescent="0.25">
      <c r="A67" s="230"/>
      <c r="B67" s="230"/>
      <c r="C67" s="160">
        <v>35</v>
      </c>
      <c r="D67" s="160">
        <v>36</v>
      </c>
      <c r="E67" s="160">
        <v>37</v>
      </c>
      <c r="F67" s="160">
        <v>38</v>
      </c>
      <c r="G67" s="160">
        <v>39</v>
      </c>
      <c r="H67" s="160">
        <v>40</v>
      </c>
      <c r="I67" s="160">
        <v>41</v>
      </c>
      <c r="J67" s="160">
        <v>42</v>
      </c>
      <c r="K67" s="160">
        <v>43</v>
      </c>
      <c r="L67" s="160">
        <v>44</v>
      </c>
      <c r="M67" s="160">
        <v>45</v>
      </c>
      <c r="N67" s="160">
        <v>46</v>
      </c>
      <c r="O67" s="160">
        <v>47</v>
      </c>
      <c r="P67" s="160">
        <v>48</v>
      </c>
      <c r="Q67" s="160">
        <v>49</v>
      </c>
      <c r="R67" s="160">
        <v>50</v>
      </c>
      <c r="S67" s="160">
        <v>51</v>
      </c>
      <c r="T67" s="230"/>
      <c r="U67" s="230"/>
    </row>
    <row r="68" spans="1:21" x14ac:dyDescent="0.2">
      <c r="A68" s="100">
        <v>2020</v>
      </c>
      <c r="B68" s="159" t="s">
        <v>339</v>
      </c>
      <c r="C68" s="101">
        <v>8.9167500000000004</v>
      </c>
      <c r="D68" s="101">
        <v>0.46671000000000001</v>
      </c>
      <c r="E68" s="101">
        <v>0.27779399999999999</v>
      </c>
      <c r="F68" s="101">
        <v>29.470778000000003</v>
      </c>
      <c r="G68" s="101">
        <v>239.19960999999998</v>
      </c>
      <c r="H68" s="101">
        <v>105.223089</v>
      </c>
      <c r="I68" s="101">
        <v>8.6273029999999977</v>
      </c>
      <c r="J68" s="101">
        <v>17.045102999999997</v>
      </c>
      <c r="K68" s="101">
        <v>0.40238099999999999</v>
      </c>
      <c r="L68" s="101">
        <v>56.936670999999997</v>
      </c>
      <c r="M68" s="101">
        <v>80.236387000000022</v>
      </c>
      <c r="N68" s="101">
        <v>2.9395000000000001E-2</v>
      </c>
      <c r="O68" s="101">
        <v>50.859217000000001</v>
      </c>
      <c r="P68" s="101">
        <v>161.99764299999998</v>
      </c>
      <c r="Q68" s="101">
        <v>4.6569089999999997</v>
      </c>
      <c r="R68" s="101">
        <v>4.3480000000000003E-3</v>
      </c>
      <c r="S68" s="101">
        <v>4.8226880000000003</v>
      </c>
      <c r="T68" s="100">
        <v>2020</v>
      </c>
      <c r="U68" s="159" t="s">
        <v>539</v>
      </c>
    </row>
    <row r="69" spans="1:21" x14ac:dyDescent="0.2">
      <c r="B69" s="159" t="s">
        <v>340</v>
      </c>
      <c r="C69" s="101">
        <v>8.4281030000000001</v>
      </c>
      <c r="D69" s="101">
        <v>0.57624999999999993</v>
      </c>
      <c r="E69" s="101">
        <v>0.31565699999999997</v>
      </c>
      <c r="F69" s="101">
        <v>25.744790000000002</v>
      </c>
      <c r="G69" s="101">
        <v>239.20747799999998</v>
      </c>
      <c r="H69" s="101">
        <v>104.273084</v>
      </c>
      <c r="I69" s="101">
        <v>7.8993339999999996</v>
      </c>
      <c r="J69" s="101">
        <v>15.297633000000001</v>
      </c>
      <c r="K69" s="101">
        <v>0.78894200000000003</v>
      </c>
      <c r="L69" s="101">
        <v>55.571740999999996</v>
      </c>
      <c r="M69" s="101">
        <v>86.785550999999984</v>
      </c>
      <c r="N69" s="101">
        <v>4.1732999999999999E-2</v>
      </c>
      <c r="O69" s="101">
        <v>47.529375999999999</v>
      </c>
      <c r="P69" s="101">
        <v>151.62301400000001</v>
      </c>
      <c r="Q69" s="101">
        <v>5.1741329999999977</v>
      </c>
      <c r="R69" s="101">
        <v>3.277E-3</v>
      </c>
      <c r="S69" s="101">
        <v>5.0035609999999995</v>
      </c>
      <c r="U69" s="159" t="s">
        <v>540</v>
      </c>
    </row>
    <row r="70" spans="1:21" x14ac:dyDescent="0.2">
      <c r="B70" s="159" t="s">
        <v>341</v>
      </c>
      <c r="C70" s="101">
        <v>9.7391690000000004</v>
      </c>
      <c r="D70" s="101">
        <v>0.612124</v>
      </c>
      <c r="E70" s="101">
        <v>0.22765500000000005</v>
      </c>
      <c r="F70" s="101">
        <v>42.445271999999989</v>
      </c>
      <c r="G70" s="101">
        <v>248.98147399999999</v>
      </c>
      <c r="H70" s="101">
        <v>83.512452999999994</v>
      </c>
      <c r="I70" s="101">
        <v>7.5843819999999997</v>
      </c>
      <c r="J70" s="101">
        <v>11.486933000000002</v>
      </c>
      <c r="K70" s="101">
        <v>0.63252599999999992</v>
      </c>
      <c r="L70" s="101">
        <v>57.790337999999991</v>
      </c>
      <c r="M70" s="101">
        <v>106.727487</v>
      </c>
      <c r="N70" s="101">
        <v>4.7881999999999994E-2</v>
      </c>
      <c r="O70" s="101">
        <v>61.453648999999999</v>
      </c>
      <c r="P70" s="101">
        <v>169.83951500000001</v>
      </c>
      <c r="Q70" s="101">
        <v>3.1455629999999992</v>
      </c>
      <c r="R70" s="101">
        <v>4.0610000000000004E-3</v>
      </c>
      <c r="S70" s="101">
        <v>3.6693210000000001</v>
      </c>
      <c r="U70" s="159" t="s">
        <v>541</v>
      </c>
    </row>
    <row r="71" spans="1:21" x14ac:dyDescent="0.2">
      <c r="B71" s="159" t="s">
        <v>342</v>
      </c>
      <c r="C71" s="101">
        <v>7.9425049999999997</v>
      </c>
      <c r="D71" s="101">
        <v>0.32880799999999999</v>
      </c>
      <c r="E71" s="101">
        <v>0.22660200000000003</v>
      </c>
      <c r="F71" s="101">
        <v>34.337412999999998</v>
      </c>
      <c r="G71" s="101">
        <v>176.78520399999999</v>
      </c>
      <c r="H71" s="101">
        <v>35.900019999999998</v>
      </c>
      <c r="I71" s="101">
        <v>4.3778600000000001</v>
      </c>
      <c r="J71" s="101">
        <v>3.7398119999999997</v>
      </c>
      <c r="K71" s="101">
        <v>0.73428300000000002</v>
      </c>
      <c r="L71" s="101">
        <v>41.046264999999998</v>
      </c>
      <c r="M71" s="101">
        <v>99.267299000000008</v>
      </c>
      <c r="N71" s="101">
        <v>1.3371999999999998E-2</v>
      </c>
      <c r="O71" s="101">
        <v>55.300789000000009</v>
      </c>
      <c r="P71" s="101">
        <v>142.31388400000006</v>
      </c>
      <c r="Q71" s="101">
        <v>2.1285829999999999</v>
      </c>
      <c r="R71" s="101">
        <v>1.99E-3</v>
      </c>
      <c r="S71" s="101">
        <v>3.3059120000000002</v>
      </c>
      <c r="U71" s="159" t="s">
        <v>542</v>
      </c>
    </row>
    <row r="72" spans="1:21" x14ac:dyDescent="0.2">
      <c r="B72" s="159" t="s">
        <v>343</v>
      </c>
      <c r="C72" s="101">
        <v>6.0939969999999999</v>
      </c>
      <c r="D72" s="101">
        <v>0.285746</v>
      </c>
      <c r="E72" s="101">
        <v>0.5045869999999999</v>
      </c>
      <c r="F72" s="101">
        <v>27.924285000000001</v>
      </c>
      <c r="G72" s="101">
        <v>191.00602100000003</v>
      </c>
      <c r="H72" s="101">
        <v>56.055902999999986</v>
      </c>
      <c r="I72" s="101">
        <v>5.181578</v>
      </c>
      <c r="J72" s="101">
        <v>8.9348330000000011</v>
      </c>
      <c r="K72" s="101">
        <v>0.62888500000000003</v>
      </c>
      <c r="L72" s="101">
        <v>43.430123999999992</v>
      </c>
      <c r="M72" s="101">
        <v>87.291532000000018</v>
      </c>
      <c r="N72" s="101">
        <v>1.6593999999999998E-2</v>
      </c>
      <c r="O72" s="101">
        <v>44.888959999999997</v>
      </c>
      <c r="P72" s="101">
        <v>106.79915200000001</v>
      </c>
      <c r="Q72" s="101">
        <v>2.5981560000000004</v>
      </c>
      <c r="R72" s="101">
        <v>1.4829999999999999E-3</v>
      </c>
      <c r="S72" s="101">
        <v>3.6068709999999999</v>
      </c>
      <c r="U72" s="159" t="s">
        <v>543</v>
      </c>
    </row>
    <row r="73" spans="1:21" x14ac:dyDescent="0.2">
      <c r="B73" s="159" t="s">
        <v>344</v>
      </c>
      <c r="C73" s="101">
        <v>5.8277219999999996</v>
      </c>
      <c r="D73" s="101">
        <v>0.70743</v>
      </c>
      <c r="E73" s="101">
        <v>0.318859</v>
      </c>
      <c r="F73" s="101">
        <v>37.470743999999996</v>
      </c>
      <c r="G73" s="101">
        <v>227.61155200000002</v>
      </c>
      <c r="H73" s="101">
        <v>80.001209999999986</v>
      </c>
      <c r="I73" s="101">
        <v>6.1330549999999997</v>
      </c>
      <c r="J73" s="101">
        <v>11.451357000000002</v>
      </c>
      <c r="K73" s="101">
        <v>0.61752400000000007</v>
      </c>
      <c r="L73" s="101">
        <v>48.049668000000004</v>
      </c>
      <c r="M73" s="101">
        <v>78.445358000000013</v>
      </c>
      <c r="N73" s="101">
        <v>3.3297E-2</v>
      </c>
      <c r="O73" s="101">
        <v>37.901437000000001</v>
      </c>
      <c r="P73" s="101">
        <v>112.18150599999998</v>
      </c>
      <c r="Q73" s="101">
        <v>2.7122010000000003</v>
      </c>
      <c r="R73" s="101">
        <v>3.2599999999999999E-3</v>
      </c>
      <c r="S73" s="101">
        <v>4.1812099999999992</v>
      </c>
      <c r="U73" s="159" t="s">
        <v>544</v>
      </c>
    </row>
    <row r="74" spans="1:21" x14ac:dyDescent="0.2">
      <c r="B74" s="159" t="s">
        <v>345</v>
      </c>
      <c r="C74" s="101">
        <v>8.07151</v>
      </c>
      <c r="D74" s="101">
        <v>0.58914899999999992</v>
      </c>
      <c r="E74" s="101">
        <v>0.41901700000000008</v>
      </c>
      <c r="F74" s="101">
        <v>33.193166999999995</v>
      </c>
      <c r="G74" s="101">
        <v>260.68654400000003</v>
      </c>
      <c r="H74" s="101">
        <v>101.94144200000002</v>
      </c>
      <c r="I74" s="101">
        <v>8.1394719999999996</v>
      </c>
      <c r="J74" s="101">
        <v>15.135803999999998</v>
      </c>
      <c r="K74" s="101">
        <v>0.82207600000000003</v>
      </c>
      <c r="L74" s="101">
        <v>63.409278</v>
      </c>
      <c r="M74" s="101">
        <v>98.590965000000011</v>
      </c>
      <c r="N74" s="101">
        <v>4.6394999999999999E-2</v>
      </c>
      <c r="O74" s="101">
        <v>41.116772000000005</v>
      </c>
      <c r="P74" s="101">
        <v>131.75942999999998</v>
      </c>
      <c r="Q74" s="101">
        <v>2.9010419999999999</v>
      </c>
      <c r="R74" s="101">
        <v>9.4310000000000001E-3</v>
      </c>
      <c r="S74" s="101">
        <v>3.8404480000000003</v>
      </c>
      <c r="U74" s="159" t="s">
        <v>545</v>
      </c>
    </row>
    <row r="75" spans="1:21" x14ac:dyDescent="0.2">
      <c r="B75" s="159" t="s">
        <v>346</v>
      </c>
      <c r="C75" s="101">
        <v>6.4323779999999999</v>
      </c>
      <c r="D75" s="101">
        <v>0.31370199999999998</v>
      </c>
      <c r="E75" s="101">
        <v>0.23149999999999998</v>
      </c>
      <c r="F75" s="101">
        <v>25.470191</v>
      </c>
      <c r="G75" s="101">
        <v>183.59873899999999</v>
      </c>
      <c r="H75" s="101">
        <v>76.350606999999997</v>
      </c>
      <c r="I75" s="101">
        <v>4.8136260000000002</v>
      </c>
      <c r="J75" s="101">
        <v>12.509913000000001</v>
      </c>
      <c r="K75" s="101">
        <v>0.38403199999999998</v>
      </c>
      <c r="L75" s="101">
        <v>35.898707000000002</v>
      </c>
      <c r="M75" s="101">
        <v>47.106681999999992</v>
      </c>
      <c r="N75" s="101">
        <v>2.9597999999999999E-2</v>
      </c>
      <c r="O75" s="101">
        <v>45.691738000000001</v>
      </c>
      <c r="P75" s="101">
        <v>133.31749299999998</v>
      </c>
      <c r="Q75" s="101">
        <v>3.9294079999999996</v>
      </c>
      <c r="R75" s="101">
        <v>3.5000000000000001E-3</v>
      </c>
      <c r="S75" s="101">
        <v>1.6110279999999999</v>
      </c>
      <c r="U75" s="159" t="s">
        <v>546</v>
      </c>
    </row>
    <row r="76" spans="1:21" x14ac:dyDescent="0.2">
      <c r="B76" s="159" t="s">
        <v>347</v>
      </c>
      <c r="C76" s="101">
        <v>7.9215260000000001</v>
      </c>
      <c r="D76" s="101">
        <v>0.70968799999999999</v>
      </c>
      <c r="E76" s="101">
        <v>0.22469800000000001</v>
      </c>
      <c r="F76" s="101">
        <v>27.038525</v>
      </c>
      <c r="G76" s="101">
        <v>257.54379900000004</v>
      </c>
      <c r="H76" s="101">
        <v>108.61020300000003</v>
      </c>
      <c r="I76" s="101">
        <v>7.689527</v>
      </c>
      <c r="J76" s="101">
        <v>14.169686</v>
      </c>
      <c r="K76" s="101">
        <v>0.37172499999999997</v>
      </c>
      <c r="L76" s="101">
        <v>56.575510000000008</v>
      </c>
      <c r="M76" s="101">
        <v>82.812360000000012</v>
      </c>
      <c r="N76" s="101">
        <v>5.1319999999999998E-2</v>
      </c>
      <c r="O76" s="101">
        <v>52.792947999999988</v>
      </c>
      <c r="P76" s="101">
        <v>141.70587599999999</v>
      </c>
      <c r="Q76" s="101">
        <v>3.1871619999999998</v>
      </c>
      <c r="R76" s="101">
        <v>9.835E-3</v>
      </c>
      <c r="S76" s="101">
        <v>2.6170359999999997</v>
      </c>
      <c r="U76" s="159" t="s">
        <v>547</v>
      </c>
    </row>
    <row r="77" spans="1:21" x14ac:dyDescent="0.2">
      <c r="B77" s="159" t="s">
        <v>348</v>
      </c>
      <c r="C77" s="101">
        <v>9.1123949999999994</v>
      </c>
      <c r="D77" s="101">
        <v>0.36440499999999998</v>
      </c>
      <c r="E77" s="101">
        <v>0.35517100000000001</v>
      </c>
      <c r="F77" s="101">
        <v>41.510058000000008</v>
      </c>
      <c r="G77" s="101">
        <v>265.09732500000007</v>
      </c>
      <c r="H77" s="101">
        <v>124.81354399999996</v>
      </c>
      <c r="I77" s="101">
        <v>10.506482</v>
      </c>
      <c r="J77" s="101">
        <v>14.915023000000003</v>
      </c>
      <c r="K77" s="101">
        <v>0.47913500000000003</v>
      </c>
      <c r="L77" s="101">
        <v>65.535730000000001</v>
      </c>
      <c r="M77" s="101">
        <v>90.357094000000004</v>
      </c>
      <c r="N77" s="101">
        <v>5.4943000000000006E-2</v>
      </c>
      <c r="O77" s="101">
        <v>51.785533000000001</v>
      </c>
      <c r="P77" s="101">
        <v>147.67473200000001</v>
      </c>
      <c r="Q77" s="101">
        <v>7.5624869999999982</v>
      </c>
      <c r="R77" s="101">
        <v>6.7669999999999996E-3</v>
      </c>
      <c r="S77" s="101">
        <v>3.4135230000000001</v>
      </c>
      <c r="U77" s="159" t="s">
        <v>548</v>
      </c>
    </row>
    <row r="78" spans="1:21" x14ac:dyDescent="0.2">
      <c r="B78" s="159" t="s">
        <v>349</v>
      </c>
      <c r="C78" s="101">
        <v>9.5002110000000002</v>
      </c>
      <c r="D78" s="101">
        <v>0.51844999999999997</v>
      </c>
      <c r="E78" s="101">
        <v>0.75220200000000004</v>
      </c>
      <c r="F78" s="101">
        <v>33.565201999999999</v>
      </c>
      <c r="G78" s="101">
        <v>254.55671699999999</v>
      </c>
      <c r="H78" s="101">
        <v>112.41341299999999</v>
      </c>
      <c r="I78" s="101">
        <v>8.9326030000000003</v>
      </c>
      <c r="J78" s="101">
        <v>13.660256</v>
      </c>
      <c r="K78" s="101">
        <v>0.37178</v>
      </c>
      <c r="L78" s="101">
        <v>64.867292999999989</v>
      </c>
      <c r="M78" s="101">
        <v>86.624522000000013</v>
      </c>
      <c r="N78" s="101">
        <v>4.5208999999999999E-2</v>
      </c>
      <c r="O78" s="101">
        <v>42.016144999999995</v>
      </c>
      <c r="P78" s="101">
        <v>150.55403000000001</v>
      </c>
      <c r="Q78" s="101">
        <v>6.5744570000000007</v>
      </c>
      <c r="R78" s="101">
        <v>1.4186000000000001E-2</v>
      </c>
      <c r="S78" s="101">
        <v>3.0832229999999998</v>
      </c>
      <c r="U78" s="159" t="s">
        <v>549</v>
      </c>
    </row>
    <row r="79" spans="1:21" x14ac:dyDescent="0.2">
      <c r="B79" s="159" t="s">
        <v>350</v>
      </c>
      <c r="C79" s="101">
        <v>5.9928920000000003</v>
      </c>
      <c r="D79" s="101">
        <v>0.38450400000000001</v>
      </c>
      <c r="E79" s="101">
        <v>0.42877900000000002</v>
      </c>
      <c r="F79" s="101">
        <v>34.044189000000003</v>
      </c>
      <c r="G79" s="101">
        <v>207.64584599999995</v>
      </c>
      <c r="H79" s="101">
        <v>81.401396000000005</v>
      </c>
      <c r="I79" s="101">
        <v>7.2775599999999994</v>
      </c>
      <c r="J79" s="101">
        <v>16.645996000000004</v>
      </c>
      <c r="K79" s="101">
        <v>0.5171</v>
      </c>
      <c r="L79" s="101">
        <v>53.373902999999999</v>
      </c>
      <c r="M79" s="101">
        <v>71.044863999999976</v>
      </c>
      <c r="N79" s="101">
        <v>5.3308000000000001E-2</v>
      </c>
      <c r="O79" s="101">
        <v>42.448397</v>
      </c>
      <c r="P79" s="101">
        <v>131.96704400000002</v>
      </c>
      <c r="Q79" s="101">
        <v>3.5011609999999993</v>
      </c>
      <c r="R79" s="101">
        <v>4.8199999999999996E-3</v>
      </c>
      <c r="S79" s="101">
        <v>2.4943659999999999</v>
      </c>
      <c r="U79" s="159" t="s">
        <v>550</v>
      </c>
    </row>
    <row r="80" spans="1:21" x14ac:dyDescent="0.2">
      <c r="C80" s="101"/>
      <c r="D80" s="101"/>
      <c r="E80" s="101"/>
      <c r="F80" s="101"/>
      <c r="G80" s="101"/>
      <c r="H80" s="101"/>
      <c r="I80" s="101"/>
      <c r="J80" s="101"/>
      <c r="K80" s="101"/>
      <c r="L80" s="101"/>
      <c r="M80" s="101"/>
      <c r="N80" s="101"/>
      <c r="O80" s="101"/>
      <c r="P80" s="161"/>
      <c r="Q80" s="161"/>
      <c r="R80" s="161"/>
      <c r="S80" s="161"/>
    </row>
    <row r="81" spans="1:21" x14ac:dyDescent="0.2">
      <c r="A81" s="100">
        <v>2021</v>
      </c>
      <c r="B81" s="159" t="s">
        <v>339</v>
      </c>
      <c r="C81" s="101">
        <v>9.2035589999999985</v>
      </c>
      <c r="D81" s="101">
        <v>0.45030599999999998</v>
      </c>
      <c r="E81" s="101">
        <v>0.138821</v>
      </c>
      <c r="F81" s="101">
        <v>29.848775000000003</v>
      </c>
      <c r="G81" s="101">
        <v>239.77939999999995</v>
      </c>
      <c r="H81" s="101">
        <v>100.72120699999999</v>
      </c>
      <c r="I81" s="101">
        <v>7.5161119999999997</v>
      </c>
      <c r="J81" s="101">
        <v>12.672071999999996</v>
      </c>
      <c r="K81" s="101">
        <v>0.359371</v>
      </c>
      <c r="L81" s="101">
        <v>56.359539000000005</v>
      </c>
      <c r="M81" s="101">
        <v>73.883265999999992</v>
      </c>
      <c r="N81" s="101">
        <v>3.2204999999999998E-2</v>
      </c>
      <c r="O81" s="101">
        <v>48.681137</v>
      </c>
      <c r="P81" s="101">
        <v>137.37063900000001</v>
      </c>
      <c r="Q81" s="101">
        <v>5.3117869999999989</v>
      </c>
      <c r="R81" s="101">
        <v>1.034E-2</v>
      </c>
      <c r="S81" s="101">
        <v>2.4777449999999996</v>
      </c>
      <c r="T81" s="100">
        <v>2021</v>
      </c>
      <c r="U81" s="159" t="s">
        <v>539</v>
      </c>
    </row>
    <row r="82" spans="1:21" x14ac:dyDescent="0.2">
      <c r="B82" s="159" t="s">
        <v>340</v>
      </c>
      <c r="C82" s="101">
        <v>8.5360059999999987</v>
      </c>
      <c r="D82" s="101">
        <v>0.57039699999999993</v>
      </c>
      <c r="E82" s="101">
        <v>0.30762200000000006</v>
      </c>
      <c r="F82" s="101">
        <v>37.593759999999996</v>
      </c>
      <c r="G82" s="101">
        <v>262.25679700000001</v>
      </c>
      <c r="H82" s="101">
        <v>107.65302000000003</v>
      </c>
      <c r="I82" s="101">
        <v>8.6343899999999998</v>
      </c>
      <c r="J82" s="101">
        <v>13.164269999999998</v>
      </c>
      <c r="K82" s="101">
        <v>0.59295200000000003</v>
      </c>
      <c r="L82" s="101">
        <v>59.423953000000012</v>
      </c>
      <c r="M82" s="101">
        <v>89.403741999999994</v>
      </c>
      <c r="N82" s="101">
        <v>3.8931E-2</v>
      </c>
      <c r="O82" s="101">
        <v>41.565242999999995</v>
      </c>
      <c r="P82" s="101">
        <v>141.34035600000001</v>
      </c>
      <c r="Q82" s="101">
        <v>3.250416</v>
      </c>
      <c r="R82" s="101">
        <v>1.0097999999999999E-2</v>
      </c>
      <c r="S82" s="101">
        <v>2.5339749999999999</v>
      </c>
      <c r="U82" s="159" t="s">
        <v>540</v>
      </c>
    </row>
    <row r="83" spans="1:21" x14ac:dyDescent="0.2">
      <c r="B83" s="159" t="s">
        <v>341</v>
      </c>
      <c r="C83" s="101">
        <v>9.6650829999999992</v>
      </c>
      <c r="D83" s="101">
        <v>0.49024600000000002</v>
      </c>
      <c r="E83" s="101">
        <v>0.40972000000000008</v>
      </c>
      <c r="F83" s="101">
        <v>47.397500000000001</v>
      </c>
      <c r="G83" s="101">
        <v>309.00677600000006</v>
      </c>
      <c r="H83" s="101">
        <v>120.14441699999999</v>
      </c>
      <c r="I83" s="101">
        <v>10.47153</v>
      </c>
      <c r="J83" s="101">
        <v>15.925984000000007</v>
      </c>
      <c r="K83" s="101">
        <v>0.94448299999999996</v>
      </c>
      <c r="L83" s="101">
        <v>68.902605999999992</v>
      </c>
      <c r="M83" s="101">
        <v>109.00686400000001</v>
      </c>
      <c r="N83" s="101">
        <v>3.7344999999999996E-2</v>
      </c>
      <c r="O83" s="101">
        <v>64.837205999999995</v>
      </c>
      <c r="P83" s="101">
        <v>154.53694800000008</v>
      </c>
      <c r="Q83" s="101">
        <v>3.8720259999999991</v>
      </c>
      <c r="R83" s="101">
        <v>1.3050000000000001E-2</v>
      </c>
      <c r="S83" s="101">
        <v>3.6815329999999999</v>
      </c>
      <c r="U83" s="159" t="s">
        <v>541</v>
      </c>
    </row>
    <row r="84" spans="1:21" x14ac:dyDescent="0.2">
      <c r="B84" s="159" t="s">
        <v>342</v>
      </c>
      <c r="C84" s="101">
        <v>8.8494400000000013</v>
      </c>
      <c r="D84" s="101">
        <v>0.56073000000000006</v>
      </c>
      <c r="E84" s="101">
        <v>0.39983299999999999</v>
      </c>
      <c r="F84" s="101">
        <v>40.858179999999997</v>
      </c>
      <c r="G84" s="101">
        <v>298.34213800000003</v>
      </c>
      <c r="H84" s="101">
        <v>114.33157300000002</v>
      </c>
      <c r="I84" s="101">
        <v>10.032836999999999</v>
      </c>
      <c r="J84" s="101">
        <v>14.878643000000002</v>
      </c>
      <c r="K84" s="101">
        <v>1.103226</v>
      </c>
      <c r="L84" s="101">
        <v>68.352349000000004</v>
      </c>
      <c r="M84" s="101">
        <v>102.58547600000001</v>
      </c>
      <c r="N84" s="101">
        <v>3.4110000000000001E-2</v>
      </c>
      <c r="O84" s="101">
        <v>70.216961999999995</v>
      </c>
      <c r="P84" s="101">
        <v>155.57768000000004</v>
      </c>
      <c r="Q84" s="101">
        <v>4.6250329999999993</v>
      </c>
      <c r="R84" s="101">
        <v>3.2617000000000007E-2</v>
      </c>
      <c r="S84" s="101">
        <v>4.2448829999999997</v>
      </c>
      <c r="U84" s="159" t="s">
        <v>542</v>
      </c>
    </row>
    <row r="85" spans="1:21" x14ac:dyDescent="0.2">
      <c r="B85" s="159" t="s">
        <v>343</v>
      </c>
      <c r="C85" s="101">
        <v>9.0837450000000004</v>
      </c>
      <c r="D85" s="101">
        <v>0.52698800000000001</v>
      </c>
      <c r="E85" s="101">
        <v>0.15162100000000001</v>
      </c>
      <c r="F85" s="101">
        <v>35.329009000000006</v>
      </c>
      <c r="G85" s="101">
        <v>304.2997949999999</v>
      </c>
      <c r="H85" s="101">
        <v>107.44244699999999</v>
      </c>
      <c r="I85" s="101">
        <v>9.9111049999999992</v>
      </c>
      <c r="J85" s="101">
        <v>13.721618999999999</v>
      </c>
      <c r="K85" s="101">
        <v>1.127699</v>
      </c>
      <c r="L85" s="101">
        <v>68.562634000000003</v>
      </c>
      <c r="M85" s="101">
        <v>103.45165799999999</v>
      </c>
      <c r="N85" s="101">
        <v>2.9306000000000002E-2</v>
      </c>
      <c r="O85" s="101">
        <v>64.669275999999996</v>
      </c>
      <c r="P85" s="101">
        <v>165.35058200000003</v>
      </c>
      <c r="Q85" s="101">
        <v>3.6299700000000001</v>
      </c>
      <c r="R85" s="101">
        <v>5.9329999999999999E-3</v>
      </c>
      <c r="S85" s="101">
        <v>4.4809690000000018</v>
      </c>
      <c r="U85" s="159" t="s">
        <v>543</v>
      </c>
    </row>
    <row r="86" spans="1:21" x14ac:dyDescent="0.2">
      <c r="B86" s="159" t="s">
        <v>344</v>
      </c>
      <c r="C86" s="101">
        <v>8.8181969999999996</v>
      </c>
      <c r="D86" s="101">
        <v>0.60252300000000003</v>
      </c>
      <c r="E86" s="101">
        <v>0.30532999999999999</v>
      </c>
      <c r="F86" s="101">
        <v>43.889739000000006</v>
      </c>
      <c r="G86" s="101">
        <v>283.202136</v>
      </c>
      <c r="H86" s="101">
        <v>127.85225399999999</v>
      </c>
      <c r="I86" s="101">
        <v>8.860398</v>
      </c>
      <c r="J86" s="101">
        <v>15.015198000000002</v>
      </c>
      <c r="K86" s="101">
        <v>0.82727299999999993</v>
      </c>
      <c r="L86" s="101">
        <v>62.133308</v>
      </c>
      <c r="M86" s="101">
        <v>99.403764000000024</v>
      </c>
      <c r="N86" s="101">
        <v>2.4113999999999997E-2</v>
      </c>
      <c r="O86" s="101">
        <v>69.206290999999993</v>
      </c>
      <c r="P86" s="101">
        <v>169.51800900000001</v>
      </c>
      <c r="Q86" s="101">
        <v>4.0607419999999994</v>
      </c>
      <c r="R86" s="101">
        <v>4.6219999999999994E-3</v>
      </c>
      <c r="S86" s="101">
        <v>3.3944849999999995</v>
      </c>
      <c r="U86" s="159" t="s">
        <v>544</v>
      </c>
    </row>
    <row r="87" spans="1:21" x14ac:dyDescent="0.2">
      <c r="B87" s="159" t="s">
        <v>345</v>
      </c>
      <c r="C87" s="101">
        <v>9.203106</v>
      </c>
      <c r="D87" s="101">
        <v>0.54472399999999999</v>
      </c>
      <c r="E87" s="101">
        <v>0.31494599999999995</v>
      </c>
      <c r="F87" s="101">
        <v>36.962335000000003</v>
      </c>
      <c r="G87" s="101">
        <v>321.970032</v>
      </c>
      <c r="H87" s="101">
        <v>127.92419699999996</v>
      </c>
      <c r="I87" s="101">
        <v>10.935998999999999</v>
      </c>
      <c r="J87" s="101">
        <v>19.256754000000001</v>
      </c>
      <c r="K87" s="101">
        <v>1.0852250000000001</v>
      </c>
      <c r="L87" s="101">
        <v>69.885483999999991</v>
      </c>
      <c r="M87" s="101">
        <v>117.93286500000005</v>
      </c>
      <c r="N87" s="101">
        <v>6.1943999999999999E-2</v>
      </c>
      <c r="O87" s="101">
        <v>62.940601999999998</v>
      </c>
      <c r="P87" s="101">
        <v>160.18990799999995</v>
      </c>
      <c r="Q87" s="101">
        <v>3.7778169999999989</v>
      </c>
      <c r="R87" s="101">
        <v>7.0589999999999993E-3</v>
      </c>
      <c r="S87" s="101">
        <v>5.2847080000000002</v>
      </c>
      <c r="U87" s="159" t="s">
        <v>545</v>
      </c>
    </row>
    <row r="88" spans="1:21" x14ac:dyDescent="0.2">
      <c r="B88" s="159" t="s">
        <v>346</v>
      </c>
      <c r="C88" s="101">
        <v>6.8634050000000002</v>
      </c>
      <c r="D88" s="101">
        <v>0.39721200000000001</v>
      </c>
      <c r="E88" s="101">
        <v>0.42186299999999999</v>
      </c>
      <c r="F88" s="101">
        <v>34.013598000000002</v>
      </c>
      <c r="G88" s="101">
        <v>233.21321300000005</v>
      </c>
      <c r="H88" s="101">
        <v>88.816405000000046</v>
      </c>
      <c r="I88" s="101">
        <v>5.4821550000000006</v>
      </c>
      <c r="J88" s="101">
        <v>16.711780000000001</v>
      </c>
      <c r="K88" s="101">
        <v>0.42516799999999999</v>
      </c>
      <c r="L88" s="101">
        <v>48.656168999999998</v>
      </c>
      <c r="M88" s="101">
        <v>56.528639999999996</v>
      </c>
      <c r="N88" s="101">
        <v>8.8253999999999999E-2</v>
      </c>
      <c r="O88" s="101">
        <v>71.90831</v>
      </c>
      <c r="P88" s="101">
        <v>176.91089100000002</v>
      </c>
      <c r="Q88" s="101">
        <v>5.3141099999999994</v>
      </c>
      <c r="R88" s="101">
        <v>2.9287999999999998E-2</v>
      </c>
      <c r="S88" s="101">
        <v>2.3816870000000003</v>
      </c>
      <c r="U88" s="159" t="s">
        <v>546</v>
      </c>
    </row>
    <row r="89" spans="1:21" x14ac:dyDescent="0.2">
      <c r="B89" s="159" t="s">
        <v>347</v>
      </c>
      <c r="C89" s="101">
        <v>8.8394119999999994</v>
      </c>
      <c r="D89" s="101">
        <v>0.41000599999999998</v>
      </c>
      <c r="E89" s="101">
        <v>0.36498399999999998</v>
      </c>
      <c r="F89" s="101">
        <v>41.012623999999995</v>
      </c>
      <c r="G89" s="101">
        <v>313.31518000000005</v>
      </c>
      <c r="H89" s="101">
        <v>127.873897</v>
      </c>
      <c r="I89" s="101">
        <v>8.3666719999999994</v>
      </c>
      <c r="J89" s="101">
        <v>21.736248000000003</v>
      </c>
      <c r="K89" s="101">
        <v>0.50879600000000003</v>
      </c>
      <c r="L89" s="101">
        <v>65.696170000000009</v>
      </c>
      <c r="M89" s="101">
        <v>94.117931999999996</v>
      </c>
      <c r="N89" s="101">
        <v>4.2188999999999997E-2</v>
      </c>
      <c r="O89" s="101">
        <v>60.408857000000005</v>
      </c>
      <c r="P89" s="101">
        <v>186.69145299999997</v>
      </c>
      <c r="Q89" s="101">
        <v>4.7937110000000001</v>
      </c>
      <c r="R89" s="101">
        <v>1.4128999999999999E-2</v>
      </c>
      <c r="S89" s="101">
        <v>4.3629309999999997</v>
      </c>
      <c r="U89" s="159" t="s">
        <v>547</v>
      </c>
    </row>
    <row r="90" spans="1:21" x14ac:dyDescent="0.2">
      <c r="B90" s="159" t="s">
        <v>348</v>
      </c>
      <c r="C90" s="101">
        <v>8.9551920000000003</v>
      </c>
      <c r="D90" s="101">
        <v>0.65336799999999995</v>
      </c>
      <c r="E90" s="101">
        <v>0.26875299999999996</v>
      </c>
      <c r="F90" s="101">
        <v>32.896077000000005</v>
      </c>
      <c r="G90" s="101">
        <v>316.34985799999993</v>
      </c>
      <c r="H90" s="101">
        <v>118.85933200000002</v>
      </c>
      <c r="I90" s="101">
        <v>8.9580509999999993</v>
      </c>
      <c r="J90" s="101">
        <v>16.645789999999995</v>
      </c>
      <c r="K90" s="101">
        <v>0.69966299999999992</v>
      </c>
      <c r="L90" s="101">
        <v>70.352740999999995</v>
      </c>
      <c r="M90" s="101">
        <v>101.66089500000001</v>
      </c>
      <c r="N90" s="101">
        <v>4.2750999999999997E-2</v>
      </c>
      <c r="O90" s="101">
        <v>63.779691999999997</v>
      </c>
      <c r="P90" s="101">
        <v>169.07680199999999</v>
      </c>
      <c r="Q90" s="101">
        <v>4.325327999999999</v>
      </c>
      <c r="R90" s="101">
        <v>1.4781000000000001E-2</v>
      </c>
      <c r="S90" s="101">
        <v>5.4070460000000002</v>
      </c>
      <c r="U90" s="159" t="s">
        <v>548</v>
      </c>
    </row>
    <row r="91" spans="1:21" x14ac:dyDescent="0.2">
      <c r="B91" s="159" t="s">
        <v>349</v>
      </c>
      <c r="C91" s="101">
        <v>11.420963999999998</v>
      </c>
      <c r="D91" s="101">
        <v>0.59511400000000003</v>
      </c>
      <c r="E91" s="101">
        <v>0.42405599999999999</v>
      </c>
      <c r="F91" s="101">
        <v>53.890248</v>
      </c>
      <c r="G91" s="101">
        <v>343.06297899999987</v>
      </c>
      <c r="H91" s="101">
        <v>126.552234</v>
      </c>
      <c r="I91" s="101">
        <v>10.502678</v>
      </c>
      <c r="J91" s="101">
        <v>19.998339000000001</v>
      </c>
      <c r="K91" s="101">
        <v>0.41878799999999999</v>
      </c>
      <c r="L91" s="101">
        <v>75.598129999999998</v>
      </c>
      <c r="M91" s="101">
        <v>104.06026199999999</v>
      </c>
      <c r="N91" s="101">
        <v>6.2727999999999992E-2</v>
      </c>
      <c r="O91" s="101">
        <v>70.332813000000002</v>
      </c>
      <c r="P91" s="101">
        <v>194.45130499999999</v>
      </c>
      <c r="Q91" s="101">
        <v>5.5978999999999992</v>
      </c>
      <c r="R91" s="101">
        <v>3.8889000000000007E-2</v>
      </c>
      <c r="S91" s="101">
        <v>4.8405839999999998</v>
      </c>
      <c r="U91" s="159" t="s">
        <v>549</v>
      </c>
    </row>
    <row r="92" spans="1:21" x14ac:dyDescent="0.2">
      <c r="B92" s="159" t="s">
        <v>350</v>
      </c>
      <c r="C92" s="101">
        <v>6.3334530000000004</v>
      </c>
      <c r="D92" s="101">
        <v>0.48966900000000002</v>
      </c>
      <c r="E92" s="101">
        <v>0.66882799999999998</v>
      </c>
      <c r="F92" s="101">
        <v>41.201421999999994</v>
      </c>
      <c r="G92" s="101">
        <v>294.71531299999998</v>
      </c>
      <c r="H92" s="101">
        <v>92.629154999999997</v>
      </c>
      <c r="I92" s="101">
        <v>9.3728850000000019</v>
      </c>
      <c r="J92" s="101">
        <v>23.000848000000005</v>
      </c>
      <c r="K92" s="101">
        <v>0.53838300000000006</v>
      </c>
      <c r="L92" s="101">
        <v>61.426295000000003</v>
      </c>
      <c r="M92" s="101">
        <v>81.65418600000001</v>
      </c>
      <c r="N92" s="101">
        <v>4.0847000000000001E-2</v>
      </c>
      <c r="O92" s="101">
        <v>80.617536000000001</v>
      </c>
      <c r="P92" s="101">
        <v>196.59961799999996</v>
      </c>
      <c r="Q92" s="101">
        <v>6.276923</v>
      </c>
      <c r="R92" s="101">
        <v>2.7786999999999999E-2</v>
      </c>
      <c r="S92" s="101">
        <v>4.1443779999999997</v>
      </c>
      <c r="U92" s="159" t="s">
        <v>550</v>
      </c>
    </row>
    <row r="93" spans="1:21" x14ac:dyDescent="0.2"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</row>
    <row r="94" spans="1:21" x14ac:dyDescent="0.2">
      <c r="C94" s="101"/>
      <c r="D94" s="101"/>
      <c r="E94" s="101"/>
      <c r="F94" s="101"/>
      <c r="G94" s="101"/>
      <c r="H94" s="101"/>
      <c r="I94" s="101"/>
      <c r="J94" s="101"/>
      <c r="K94" s="101"/>
      <c r="L94" s="101"/>
      <c r="M94" s="101"/>
      <c r="N94" s="101"/>
      <c r="O94" s="101"/>
    </row>
    <row r="95" spans="1:21" x14ac:dyDescent="0.2"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</row>
    <row r="96" spans="1:21" s="103" customFormat="1" ht="27" customHeight="1" thickBot="1" x14ac:dyDescent="0.3">
      <c r="A96" s="268" t="s">
        <v>683</v>
      </c>
      <c r="B96" s="268"/>
      <c r="C96" s="268"/>
      <c r="D96" s="268"/>
      <c r="E96" s="268"/>
      <c r="F96" s="268"/>
      <c r="G96" s="268"/>
      <c r="H96" s="268"/>
      <c r="I96" s="268"/>
      <c r="J96" s="268"/>
      <c r="K96" s="268"/>
      <c r="L96" s="268"/>
      <c r="M96" s="268"/>
      <c r="N96" s="268"/>
      <c r="O96" s="268"/>
      <c r="P96" s="268"/>
      <c r="Q96" s="268"/>
      <c r="R96" s="268"/>
      <c r="S96" s="268"/>
      <c r="T96" s="268"/>
      <c r="U96" s="268"/>
    </row>
    <row r="97" spans="1:21" s="98" customFormat="1" ht="11.25" customHeight="1" thickBot="1" x14ac:dyDescent="0.3">
      <c r="A97" s="229" t="s">
        <v>162</v>
      </c>
      <c r="B97" s="229" t="s">
        <v>163</v>
      </c>
      <c r="C97" s="265" t="s">
        <v>681</v>
      </c>
      <c r="D97" s="266"/>
      <c r="E97" s="266"/>
      <c r="F97" s="266"/>
      <c r="G97" s="266"/>
      <c r="H97" s="266"/>
      <c r="I97" s="266"/>
      <c r="J97" s="266"/>
      <c r="K97" s="266"/>
      <c r="L97" s="266"/>
      <c r="M97" s="266"/>
      <c r="N97" s="266"/>
      <c r="O97" s="266"/>
      <c r="P97" s="266"/>
      <c r="Q97" s="266"/>
      <c r="R97" s="266"/>
      <c r="S97" s="267"/>
      <c r="T97" s="229" t="s">
        <v>536</v>
      </c>
      <c r="U97" s="229" t="s">
        <v>523</v>
      </c>
    </row>
    <row r="98" spans="1:21" ht="20.25" customHeight="1" thickBot="1" x14ac:dyDescent="0.25">
      <c r="A98" s="230"/>
      <c r="B98" s="230"/>
      <c r="C98" s="160">
        <v>52</v>
      </c>
      <c r="D98" s="160">
        <v>53</v>
      </c>
      <c r="E98" s="160">
        <v>54</v>
      </c>
      <c r="F98" s="160">
        <v>55</v>
      </c>
      <c r="G98" s="160">
        <v>56</v>
      </c>
      <c r="H98" s="160">
        <v>57</v>
      </c>
      <c r="I98" s="160">
        <v>58</v>
      </c>
      <c r="J98" s="160">
        <v>59</v>
      </c>
      <c r="K98" s="160">
        <v>60</v>
      </c>
      <c r="L98" s="160">
        <v>61</v>
      </c>
      <c r="M98" s="160">
        <v>62</v>
      </c>
      <c r="N98" s="160">
        <v>63</v>
      </c>
      <c r="O98" s="160">
        <v>64</v>
      </c>
      <c r="P98" s="160">
        <v>65</v>
      </c>
      <c r="Q98" s="160">
        <v>66</v>
      </c>
      <c r="R98" s="160">
        <v>67</v>
      </c>
      <c r="S98" s="160">
        <v>68</v>
      </c>
      <c r="T98" s="230"/>
      <c r="U98" s="230"/>
    </row>
    <row r="99" spans="1:21" x14ac:dyDescent="0.2">
      <c r="A99" s="100">
        <v>2020</v>
      </c>
      <c r="B99" s="159" t="s">
        <v>339</v>
      </c>
      <c r="C99" s="101">
        <v>14.117773</v>
      </c>
      <c r="D99" s="101">
        <v>0.79294200000000004</v>
      </c>
      <c r="E99" s="101">
        <v>7.0033089999999998</v>
      </c>
      <c r="F99" s="101">
        <v>19.448647999999999</v>
      </c>
      <c r="G99" s="101">
        <v>22.377374</v>
      </c>
      <c r="H99" s="101">
        <v>6.2855590000000001</v>
      </c>
      <c r="I99" s="101">
        <v>8.5617099999999997</v>
      </c>
      <c r="J99" s="101">
        <v>25.326394999999998</v>
      </c>
      <c r="K99" s="101">
        <v>11.442135000000002</v>
      </c>
      <c r="L99" s="101">
        <v>190.18690099999998</v>
      </c>
      <c r="M99" s="101">
        <v>88.377326999999994</v>
      </c>
      <c r="N99" s="101">
        <v>54.051168999999987</v>
      </c>
      <c r="O99" s="101">
        <v>172.467488</v>
      </c>
      <c r="P99" s="101">
        <v>4.8582629999999991</v>
      </c>
      <c r="Q99" s="101">
        <v>0.55095899999999998</v>
      </c>
      <c r="R99" s="101">
        <v>0.233295</v>
      </c>
      <c r="S99" s="101">
        <v>37.135667999999995</v>
      </c>
      <c r="T99" s="100">
        <v>2020</v>
      </c>
      <c r="U99" s="159" t="s">
        <v>539</v>
      </c>
    </row>
    <row r="100" spans="1:21" x14ac:dyDescent="0.2">
      <c r="B100" s="159" t="s">
        <v>340</v>
      </c>
      <c r="C100" s="101">
        <v>14.106692999999998</v>
      </c>
      <c r="D100" s="101">
        <v>1.2941240000000001</v>
      </c>
      <c r="E100" s="101">
        <v>7.0856550000000009</v>
      </c>
      <c r="F100" s="101">
        <v>21.835241999999997</v>
      </c>
      <c r="G100" s="101">
        <v>23.319116000000001</v>
      </c>
      <c r="H100" s="101">
        <v>5.6001680000000009</v>
      </c>
      <c r="I100" s="101">
        <v>8.8622340000000008</v>
      </c>
      <c r="J100" s="101">
        <v>25.033916999999999</v>
      </c>
      <c r="K100" s="101">
        <v>11.689472</v>
      </c>
      <c r="L100" s="101">
        <v>168.004503</v>
      </c>
      <c r="M100" s="101">
        <v>84.693725000000001</v>
      </c>
      <c r="N100" s="101">
        <v>55.510648000000003</v>
      </c>
      <c r="O100" s="101">
        <v>156.107979</v>
      </c>
      <c r="P100" s="101">
        <v>4.2538229999999997</v>
      </c>
      <c r="Q100" s="101">
        <v>0.73266799999999999</v>
      </c>
      <c r="R100" s="101">
        <v>0.22250700000000001</v>
      </c>
      <c r="S100" s="101">
        <v>41.238188000000008</v>
      </c>
      <c r="U100" s="159" t="s">
        <v>540</v>
      </c>
    </row>
    <row r="101" spans="1:21" x14ac:dyDescent="0.2">
      <c r="B101" s="159" t="s">
        <v>341</v>
      </c>
      <c r="C101" s="101">
        <v>15.273399000000001</v>
      </c>
      <c r="D101" s="101">
        <v>0.77529899999999996</v>
      </c>
      <c r="E101" s="101">
        <v>5.9397769999999994</v>
      </c>
      <c r="F101" s="101">
        <v>22.704353000000001</v>
      </c>
      <c r="G101" s="101">
        <v>34.803619000000005</v>
      </c>
      <c r="H101" s="101">
        <v>5.3302100000000001</v>
      </c>
      <c r="I101" s="101">
        <v>7.8135219999999999</v>
      </c>
      <c r="J101" s="101">
        <v>20.704383999999997</v>
      </c>
      <c r="K101" s="101">
        <v>13.625698000000002</v>
      </c>
      <c r="L101" s="101">
        <v>153.17613600000001</v>
      </c>
      <c r="M101" s="101">
        <v>62.801898999999999</v>
      </c>
      <c r="N101" s="101">
        <v>40.861733999999998</v>
      </c>
      <c r="O101" s="101">
        <v>115.28518699999999</v>
      </c>
      <c r="P101" s="101">
        <v>4.2427030000000006</v>
      </c>
      <c r="Q101" s="101">
        <v>0.52528299999999994</v>
      </c>
      <c r="R101" s="101">
        <v>0.25184000000000001</v>
      </c>
      <c r="S101" s="101">
        <v>40.914662000000007</v>
      </c>
      <c r="U101" s="159" t="s">
        <v>541</v>
      </c>
    </row>
    <row r="102" spans="1:21" x14ac:dyDescent="0.2">
      <c r="B102" s="159" t="s">
        <v>342</v>
      </c>
      <c r="C102" s="101">
        <v>10.630085999999999</v>
      </c>
      <c r="D102" s="101">
        <v>0.132544</v>
      </c>
      <c r="E102" s="101">
        <v>3.2612079999999999</v>
      </c>
      <c r="F102" s="101">
        <v>15.281127</v>
      </c>
      <c r="G102" s="101">
        <v>30.996404999999996</v>
      </c>
      <c r="H102" s="101">
        <v>1.360741</v>
      </c>
      <c r="I102" s="101">
        <v>3.6522549999999998</v>
      </c>
      <c r="J102" s="101">
        <v>10.949730000000001</v>
      </c>
      <c r="K102" s="101">
        <v>8.0554129999999997</v>
      </c>
      <c r="L102" s="101">
        <v>94.330854999999985</v>
      </c>
      <c r="M102" s="101">
        <v>34.222364999999996</v>
      </c>
      <c r="N102" s="101">
        <v>35.398274000000001</v>
      </c>
      <c r="O102" s="101">
        <v>49.639854</v>
      </c>
      <c r="P102" s="101">
        <v>1.175009</v>
      </c>
      <c r="Q102" s="101">
        <v>0.129353</v>
      </c>
      <c r="R102" s="101">
        <v>3.0636999999999998E-2</v>
      </c>
      <c r="S102" s="101">
        <v>29.497530999999995</v>
      </c>
      <c r="U102" s="159" t="s">
        <v>542</v>
      </c>
    </row>
    <row r="103" spans="1:21" x14ac:dyDescent="0.2">
      <c r="B103" s="159" t="s">
        <v>343</v>
      </c>
      <c r="C103" s="101">
        <v>11.088403000000001</v>
      </c>
      <c r="D103" s="101">
        <v>0.38607799999999998</v>
      </c>
      <c r="E103" s="101">
        <v>4.9881090000000006</v>
      </c>
      <c r="F103" s="101">
        <v>14.250786000000002</v>
      </c>
      <c r="G103" s="101">
        <v>26.977742999999997</v>
      </c>
      <c r="H103" s="101">
        <v>2.8833660000000001</v>
      </c>
      <c r="I103" s="101">
        <v>4.8752529999999998</v>
      </c>
      <c r="J103" s="101">
        <v>14.618661000000001</v>
      </c>
      <c r="K103" s="101">
        <v>8.9116470000000003</v>
      </c>
      <c r="L103" s="101">
        <v>107.284077</v>
      </c>
      <c r="M103" s="101">
        <v>43.013361000000003</v>
      </c>
      <c r="N103" s="101">
        <v>100.03041900000001</v>
      </c>
      <c r="O103" s="101">
        <v>76.846327000000002</v>
      </c>
      <c r="P103" s="101">
        <v>1.914285</v>
      </c>
      <c r="Q103" s="101">
        <v>0.30180499999999999</v>
      </c>
      <c r="R103" s="101">
        <v>8.061299999999999E-2</v>
      </c>
      <c r="S103" s="101">
        <v>36.823928000000002</v>
      </c>
      <c r="U103" s="159" t="s">
        <v>543</v>
      </c>
    </row>
    <row r="104" spans="1:21" x14ac:dyDescent="0.2">
      <c r="B104" s="159" t="s">
        <v>344</v>
      </c>
      <c r="C104" s="101">
        <v>9.9087820000000004</v>
      </c>
      <c r="D104" s="101">
        <v>0.35498299999999999</v>
      </c>
      <c r="E104" s="101">
        <v>5.3038819999999998</v>
      </c>
      <c r="F104" s="101">
        <v>15.626388000000002</v>
      </c>
      <c r="G104" s="101">
        <v>26.448749999999997</v>
      </c>
      <c r="H104" s="101">
        <v>4.8066609999999992</v>
      </c>
      <c r="I104" s="101">
        <v>6.658614</v>
      </c>
      <c r="J104" s="101">
        <v>18.407710000000002</v>
      </c>
      <c r="K104" s="101">
        <v>8.4786739999999998</v>
      </c>
      <c r="L104" s="101">
        <v>129.266333</v>
      </c>
      <c r="M104" s="101">
        <v>45.999713000000007</v>
      </c>
      <c r="N104" s="101">
        <v>78.277963</v>
      </c>
      <c r="O104" s="101">
        <v>124.864648</v>
      </c>
      <c r="P104" s="101">
        <v>4.1406159999999996</v>
      </c>
      <c r="Q104" s="101">
        <v>0.85502299999999998</v>
      </c>
      <c r="R104" s="101">
        <v>0.16037000000000001</v>
      </c>
      <c r="S104" s="101">
        <v>45.664921999999997</v>
      </c>
      <c r="U104" s="159" t="s">
        <v>544</v>
      </c>
    </row>
    <row r="105" spans="1:21" x14ac:dyDescent="0.2">
      <c r="B105" s="159" t="s">
        <v>345</v>
      </c>
      <c r="C105" s="101">
        <v>11.259076999999998</v>
      </c>
      <c r="D105" s="101">
        <v>0.60868599999999995</v>
      </c>
      <c r="E105" s="101">
        <v>6.4928169999999987</v>
      </c>
      <c r="F105" s="101">
        <v>20.966581000000001</v>
      </c>
      <c r="G105" s="101">
        <v>27.775053</v>
      </c>
      <c r="H105" s="101">
        <v>6.2756150000000002</v>
      </c>
      <c r="I105" s="101">
        <v>10.464411999999999</v>
      </c>
      <c r="J105" s="101">
        <v>25.025609000000003</v>
      </c>
      <c r="K105" s="101">
        <v>10.990827999999999</v>
      </c>
      <c r="L105" s="101">
        <v>210.38614900000002</v>
      </c>
      <c r="M105" s="101">
        <v>76.216594000000001</v>
      </c>
      <c r="N105" s="101">
        <v>81.010213999999991</v>
      </c>
      <c r="O105" s="101">
        <v>202.48885000000001</v>
      </c>
      <c r="P105" s="101">
        <v>5.2040550000000003</v>
      </c>
      <c r="Q105" s="101">
        <v>0.79270700000000005</v>
      </c>
      <c r="R105" s="101">
        <v>0.40509299999999998</v>
      </c>
      <c r="S105" s="101">
        <v>51.970456999999996</v>
      </c>
      <c r="U105" s="159" t="s">
        <v>545</v>
      </c>
    </row>
    <row r="106" spans="1:21" x14ac:dyDescent="0.2">
      <c r="B106" s="159" t="s">
        <v>346</v>
      </c>
      <c r="C106" s="101">
        <v>7.9943119999999999</v>
      </c>
      <c r="D106" s="101">
        <v>0.23216599999999998</v>
      </c>
      <c r="E106" s="101">
        <v>3.2463199999999999</v>
      </c>
      <c r="F106" s="101">
        <v>13.714365000000001</v>
      </c>
      <c r="G106" s="101">
        <v>14.409905999999996</v>
      </c>
      <c r="H106" s="101">
        <v>4.3051930000000009</v>
      </c>
      <c r="I106" s="101">
        <v>6.1737710000000003</v>
      </c>
      <c r="J106" s="101">
        <v>16.338257000000002</v>
      </c>
      <c r="K106" s="101">
        <v>7.7189439999999996</v>
      </c>
      <c r="L106" s="101">
        <v>152.59682000000001</v>
      </c>
      <c r="M106" s="101">
        <v>64.288567999999998</v>
      </c>
      <c r="N106" s="101">
        <v>62.62063400000001</v>
      </c>
      <c r="O106" s="101">
        <v>167.886979</v>
      </c>
      <c r="P106" s="101">
        <v>2.5662269999999996</v>
      </c>
      <c r="Q106" s="101">
        <v>0.32642800000000005</v>
      </c>
      <c r="R106" s="101">
        <v>0.56026200000000004</v>
      </c>
      <c r="S106" s="101">
        <v>33.845587000000002</v>
      </c>
      <c r="U106" s="159" t="s">
        <v>546</v>
      </c>
    </row>
    <row r="107" spans="1:21" x14ac:dyDescent="0.2">
      <c r="B107" s="159" t="s">
        <v>347</v>
      </c>
      <c r="C107" s="101">
        <v>15.036534</v>
      </c>
      <c r="D107" s="101">
        <v>0.43490200000000001</v>
      </c>
      <c r="E107" s="101">
        <v>5.5771079999999991</v>
      </c>
      <c r="F107" s="101">
        <v>17.395918000000002</v>
      </c>
      <c r="G107" s="101">
        <v>15.273448</v>
      </c>
      <c r="H107" s="101">
        <v>5.6768619999999999</v>
      </c>
      <c r="I107" s="101">
        <v>10.446167999999998</v>
      </c>
      <c r="J107" s="101">
        <v>26.443648000000003</v>
      </c>
      <c r="K107" s="101">
        <v>6.728256</v>
      </c>
      <c r="L107" s="101">
        <v>134.51678200000001</v>
      </c>
      <c r="M107" s="101">
        <v>63.058190999999994</v>
      </c>
      <c r="N107" s="101">
        <v>61.155728999999994</v>
      </c>
      <c r="O107" s="101">
        <v>131.731887</v>
      </c>
      <c r="P107" s="101">
        <v>5.190944</v>
      </c>
      <c r="Q107" s="101">
        <v>0.59588399999999997</v>
      </c>
      <c r="R107" s="101">
        <v>0.67153800000000008</v>
      </c>
      <c r="S107" s="101">
        <v>43.656624999999998</v>
      </c>
      <c r="U107" s="159" t="s">
        <v>547</v>
      </c>
    </row>
    <row r="108" spans="1:21" x14ac:dyDescent="0.2">
      <c r="B108" s="159" t="s">
        <v>348</v>
      </c>
      <c r="C108" s="101">
        <v>15.305992</v>
      </c>
      <c r="D108" s="101">
        <v>0.88793999999999995</v>
      </c>
      <c r="E108" s="101">
        <v>6.6335320000000007</v>
      </c>
      <c r="F108" s="101">
        <v>18.618124000000002</v>
      </c>
      <c r="G108" s="101">
        <v>17.245330999999997</v>
      </c>
      <c r="H108" s="101">
        <v>6.5188480000000002</v>
      </c>
      <c r="I108" s="101">
        <v>11.531874</v>
      </c>
      <c r="J108" s="101">
        <v>27.288089999999997</v>
      </c>
      <c r="K108" s="101">
        <v>9.5871220000000008</v>
      </c>
      <c r="L108" s="101">
        <v>190.08575400000001</v>
      </c>
      <c r="M108" s="101">
        <v>68.957773000000003</v>
      </c>
      <c r="N108" s="101">
        <v>78.797351000000006</v>
      </c>
      <c r="O108" s="101">
        <v>129.30981599999998</v>
      </c>
      <c r="P108" s="101">
        <v>5.3375589999999997</v>
      </c>
      <c r="Q108" s="101">
        <v>0.70376099999999997</v>
      </c>
      <c r="R108" s="101">
        <v>0.42866599999999999</v>
      </c>
      <c r="S108" s="101">
        <v>47.673411000000002</v>
      </c>
      <c r="U108" s="159" t="s">
        <v>548</v>
      </c>
    </row>
    <row r="109" spans="1:21" x14ac:dyDescent="0.2">
      <c r="B109" s="159" t="s">
        <v>349</v>
      </c>
      <c r="C109" s="101">
        <v>13.496210000000001</v>
      </c>
      <c r="D109" s="101">
        <v>0.84562599999999999</v>
      </c>
      <c r="E109" s="101">
        <v>6.2909570000000006</v>
      </c>
      <c r="F109" s="101">
        <v>16.504068</v>
      </c>
      <c r="G109" s="101">
        <v>18.296531000000002</v>
      </c>
      <c r="H109" s="101">
        <v>6.5518140000000002</v>
      </c>
      <c r="I109" s="101">
        <v>9.871125000000001</v>
      </c>
      <c r="J109" s="101">
        <v>25.633837999999997</v>
      </c>
      <c r="K109" s="101">
        <v>11.000242</v>
      </c>
      <c r="L109" s="101">
        <v>168.88185100000001</v>
      </c>
      <c r="M109" s="101">
        <v>54.329363000000015</v>
      </c>
      <c r="N109" s="101">
        <v>71.433920999999998</v>
      </c>
      <c r="O109" s="101">
        <v>112.795158</v>
      </c>
      <c r="P109" s="101">
        <v>4.7111589999999994</v>
      </c>
      <c r="Q109" s="101">
        <v>0.52488699999999999</v>
      </c>
      <c r="R109" s="101">
        <v>0.24215399999999998</v>
      </c>
      <c r="S109" s="101">
        <v>43.801586</v>
      </c>
      <c r="U109" s="159" t="s">
        <v>549</v>
      </c>
    </row>
    <row r="110" spans="1:21" x14ac:dyDescent="0.2">
      <c r="B110" s="159" t="s">
        <v>350</v>
      </c>
      <c r="C110" s="101">
        <v>10.535765999999999</v>
      </c>
      <c r="D110" s="101">
        <v>0.8551359999999999</v>
      </c>
      <c r="E110" s="101">
        <v>4.624301</v>
      </c>
      <c r="F110" s="101">
        <v>15.378025999999997</v>
      </c>
      <c r="G110" s="101">
        <v>18.384435999999997</v>
      </c>
      <c r="H110" s="101">
        <v>4.9734829999999999</v>
      </c>
      <c r="I110" s="101">
        <v>7.2907020000000005</v>
      </c>
      <c r="J110" s="101">
        <v>20.981982999999993</v>
      </c>
      <c r="K110" s="101">
        <v>10.117032000000002</v>
      </c>
      <c r="L110" s="101">
        <v>141.47411799999998</v>
      </c>
      <c r="M110" s="101">
        <v>57.050873000000003</v>
      </c>
      <c r="N110" s="101">
        <v>66.207727999999989</v>
      </c>
      <c r="O110" s="101">
        <v>98.783176000000012</v>
      </c>
      <c r="P110" s="101">
        <v>4.475498</v>
      </c>
      <c r="Q110" s="101">
        <v>0.56028800000000001</v>
      </c>
      <c r="R110" s="101">
        <v>0.16652699999999998</v>
      </c>
      <c r="S110" s="101">
        <v>33.818363000000012</v>
      </c>
      <c r="U110" s="159" t="s">
        <v>550</v>
      </c>
    </row>
    <row r="111" spans="1:21" x14ac:dyDescent="0.2">
      <c r="C111" s="101"/>
      <c r="D111" s="101"/>
      <c r="E111" s="101"/>
      <c r="F111" s="101"/>
      <c r="G111" s="101"/>
      <c r="H111" s="101"/>
      <c r="I111" s="101"/>
      <c r="J111" s="101"/>
      <c r="K111" s="101"/>
      <c r="L111" s="101"/>
      <c r="M111" s="101"/>
      <c r="N111" s="101"/>
      <c r="O111" s="101"/>
      <c r="P111" s="161"/>
      <c r="Q111" s="161"/>
      <c r="R111" s="161"/>
      <c r="S111" s="161"/>
    </row>
    <row r="112" spans="1:21" x14ac:dyDescent="0.2">
      <c r="A112" s="100">
        <v>2021</v>
      </c>
      <c r="B112" s="159" t="s">
        <v>339</v>
      </c>
      <c r="C112" s="101">
        <v>13.473559</v>
      </c>
      <c r="D112" s="101">
        <v>0.84353100000000003</v>
      </c>
      <c r="E112" s="101">
        <v>6.4070689999999999</v>
      </c>
      <c r="F112" s="101">
        <v>20.386954999999997</v>
      </c>
      <c r="G112" s="101">
        <v>21.959343000000001</v>
      </c>
      <c r="H112" s="101">
        <v>4.8695719999999998</v>
      </c>
      <c r="I112" s="101">
        <v>8.4547129999999999</v>
      </c>
      <c r="J112" s="101">
        <v>23.725589000000006</v>
      </c>
      <c r="K112" s="101">
        <v>10.860787</v>
      </c>
      <c r="L112" s="101">
        <v>176.48356999999999</v>
      </c>
      <c r="M112" s="101">
        <v>56.490324000000001</v>
      </c>
      <c r="N112" s="101">
        <v>59.706473000000017</v>
      </c>
      <c r="O112" s="101">
        <v>134.87685399999998</v>
      </c>
      <c r="P112" s="101">
        <v>4.6810650000000003</v>
      </c>
      <c r="Q112" s="101">
        <v>0.26846399999999998</v>
      </c>
      <c r="R112" s="101">
        <v>0.223632</v>
      </c>
      <c r="S112" s="101">
        <v>38.907412000000001</v>
      </c>
      <c r="T112" s="100">
        <v>2021</v>
      </c>
      <c r="U112" s="159" t="s">
        <v>539</v>
      </c>
    </row>
    <row r="113" spans="1:21" x14ac:dyDescent="0.2">
      <c r="B113" s="159" t="s">
        <v>340</v>
      </c>
      <c r="C113" s="101">
        <v>14.715507999999998</v>
      </c>
      <c r="D113" s="101">
        <v>0.7885120000000001</v>
      </c>
      <c r="E113" s="101">
        <v>6.1556260000000007</v>
      </c>
      <c r="F113" s="101">
        <v>17.972259000000001</v>
      </c>
      <c r="G113" s="101">
        <v>24.763901000000001</v>
      </c>
      <c r="H113" s="101">
        <v>4.4124590000000001</v>
      </c>
      <c r="I113" s="101">
        <v>9.3488910000000001</v>
      </c>
      <c r="J113" s="101">
        <v>24.449569999999994</v>
      </c>
      <c r="K113" s="101">
        <v>12.939343999999998</v>
      </c>
      <c r="L113" s="101">
        <v>174.61368199999998</v>
      </c>
      <c r="M113" s="101">
        <v>61.674576999999999</v>
      </c>
      <c r="N113" s="101">
        <v>61.033756000000011</v>
      </c>
      <c r="O113" s="101">
        <v>129.309529</v>
      </c>
      <c r="P113" s="101">
        <v>4.6873570000000004</v>
      </c>
      <c r="Q113" s="101">
        <v>0.43068299999999998</v>
      </c>
      <c r="R113" s="101">
        <v>0.27141199999999999</v>
      </c>
      <c r="S113" s="101">
        <v>39.431963999999979</v>
      </c>
      <c r="U113" s="159" t="s">
        <v>540</v>
      </c>
    </row>
    <row r="114" spans="1:21" x14ac:dyDescent="0.2">
      <c r="B114" s="159" t="s">
        <v>341</v>
      </c>
      <c r="C114" s="101">
        <v>18.116256999999997</v>
      </c>
      <c r="D114" s="101">
        <v>0.93359199999999998</v>
      </c>
      <c r="E114" s="101">
        <v>6.9696660000000001</v>
      </c>
      <c r="F114" s="101">
        <v>23.756303999999997</v>
      </c>
      <c r="G114" s="101">
        <v>30.472694000000004</v>
      </c>
      <c r="H114" s="101">
        <v>4.883991</v>
      </c>
      <c r="I114" s="101">
        <v>10.393433</v>
      </c>
      <c r="J114" s="101">
        <v>27.450335000000003</v>
      </c>
      <c r="K114" s="101">
        <v>14.757831000000003</v>
      </c>
      <c r="L114" s="101">
        <v>209.52371299999999</v>
      </c>
      <c r="M114" s="101">
        <v>68.661860000000004</v>
      </c>
      <c r="N114" s="101">
        <v>69.442315000000008</v>
      </c>
      <c r="O114" s="101">
        <v>138.37231199999999</v>
      </c>
      <c r="P114" s="101">
        <v>5.3969719999999999</v>
      </c>
      <c r="Q114" s="101">
        <v>0.75564699999999996</v>
      </c>
      <c r="R114" s="101">
        <v>0.32847199999999999</v>
      </c>
      <c r="S114" s="101">
        <v>50.315702000000009</v>
      </c>
      <c r="U114" s="159" t="s">
        <v>541</v>
      </c>
    </row>
    <row r="115" spans="1:21" x14ac:dyDescent="0.2">
      <c r="B115" s="159" t="s">
        <v>342</v>
      </c>
      <c r="C115" s="101">
        <v>16.840682999999999</v>
      </c>
      <c r="D115" s="101">
        <v>0.97153699999999998</v>
      </c>
      <c r="E115" s="101">
        <v>6.6541580000000007</v>
      </c>
      <c r="F115" s="101">
        <v>22.952811000000001</v>
      </c>
      <c r="G115" s="101">
        <v>29.491700000000002</v>
      </c>
      <c r="H115" s="101">
        <v>5.4468430000000003</v>
      </c>
      <c r="I115" s="101">
        <v>9.2083560000000002</v>
      </c>
      <c r="J115" s="101">
        <v>24.349060000000001</v>
      </c>
      <c r="K115" s="101">
        <v>13.366278999999999</v>
      </c>
      <c r="L115" s="101">
        <v>196.08099399999998</v>
      </c>
      <c r="M115" s="101">
        <v>56.694947000000013</v>
      </c>
      <c r="N115" s="101">
        <v>66.794574000000011</v>
      </c>
      <c r="O115" s="101">
        <v>106.049555</v>
      </c>
      <c r="P115" s="101">
        <v>5.5563859999999998</v>
      </c>
      <c r="Q115" s="101">
        <v>0.6734</v>
      </c>
      <c r="R115" s="101">
        <v>0.27150099999999999</v>
      </c>
      <c r="S115" s="101">
        <v>47.358004000000008</v>
      </c>
      <c r="U115" s="159" t="s">
        <v>542</v>
      </c>
    </row>
    <row r="116" spans="1:21" x14ac:dyDescent="0.2">
      <c r="B116" s="159" t="s">
        <v>343</v>
      </c>
      <c r="C116" s="101">
        <v>16.394608000000002</v>
      </c>
      <c r="D116" s="101">
        <v>0.65046599999999999</v>
      </c>
      <c r="E116" s="101">
        <v>6.5034040000000015</v>
      </c>
      <c r="F116" s="101">
        <v>20.701341999999997</v>
      </c>
      <c r="G116" s="101">
        <v>26.719416999999996</v>
      </c>
      <c r="H116" s="101">
        <v>6.088184</v>
      </c>
      <c r="I116" s="101">
        <v>9.6464569999999998</v>
      </c>
      <c r="J116" s="101">
        <v>23.805117000000003</v>
      </c>
      <c r="K116" s="101">
        <v>10.977088999999999</v>
      </c>
      <c r="L116" s="101">
        <v>185.72257500000001</v>
      </c>
      <c r="M116" s="101">
        <v>59.547048000000004</v>
      </c>
      <c r="N116" s="101">
        <v>64.948722000000004</v>
      </c>
      <c r="O116" s="101">
        <v>118.479859</v>
      </c>
      <c r="P116" s="101">
        <v>5.8998539999999995</v>
      </c>
      <c r="Q116" s="101">
        <v>0.84807500000000002</v>
      </c>
      <c r="R116" s="101">
        <v>0.308923</v>
      </c>
      <c r="S116" s="101">
        <v>47.40477099999999</v>
      </c>
      <c r="U116" s="159" t="s">
        <v>543</v>
      </c>
    </row>
    <row r="117" spans="1:21" x14ac:dyDescent="0.2">
      <c r="B117" s="159" t="s">
        <v>344</v>
      </c>
      <c r="C117" s="101">
        <v>17.593225999999998</v>
      </c>
      <c r="D117" s="101">
        <v>0.50888100000000003</v>
      </c>
      <c r="E117" s="101">
        <v>8.2028789999999976</v>
      </c>
      <c r="F117" s="101">
        <v>22.357690000000002</v>
      </c>
      <c r="G117" s="101">
        <v>26.163827999999999</v>
      </c>
      <c r="H117" s="101">
        <v>4.8335189999999999</v>
      </c>
      <c r="I117" s="101">
        <v>7.851678999999999</v>
      </c>
      <c r="J117" s="101">
        <v>23.154628000000002</v>
      </c>
      <c r="K117" s="101">
        <v>13.932428000000002</v>
      </c>
      <c r="L117" s="101">
        <v>188.84355000000002</v>
      </c>
      <c r="M117" s="101">
        <v>59.636041000000006</v>
      </c>
      <c r="N117" s="101">
        <v>64.459977999999992</v>
      </c>
      <c r="O117" s="101">
        <v>145.442847</v>
      </c>
      <c r="P117" s="101">
        <v>5.9784199999999998</v>
      </c>
      <c r="Q117" s="101">
        <v>1.246759</v>
      </c>
      <c r="R117" s="101">
        <v>0.28095999999999999</v>
      </c>
      <c r="S117" s="101">
        <v>47.274139000000005</v>
      </c>
      <c r="U117" s="159" t="s">
        <v>544</v>
      </c>
    </row>
    <row r="118" spans="1:21" x14ac:dyDescent="0.2">
      <c r="B118" s="159" t="s">
        <v>345</v>
      </c>
      <c r="C118" s="101">
        <v>18.048354999999997</v>
      </c>
      <c r="D118" s="101">
        <v>0.39530799999999999</v>
      </c>
      <c r="E118" s="101">
        <v>7.9773139999999998</v>
      </c>
      <c r="F118" s="101">
        <v>24.406379000000008</v>
      </c>
      <c r="G118" s="101">
        <v>27.618729999999999</v>
      </c>
      <c r="H118" s="101">
        <v>6.4685069999999998</v>
      </c>
      <c r="I118" s="101">
        <v>7.884291000000001</v>
      </c>
      <c r="J118" s="101">
        <v>25.750064999999999</v>
      </c>
      <c r="K118" s="101">
        <v>13.365943</v>
      </c>
      <c r="L118" s="101">
        <v>249.558156</v>
      </c>
      <c r="M118" s="101">
        <v>84.130189999999985</v>
      </c>
      <c r="N118" s="101">
        <v>82.793943000000013</v>
      </c>
      <c r="O118" s="101">
        <v>219.14355000000003</v>
      </c>
      <c r="P118" s="101">
        <v>6.8051050000000002</v>
      </c>
      <c r="Q118" s="101">
        <v>0.952677</v>
      </c>
      <c r="R118" s="101">
        <v>0.30564599999999997</v>
      </c>
      <c r="S118" s="101">
        <v>54.053805000000011</v>
      </c>
      <c r="U118" s="159" t="s">
        <v>545</v>
      </c>
    </row>
    <row r="119" spans="1:21" x14ac:dyDescent="0.2">
      <c r="B119" s="159" t="s">
        <v>346</v>
      </c>
      <c r="C119" s="101">
        <v>9.5090210000000006</v>
      </c>
      <c r="D119" s="101">
        <v>0.36850199999999994</v>
      </c>
      <c r="E119" s="101">
        <v>5.4728279999999998</v>
      </c>
      <c r="F119" s="101">
        <v>16.562856000000004</v>
      </c>
      <c r="G119" s="101">
        <v>13.75432</v>
      </c>
      <c r="H119" s="101">
        <v>3.2335470000000006</v>
      </c>
      <c r="I119" s="101">
        <v>4.9359859999999998</v>
      </c>
      <c r="J119" s="101">
        <v>18.717816999999997</v>
      </c>
      <c r="K119" s="101">
        <v>7.2851259999999982</v>
      </c>
      <c r="L119" s="101">
        <v>177.847477</v>
      </c>
      <c r="M119" s="101">
        <v>66.937900999999997</v>
      </c>
      <c r="N119" s="101">
        <v>61.311271000000019</v>
      </c>
      <c r="O119" s="101">
        <v>161.48309899999998</v>
      </c>
      <c r="P119" s="101">
        <v>3.957573</v>
      </c>
      <c r="Q119" s="101">
        <v>0.37723699999999999</v>
      </c>
      <c r="R119" s="101">
        <v>0.41830199999999995</v>
      </c>
      <c r="S119" s="101">
        <v>35.62018999999998</v>
      </c>
      <c r="U119" s="159" t="s">
        <v>546</v>
      </c>
    </row>
    <row r="120" spans="1:21" x14ac:dyDescent="0.2">
      <c r="B120" s="159" t="s">
        <v>347</v>
      </c>
      <c r="C120" s="101">
        <v>15.164742</v>
      </c>
      <c r="D120" s="101">
        <v>1.036624</v>
      </c>
      <c r="E120" s="101">
        <v>6.5609629999999992</v>
      </c>
      <c r="F120" s="101">
        <v>23.503569000000006</v>
      </c>
      <c r="G120" s="101">
        <v>15.188315999999999</v>
      </c>
      <c r="H120" s="101">
        <v>5.6211710000000004</v>
      </c>
      <c r="I120" s="101">
        <v>7.6424559999999992</v>
      </c>
      <c r="J120" s="101">
        <v>25.321802000000005</v>
      </c>
      <c r="K120" s="101">
        <v>8.0709309999999999</v>
      </c>
      <c r="L120" s="101">
        <v>149.45770000000002</v>
      </c>
      <c r="M120" s="101">
        <v>65.365891999999988</v>
      </c>
      <c r="N120" s="101">
        <v>64.627666000000005</v>
      </c>
      <c r="O120" s="101">
        <v>138.63368</v>
      </c>
      <c r="P120" s="101">
        <v>4.7009670000000003</v>
      </c>
      <c r="Q120" s="101">
        <v>0.61865700000000001</v>
      </c>
      <c r="R120" s="101">
        <v>0.45022299999999998</v>
      </c>
      <c r="S120" s="101">
        <v>48.297500000000007</v>
      </c>
      <c r="U120" s="159" t="s">
        <v>547</v>
      </c>
    </row>
    <row r="121" spans="1:21" x14ac:dyDescent="0.2">
      <c r="B121" s="159" t="s">
        <v>348</v>
      </c>
      <c r="C121" s="101">
        <v>19.147663999999999</v>
      </c>
      <c r="D121" s="101">
        <v>1.03742</v>
      </c>
      <c r="E121" s="101">
        <v>8.9370990000000017</v>
      </c>
      <c r="F121" s="101">
        <v>24.959747</v>
      </c>
      <c r="G121" s="101">
        <v>19.707984999999994</v>
      </c>
      <c r="H121" s="101">
        <v>6.4718529999999994</v>
      </c>
      <c r="I121" s="101">
        <v>7.8194979999999994</v>
      </c>
      <c r="J121" s="101">
        <v>25.242073000000005</v>
      </c>
      <c r="K121" s="101">
        <v>10.267496999999999</v>
      </c>
      <c r="L121" s="101">
        <v>221.038782</v>
      </c>
      <c r="M121" s="101">
        <v>76.365189000000015</v>
      </c>
      <c r="N121" s="101">
        <v>75.550716999999992</v>
      </c>
      <c r="O121" s="101">
        <v>155.18991500000001</v>
      </c>
      <c r="P121" s="101">
        <v>5.431743</v>
      </c>
      <c r="Q121" s="101">
        <v>0.56049300000000002</v>
      </c>
      <c r="R121" s="101">
        <v>0.35830200000000001</v>
      </c>
      <c r="S121" s="101">
        <v>48.298029000000007</v>
      </c>
      <c r="U121" s="159" t="s">
        <v>548</v>
      </c>
    </row>
    <row r="122" spans="1:21" x14ac:dyDescent="0.2">
      <c r="B122" s="159" t="s">
        <v>349</v>
      </c>
      <c r="C122" s="101">
        <v>17.755582999999994</v>
      </c>
      <c r="D122" s="101">
        <v>1.2087620000000001</v>
      </c>
      <c r="E122" s="101">
        <v>8.1091630000000023</v>
      </c>
      <c r="F122" s="101">
        <v>27.422726999999995</v>
      </c>
      <c r="G122" s="101">
        <v>24.200429000000003</v>
      </c>
      <c r="H122" s="101">
        <v>7.0761190000000003</v>
      </c>
      <c r="I122" s="101">
        <v>10.058390999999999</v>
      </c>
      <c r="J122" s="101">
        <v>26.466400000000007</v>
      </c>
      <c r="K122" s="101">
        <v>12.920901000000001</v>
      </c>
      <c r="L122" s="101">
        <v>213.31978700000002</v>
      </c>
      <c r="M122" s="101">
        <v>72.021005000000002</v>
      </c>
      <c r="N122" s="101">
        <v>77.283795999999995</v>
      </c>
      <c r="O122" s="101">
        <v>148.11236099999999</v>
      </c>
      <c r="P122" s="101">
        <v>7.2095269999999996</v>
      </c>
      <c r="Q122" s="101">
        <v>0.58862400000000004</v>
      </c>
      <c r="R122" s="101">
        <v>0.217722</v>
      </c>
      <c r="S122" s="101">
        <v>48.907830000000004</v>
      </c>
      <c r="U122" s="159" t="s">
        <v>549</v>
      </c>
    </row>
    <row r="123" spans="1:21" x14ac:dyDescent="0.2">
      <c r="B123" s="159" t="s">
        <v>350</v>
      </c>
      <c r="C123" s="101">
        <v>14.652995000000002</v>
      </c>
      <c r="D123" s="101">
        <v>0.62401300000000004</v>
      </c>
      <c r="E123" s="101">
        <v>5.992757000000001</v>
      </c>
      <c r="F123" s="101">
        <v>20.411175000000004</v>
      </c>
      <c r="G123" s="101">
        <v>22.398586999999992</v>
      </c>
      <c r="H123" s="101">
        <v>5.4144800000000002</v>
      </c>
      <c r="I123" s="101">
        <v>6.9034659999999999</v>
      </c>
      <c r="J123" s="101">
        <v>21.468615</v>
      </c>
      <c r="K123" s="101">
        <v>11.465865000000001</v>
      </c>
      <c r="L123" s="101">
        <v>193.462017</v>
      </c>
      <c r="M123" s="101">
        <v>68.870916999999992</v>
      </c>
      <c r="N123" s="101">
        <v>63.148220999999992</v>
      </c>
      <c r="O123" s="101">
        <v>130.81928500000004</v>
      </c>
      <c r="P123" s="101">
        <v>6.1058330000000014</v>
      </c>
      <c r="Q123" s="101">
        <v>0.83174499999999996</v>
      </c>
      <c r="R123" s="101">
        <v>0.21917900000000001</v>
      </c>
      <c r="S123" s="101">
        <v>44.379996000000006</v>
      </c>
      <c r="U123" s="159" t="s">
        <v>550</v>
      </c>
    </row>
    <row r="124" spans="1:21" x14ac:dyDescent="0.2">
      <c r="C124" s="101"/>
      <c r="D124" s="101"/>
      <c r="E124" s="101"/>
      <c r="F124" s="101"/>
      <c r="G124" s="101"/>
      <c r="H124" s="101"/>
      <c r="I124" s="101"/>
      <c r="J124" s="101"/>
      <c r="K124" s="101"/>
      <c r="L124" s="101"/>
      <c r="M124" s="101"/>
      <c r="N124" s="101"/>
      <c r="O124" s="101"/>
    </row>
    <row r="125" spans="1:21" x14ac:dyDescent="0.2">
      <c r="C125" s="101"/>
      <c r="D125" s="101"/>
      <c r="E125" s="101"/>
      <c r="F125" s="101"/>
      <c r="G125" s="101"/>
      <c r="H125" s="101"/>
      <c r="I125" s="101"/>
      <c r="J125" s="101"/>
      <c r="K125" s="101"/>
      <c r="L125" s="101"/>
      <c r="M125" s="101"/>
      <c r="N125" s="101"/>
      <c r="O125" s="101"/>
    </row>
    <row r="126" spans="1:21" x14ac:dyDescent="0.2"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</row>
    <row r="127" spans="1:21" s="103" customFormat="1" ht="27" customHeight="1" thickBot="1" x14ac:dyDescent="0.3">
      <c r="A127" s="268" t="s">
        <v>683</v>
      </c>
      <c r="B127" s="268"/>
      <c r="C127" s="268"/>
      <c r="D127" s="268"/>
      <c r="E127" s="268"/>
      <c r="F127" s="268"/>
      <c r="G127" s="268"/>
      <c r="H127" s="268"/>
      <c r="I127" s="268"/>
      <c r="J127" s="268"/>
      <c r="K127" s="268"/>
      <c r="L127" s="268"/>
      <c r="M127" s="268"/>
      <c r="N127" s="268"/>
      <c r="O127" s="268"/>
      <c r="P127" s="268"/>
      <c r="Q127" s="268"/>
      <c r="R127" s="268"/>
      <c r="S127" s="268"/>
      <c r="T127" s="268"/>
      <c r="U127" s="268"/>
    </row>
    <row r="128" spans="1:21" s="98" customFormat="1" ht="11.25" customHeight="1" thickBot="1" x14ac:dyDescent="0.3">
      <c r="A128" s="229" t="s">
        <v>162</v>
      </c>
      <c r="B128" s="229" t="s">
        <v>163</v>
      </c>
      <c r="C128" s="265" t="s">
        <v>681</v>
      </c>
      <c r="D128" s="266"/>
      <c r="E128" s="266"/>
      <c r="F128" s="266"/>
      <c r="G128" s="266"/>
      <c r="H128" s="266"/>
      <c r="I128" s="266"/>
      <c r="J128" s="266"/>
      <c r="K128" s="266"/>
      <c r="L128" s="266"/>
      <c r="M128" s="266"/>
      <c r="N128" s="266"/>
      <c r="O128" s="266"/>
      <c r="P128" s="266"/>
      <c r="Q128" s="266"/>
      <c r="R128" s="266"/>
      <c r="S128" s="267"/>
      <c r="T128" s="229" t="s">
        <v>536</v>
      </c>
      <c r="U128" s="229" t="s">
        <v>523</v>
      </c>
    </row>
    <row r="129" spans="1:21" ht="20.25" customHeight="1" thickBot="1" x14ac:dyDescent="0.25">
      <c r="A129" s="230"/>
      <c r="B129" s="230"/>
      <c r="C129" s="160">
        <v>69</v>
      </c>
      <c r="D129" s="160">
        <v>70</v>
      </c>
      <c r="E129" s="160">
        <v>71</v>
      </c>
      <c r="F129" s="160">
        <v>72</v>
      </c>
      <c r="G129" s="160">
        <v>73</v>
      </c>
      <c r="H129" s="160">
        <v>74</v>
      </c>
      <c r="I129" s="160">
        <v>75</v>
      </c>
      <c r="J129" s="160">
        <v>76</v>
      </c>
      <c r="K129" s="160">
        <v>78</v>
      </c>
      <c r="L129" s="160">
        <v>79</v>
      </c>
      <c r="M129" s="160">
        <v>80</v>
      </c>
      <c r="N129" s="160">
        <v>81</v>
      </c>
      <c r="O129" s="160">
        <v>82</v>
      </c>
      <c r="P129" s="160">
        <v>83</v>
      </c>
      <c r="Q129" s="160">
        <v>84</v>
      </c>
      <c r="R129" s="160">
        <v>85</v>
      </c>
      <c r="S129" s="160">
        <v>86</v>
      </c>
      <c r="T129" s="230"/>
      <c r="U129" s="230"/>
    </row>
    <row r="130" spans="1:21" x14ac:dyDescent="0.2">
      <c r="A130" s="100">
        <v>2020</v>
      </c>
      <c r="B130" s="159" t="s">
        <v>339</v>
      </c>
      <c r="C130" s="101">
        <v>62.020601999999997</v>
      </c>
      <c r="D130" s="101">
        <v>46.148611000000002</v>
      </c>
      <c r="E130" s="101">
        <v>37.703489000000005</v>
      </c>
      <c r="F130" s="101">
        <v>111.08607799999999</v>
      </c>
      <c r="G130" s="101">
        <v>126.67706400000003</v>
      </c>
      <c r="H130" s="101">
        <v>19.854406999999998</v>
      </c>
      <c r="I130" s="101">
        <v>3.1841999999999995E-2</v>
      </c>
      <c r="J130" s="101">
        <v>57.832565000000002</v>
      </c>
      <c r="K130" s="101">
        <v>1.625893</v>
      </c>
      <c r="L130" s="101">
        <v>0.86305600000000005</v>
      </c>
      <c r="M130" s="101">
        <v>1.3408399999999998</v>
      </c>
      <c r="N130" s="101">
        <v>0.179895</v>
      </c>
      <c r="O130" s="101">
        <v>18.330824</v>
      </c>
      <c r="P130" s="101">
        <v>31.275274</v>
      </c>
      <c r="Q130" s="101">
        <v>301.99673100000001</v>
      </c>
      <c r="R130" s="101">
        <v>424.938536</v>
      </c>
      <c r="S130" s="101">
        <v>0.27367399999999997</v>
      </c>
      <c r="T130" s="100">
        <v>2020</v>
      </c>
      <c r="U130" s="159" t="s">
        <v>539</v>
      </c>
    </row>
    <row r="131" spans="1:21" x14ac:dyDescent="0.2">
      <c r="B131" s="159" t="s">
        <v>340</v>
      </c>
      <c r="C131" s="101">
        <v>60.617156000000008</v>
      </c>
      <c r="D131" s="101">
        <v>42.480244999999996</v>
      </c>
      <c r="E131" s="101">
        <v>27.018135000000001</v>
      </c>
      <c r="F131" s="101">
        <v>96.454466000000011</v>
      </c>
      <c r="G131" s="101">
        <v>117.451913</v>
      </c>
      <c r="H131" s="101">
        <v>17.032415</v>
      </c>
      <c r="I131" s="101">
        <v>6.4855999999999997E-2</v>
      </c>
      <c r="J131" s="101">
        <v>62.676632999999995</v>
      </c>
      <c r="K131" s="101">
        <v>1.578589</v>
      </c>
      <c r="L131" s="101">
        <v>1.000764</v>
      </c>
      <c r="M131" s="101">
        <v>0.99954700000000007</v>
      </c>
      <c r="N131" s="101">
        <v>7.2494000000000003E-2</v>
      </c>
      <c r="O131" s="101">
        <v>16.307981999999999</v>
      </c>
      <c r="P131" s="101">
        <v>30.593331000000003</v>
      </c>
      <c r="Q131" s="101">
        <v>302.81343399999992</v>
      </c>
      <c r="R131" s="101">
        <v>394.79909500000002</v>
      </c>
      <c r="S131" s="101">
        <v>0.43339500000000003</v>
      </c>
      <c r="U131" s="159" t="s">
        <v>540</v>
      </c>
    </row>
    <row r="132" spans="1:21" x14ac:dyDescent="0.2">
      <c r="B132" s="159" t="s">
        <v>341</v>
      </c>
      <c r="C132" s="101">
        <v>55.902246000000005</v>
      </c>
      <c r="D132" s="101">
        <v>42.911797000000007</v>
      </c>
      <c r="E132" s="101">
        <v>20.282781000000007</v>
      </c>
      <c r="F132" s="101">
        <v>96.567021999999994</v>
      </c>
      <c r="G132" s="101">
        <v>126.61027300000001</v>
      </c>
      <c r="H132" s="101">
        <v>13.353990000000001</v>
      </c>
      <c r="I132" s="101">
        <v>2.9166999999999998E-2</v>
      </c>
      <c r="J132" s="101">
        <v>53.611447999999996</v>
      </c>
      <c r="K132" s="101">
        <v>1.6713359999999999</v>
      </c>
      <c r="L132" s="101">
        <v>0.659999</v>
      </c>
      <c r="M132" s="101">
        <v>1.4662060000000001</v>
      </c>
      <c r="N132" s="101">
        <v>6.7206999999999989E-2</v>
      </c>
      <c r="O132" s="101">
        <v>14.820260000000001</v>
      </c>
      <c r="P132" s="101">
        <v>26.236278000000006</v>
      </c>
      <c r="Q132" s="101">
        <v>291.22975400000001</v>
      </c>
      <c r="R132" s="101">
        <v>338.94336000000004</v>
      </c>
      <c r="S132" s="101">
        <v>0.22229099999999999</v>
      </c>
      <c r="U132" s="159" t="s">
        <v>541</v>
      </c>
    </row>
    <row r="133" spans="1:21" x14ac:dyDescent="0.2">
      <c r="B133" s="159" t="s">
        <v>342</v>
      </c>
      <c r="C133" s="101">
        <v>31.271359999999994</v>
      </c>
      <c r="D133" s="101">
        <v>34.877324000000002</v>
      </c>
      <c r="E133" s="101">
        <v>12.587105999999999</v>
      </c>
      <c r="F133" s="101">
        <v>79.972649000000004</v>
      </c>
      <c r="G133" s="101">
        <v>97.142777000000052</v>
      </c>
      <c r="H133" s="101">
        <v>8.7043200000000009</v>
      </c>
      <c r="I133" s="101">
        <v>9.6800000000000011E-3</v>
      </c>
      <c r="J133" s="101">
        <v>32.448464999999999</v>
      </c>
      <c r="K133" s="101">
        <v>0.14059099999999999</v>
      </c>
      <c r="L133" s="101">
        <v>0.80172700000000008</v>
      </c>
      <c r="M133" s="101">
        <v>1.3338639999999999</v>
      </c>
      <c r="N133" s="101">
        <v>7.8456999999999999E-2</v>
      </c>
      <c r="O133" s="101">
        <v>12.071602000000002</v>
      </c>
      <c r="P133" s="101">
        <v>15.601755000000004</v>
      </c>
      <c r="Q133" s="101">
        <v>175.49784999999997</v>
      </c>
      <c r="R133" s="101">
        <v>215.94431800000001</v>
      </c>
      <c r="S133" s="101">
        <v>0.374025</v>
      </c>
      <c r="U133" s="159" t="s">
        <v>542</v>
      </c>
    </row>
    <row r="134" spans="1:21" x14ac:dyDescent="0.2">
      <c r="B134" s="159" t="s">
        <v>343</v>
      </c>
      <c r="C134" s="101">
        <v>37.463633000000002</v>
      </c>
      <c r="D134" s="101">
        <v>34.791722</v>
      </c>
      <c r="E134" s="101">
        <v>28.362753999999995</v>
      </c>
      <c r="F134" s="101">
        <v>89.771089000000003</v>
      </c>
      <c r="G134" s="101">
        <v>107.72289799999999</v>
      </c>
      <c r="H134" s="101">
        <v>11.381304</v>
      </c>
      <c r="I134" s="101">
        <v>2.0298E-2</v>
      </c>
      <c r="J134" s="101">
        <v>47.391819000000005</v>
      </c>
      <c r="K134" s="101">
        <v>1.663781</v>
      </c>
      <c r="L134" s="101">
        <v>1.4546779999999999</v>
      </c>
      <c r="M134" s="101">
        <v>2.577045</v>
      </c>
      <c r="N134" s="101">
        <v>8.4324999999999997E-2</v>
      </c>
      <c r="O134" s="101">
        <v>13.379101000000002</v>
      </c>
      <c r="P134" s="101">
        <v>18.910274000000001</v>
      </c>
      <c r="Q134" s="101">
        <v>215.93671799999996</v>
      </c>
      <c r="R134" s="101">
        <v>266.87759799999992</v>
      </c>
      <c r="S134" s="101">
        <v>0.31455299999999997</v>
      </c>
      <c r="U134" s="159" t="s">
        <v>543</v>
      </c>
    </row>
    <row r="135" spans="1:21" x14ac:dyDescent="0.2">
      <c r="B135" s="159" t="s">
        <v>344</v>
      </c>
      <c r="C135" s="101">
        <v>51.077921000000003</v>
      </c>
      <c r="D135" s="101">
        <v>41.525165999999999</v>
      </c>
      <c r="E135" s="101">
        <v>20.484782000000003</v>
      </c>
      <c r="F135" s="101">
        <v>81.557191000000017</v>
      </c>
      <c r="G135" s="101">
        <v>115.245409</v>
      </c>
      <c r="H135" s="101">
        <v>14.434608000000001</v>
      </c>
      <c r="I135" s="101">
        <v>0.15009500000000001</v>
      </c>
      <c r="J135" s="101">
        <v>57.653261000000001</v>
      </c>
      <c r="K135" s="101">
        <v>0.84199199999999996</v>
      </c>
      <c r="L135" s="101">
        <v>0.70883800000000008</v>
      </c>
      <c r="M135" s="101">
        <v>2.703335</v>
      </c>
      <c r="N135" s="101">
        <v>4.2914999999999995E-2</v>
      </c>
      <c r="O135" s="101">
        <v>19.167919000000001</v>
      </c>
      <c r="P135" s="101">
        <v>23.272940999999996</v>
      </c>
      <c r="Q135" s="101">
        <v>282.20232899999996</v>
      </c>
      <c r="R135" s="101">
        <v>348.52577200000007</v>
      </c>
      <c r="S135" s="101">
        <v>0.26231199999999999</v>
      </c>
      <c r="U135" s="159" t="s">
        <v>544</v>
      </c>
    </row>
    <row r="136" spans="1:21" x14ac:dyDescent="0.2">
      <c r="B136" s="159" t="s">
        <v>345</v>
      </c>
      <c r="C136" s="101">
        <v>65.593207000000007</v>
      </c>
      <c r="D136" s="101">
        <v>49.398472999999996</v>
      </c>
      <c r="E136" s="101">
        <v>21.948404</v>
      </c>
      <c r="F136" s="101">
        <v>105.07624800000001</v>
      </c>
      <c r="G136" s="101">
        <v>142.08515500000001</v>
      </c>
      <c r="H136" s="101">
        <v>21.832495999999995</v>
      </c>
      <c r="I136" s="101">
        <v>0.15579699999999999</v>
      </c>
      <c r="J136" s="101">
        <v>70.985039</v>
      </c>
      <c r="K136" s="101">
        <v>1.9492990000000001</v>
      </c>
      <c r="L136" s="101">
        <v>1.041739</v>
      </c>
      <c r="M136" s="101">
        <v>1.1346229999999999</v>
      </c>
      <c r="N136" s="101">
        <v>4.9165999999999994E-2</v>
      </c>
      <c r="O136" s="101">
        <v>19.631421999999997</v>
      </c>
      <c r="P136" s="101">
        <v>32.459459999999993</v>
      </c>
      <c r="Q136" s="101">
        <v>341.72831200000007</v>
      </c>
      <c r="R136" s="101">
        <v>376.69127100000003</v>
      </c>
      <c r="S136" s="101">
        <v>0.45533999999999997</v>
      </c>
      <c r="U136" s="159" t="s">
        <v>545</v>
      </c>
    </row>
    <row r="137" spans="1:21" x14ac:dyDescent="0.2">
      <c r="B137" s="159" t="s">
        <v>346</v>
      </c>
      <c r="C137" s="101">
        <v>50.662569000000005</v>
      </c>
      <c r="D137" s="101">
        <v>40.345093999999996</v>
      </c>
      <c r="E137" s="101">
        <v>18.362312000000003</v>
      </c>
      <c r="F137" s="101">
        <v>69.118730999999997</v>
      </c>
      <c r="G137" s="101">
        <v>96.881073999999998</v>
      </c>
      <c r="H137" s="101">
        <v>11.192150999999999</v>
      </c>
      <c r="I137" s="101">
        <v>9.306E-3</v>
      </c>
      <c r="J137" s="101">
        <v>43.616491999999994</v>
      </c>
      <c r="K137" s="101">
        <v>1.149654</v>
      </c>
      <c r="L137" s="101">
        <v>0.7307260000000001</v>
      </c>
      <c r="M137" s="101">
        <v>0.64656599999999997</v>
      </c>
      <c r="N137" s="101">
        <v>4.1662000000000005E-2</v>
      </c>
      <c r="O137" s="101">
        <v>12.879086000000001</v>
      </c>
      <c r="P137" s="101">
        <v>22.154889000000004</v>
      </c>
      <c r="Q137" s="101">
        <v>231.71785299999993</v>
      </c>
      <c r="R137" s="101">
        <v>288.47548000000006</v>
      </c>
      <c r="S137" s="101">
        <v>0.37790399999999991</v>
      </c>
      <c r="U137" s="159" t="s">
        <v>546</v>
      </c>
    </row>
    <row r="138" spans="1:21" x14ac:dyDescent="0.2">
      <c r="B138" s="159" t="s">
        <v>347</v>
      </c>
      <c r="C138" s="101">
        <v>62.126818999999998</v>
      </c>
      <c r="D138" s="101">
        <v>47.485253999999998</v>
      </c>
      <c r="E138" s="101">
        <v>23.715580000000003</v>
      </c>
      <c r="F138" s="101">
        <v>96.183800000000005</v>
      </c>
      <c r="G138" s="101">
        <v>136.17806199999998</v>
      </c>
      <c r="H138" s="101">
        <v>18.512181000000005</v>
      </c>
      <c r="I138" s="101">
        <v>8.3104000000000011E-2</v>
      </c>
      <c r="J138" s="101">
        <v>67.078942999999995</v>
      </c>
      <c r="K138" s="101">
        <v>1.8050649999999999</v>
      </c>
      <c r="L138" s="101">
        <v>0.99085600000000007</v>
      </c>
      <c r="M138" s="101">
        <v>1.3079420000000002</v>
      </c>
      <c r="N138" s="101">
        <v>0.12042699999999998</v>
      </c>
      <c r="O138" s="101">
        <v>17.354202999999998</v>
      </c>
      <c r="P138" s="101">
        <v>30.208748000000003</v>
      </c>
      <c r="Q138" s="101">
        <v>323.14689199999998</v>
      </c>
      <c r="R138" s="101">
        <v>414.99181800000014</v>
      </c>
      <c r="S138" s="101">
        <v>0.62179899999999999</v>
      </c>
      <c r="U138" s="159" t="s">
        <v>547</v>
      </c>
    </row>
    <row r="139" spans="1:21" x14ac:dyDescent="0.2">
      <c r="B139" s="159" t="s">
        <v>348</v>
      </c>
      <c r="C139" s="101">
        <v>68.897126999999983</v>
      </c>
      <c r="D139" s="101">
        <v>43.349183999999994</v>
      </c>
      <c r="E139" s="101">
        <v>26.440078</v>
      </c>
      <c r="F139" s="101">
        <v>114.66878700000001</v>
      </c>
      <c r="G139" s="101">
        <v>143.984656</v>
      </c>
      <c r="H139" s="101">
        <v>17.946981000000001</v>
      </c>
      <c r="I139" s="101">
        <v>0.105849</v>
      </c>
      <c r="J139" s="101">
        <v>71.043886000000001</v>
      </c>
      <c r="K139" s="101">
        <v>2.4905679999999997</v>
      </c>
      <c r="L139" s="101">
        <v>1.057882</v>
      </c>
      <c r="M139" s="101">
        <v>1.7697000000000001</v>
      </c>
      <c r="N139" s="101">
        <v>0.21004099999999998</v>
      </c>
      <c r="O139" s="101">
        <v>20.021098000000002</v>
      </c>
      <c r="P139" s="101">
        <v>36.445484</v>
      </c>
      <c r="Q139" s="101">
        <v>376.92353500000007</v>
      </c>
      <c r="R139" s="101">
        <v>486.17140799999999</v>
      </c>
      <c r="S139" s="101">
        <v>0.28263300000000002</v>
      </c>
      <c r="U139" s="159" t="s">
        <v>548</v>
      </c>
    </row>
    <row r="140" spans="1:21" x14ac:dyDescent="0.2">
      <c r="B140" s="159" t="s">
        <v>349</v>
      </c>
      <c r="C140" s="101">
        <v>65.815427999999997</v>
      </c>
      <c r="D140" s="101">
        <v>46.533867999999991</v>
      </c>
      <c r="E140" s="101">
        <v>22.025334999999998</v>
      </c>
      <c r="F140" s="101">
        <v>109.80715000000001</v>
      </c>
      <c r="G140" s="101">
        <v>138.23602</v>
      </c>
      <c r="H140" s="101">
        <v>23.235472999999999</v>
      </c>
      <c r="I140" s="101">
        <v>0.20582199999999998</v>
      </c>
      <c r="J140" s="101">
        <v>65.190162999999998</v>
      </c>
      <c r="K140" s="101">
        <v>1.9596370000000001</v>
      </c>
      <c r="L140" s="101">
        <v>0.964696</v>
      </c>
      <c r="M140" s="101">
        <v>2.2012879999999999</v>
      </c>
      <c r="N140" s="101">
        <v>0.18825999999999998</v>
      </c>
      <c r="O140" s="101">
        <v>17.775578999999993</v>
      </c>
      <c r="P140" s="101">
        <v>33.915087999999997</v>
      </c>
      <c r="Q140" s="101">
        <v>355.33156000000014</v>
      </c>
      <c r="R140" s="101">
        <v>445.54104700000011</v>
      </c>
      <c r="S140" s="101">
        <v>0.64759999999999995</v>
      </c>
      <c r="U140" s="159" t="s">
        <v>549</v>
      </c>
    </row>
    <row r="141" spans="1:21" x14ac:dyDescent="0.2">
      <c r="B141" s="159" t="s">
        <v>350</v>
      </c>
      <c r="C141" s="101">
        <v>49.976866999999999</v>
      </c>
      <c r="D141" s="101">
        <v>39.059746000000004</v>
      </c>
      <c r="E141" s="101">
        <v>21.215781</v>
      </c>
      <c r="F141" s="101">
        <v>107.86553000000001</v>
      </c>
      <c r="G141" s="101">
        <v>116.85677199999998</v>
      </c>
      <c r="H141" s="101">
        <v>20.627193000000005</v>
      </c>
      <c r="I141" s="101">
        <v>5.0321000000000005E-2</v>
      </c>
      <c r="J141" s="101">
        <v>56.647438000000001</v>
      </c>
      <c r="K141" s="101">
        <v>1.769841</v>
      </c>
      <c r="L141" s="101">
        <v>0.649787</v>
      </c>
      <c r="M141" s="101">
        <v>0.43338699999999997</v>
      </c>
      <c r="N141" s="101">
        <v>0.223715</v>
      </c>
      <c r="O141" s="101">
        <v>16.945403000000002</v>
      </c>
      <c r="P141" s="101">
        <v>29.385607999999994</v>
      </c>
      <c r="Q141" s="101">
        <v>323.4481379999998</v>
      </c>
      <c r="R141" s="101">
        <v>367.62484400000017</v>
      </c>
      <c r="S141" s="101">
        <v>1.3142360000000002</v>
      </c>
      <c r="U141" s="159" t="s">
        <v>550</v>
      </c>
    </row>
    <row r="142" spans="1:21" x14ac:dyDescent="0.2"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1"/>
      <c r="N142" s="101"/>
      <c r="O142" s="101"/>
      <c r="P142" s="161"/>
      <c r="Q142" s="161"/>
      <c r="R142" s="161"/>
      <c r="S142" s="161"/>
    </row>
    <row r="143" spans="1:21" x14ac:dyDescent="0.2">
      <c r="A143" s="100">
        <v>2021</v>
      </c>
      <c r="B143" s="159" t="s">
        <v>339</v>
      </c>
      <c r="C143" s="101">
        <v>56.89063800000001</v>
      </c>
      <c r="D143" s="101">
        <v>42.282961000000007</v>
      </c>
      <c r="E143" s="101">
        <v>17.352487</v>
      </c>
      <c r="F143" s="101">
        <v>125.79396800000001</v>
      </c>
      <c r="G143" s="101">
        <v>133.400463</v>
      </c>
      <c r="H143" s="101">
        <v>22.669756999999997</v>
      </c>
      <c r="I143" s="101">
        <v>5.8237999999999998E-2</v>
      </c>
      <c r="J143" s="101">
        <v>52.591456999999998</v>
      </c>
      <c r="K143" s="101">
        <v>1.890317</v>
      </c>
      <c r="L143" s="101">
        <v>0.72230700000000003</v>
      </c>
      <c r="M143" s="101">
        <v>1.391338</v>
      </c>
      <c r="N143" s="101">
        <v>0.19477900000000001</v>
      </c>
      <c r="O143" s="101">
        <v>14.455854</v>
      </c>
      <c r="P143" s="101">
        <v>28.976768999999997</v>
      </c>
      <c r="Q143" s="101">
        <v>299.61797000000018</v>
      </c>
      <c r="R143" s="101">
        <v>369.14032000000014</v>
      </c>
      <c r="S143" s="101">
        <v>0.17766100000000004</v>
      </c>
      <c r="T143" s="100">
        <v>2021</v>
      </c>
      <c r="U143" s="159" t="s">
        <v>539</v>
      </c>
    </row>
    <row r="144" spans="1:21" x14ac:dyDescent="0.2">
      <c r="B144" s="159" t="s">
        <v>340</v>
      </c>
      <c r="C144" s="101">
        <v>60.580609999999993</v>
      </c>
      <c r="D144" s="101">
        <v>42.288153000000001</v>
      </c>
      <c r="E144" s="101">
        <v>10.375003999999999</v>
      </c>
      <c r="F144" s="101">
        <v>119.97424799999999</v>
      </c>
      <c r="G144" s="101">
        <v>146.01006799999996</v>
      </c>
      <c r="H144" s="101">
        <v>28.178721000000003</v>
      </c>
      <c r="I144" s="101">
        <v>0.21748000000000001</v>
      </c>
      <c r="J144" s="101">
        <v>62.365801000000005</v>
      </c>
      <c r="K144" s="101">
        <v>2.3719060000000001</v>
      </c>
      <c r="L144" s="101">
        <v>1.294246</v>
      </c>
      <c r="M144" s="101">
        <v>1.6497280000000001</v>
      </c>
      <c r="N144" s="101">
        <v>0.228022</v>
      </c>
      <c r="O144" s="101">
        <v>18.893505000000001</v>
      </c>
      <c r="P144" s="101">
        <v>32.198124000000007</v>
      </c>
      <c r="Q144" s="101">
        <v>318.09561800000023</v>
      </c>
      <c r="R144" s="101">
        <v>418.65798700000005</v>
      </c>
      <c r="S144" s="101">
        <v>0.35342300000000004</v>
      </c>
      <c r="U144" s="159" t="s">
        <v>540</v>
      </c>
    </row>
    <row r="145" spans="1:21" x14ac:dyDescent="0.2">
      <c r="B145" s="159" t="s">
        <v>341</v>
      </c>
      <c r="C145" s="101">
        <v>73.07154700000001</v>
      </c>
      <c r="D145" s="101">
        <v>49.789270000000009</v>
      </c>
      <c r="E145" s="101">
        <v>17.535178999999999</v>
      </c>
      <c r="F145" s="101">
        <v>148.36134000000004</v>
      </c>
      <c r="G145" s="101">
        <v>163.79502400000001</v>
      </c>
      <c r="H145" s="101">
        <v>34.005309999999994</v>
      </c>
      <c r="I145" s="101">
        <v>0.30496699999999999</v>
      </c>
      <c r="J145" s="101">
        <v>77.016654000000003</v>
      </c>
      <c r="K145" s="101">
        <v>2.528054</v>
      </c>
      <c r="L145" s="101">
        <v>1.138978</v>
      </c>
      <c r="M145" s="101">
        <v>2.3723339999999999</v>
      </c>
      <c r="N145" s="101">
        <v>0.23482799999999998</v>
      </c>
      <c r="O145" s="101">
        <v>19.844866000000007</v>
      </c>
      <c r="P145" s="101">
        <v>36.852615999999998</v>
      </c>
      <c r="Q145" s="101">
        <v>387.85565400000041</v>
      </c>
      <c r="R145" s="101">
        <v>456.83785100000023</v>
      </c>
      <c r="S145" s="101">
        <v>0.565724</v>
      </c>
      <c r="U145" s="159" t="s">
        <v>541</v>
      </c>
    </row>
    <row r="146" spans="1:21" x14ac:dyDescent="0.2">
      <c r="B146" s="159" t="s">
        <v>342</v>
      </c>
      <c r="C146" s="101">
        <v>71.035963999999993</v>
      </c>
      <c r="D146" s="101">
        <v>52.237153999999997</v>
      </c>
      <c r="E146" s="101">
        <v>22.262408000000001</v>
      </c>
      <c r="F146" s="101">
        <v>149.29488300000003</v>
      </c>
      <c r="G146" s="101">
        <v>159.05769400000003</v>
      </c>
      <c r="H146" s="101">
        <v>34.121873999999998</v>
      </c>
      <c r="I146" s="101">
        <v>0.12134399999999999</v>
      </c>
      <c r="J146" s="101">
        <v>73.339484999999996</v>
      </c>
      <c r="K146" s="101">
        <v>2.5498630000000002</v>
      </c>
      <c r="L146" s="101">
        <v>1.0020709999999999</v>
      </c>
      <c r="M146" s="101">
        <v>1.6670690000000001</v>
      </c>
      <c r="N146" s="101">
        <v>0.85186099999999998</v>
      </c>
      <c r="O146" s="101">
        <v>20.193235000000001</v>
      </c>
      <c r="P146" s="101">
        <v>35.257840999999999</v>
      </c>
      <c r="Q146" s="101">
        <v>352.14552299999986</v>
      </c>
      <c r="R146" s="101">
        <v>433.47228200000018</v>
      </c>
      <c r="S146" s="101">
        <v>0.49978600000000001</v>
      </c>
      <c r="U146" s="159" t="s">
        <v>542</v>
      </c>
    </row>
    <row r="147" spans="1:21" x14ac:dyDescent="0.2">
      <c r="B147" s="159" t="s">
        <v>343</v>
      </c>
      <c r="C147" s="101">
        <v>70.640565999999978</v>
      </c>
      <c r="D147" s="101">
        <v>51.431813999999989</v>
      </c>
      <c r="E147" s="101">
        <v>17.115171999999998</v>
      </c>
      <c r="F147" s="101">
        <v>152.75381500000006</v>
      </c>
      <c r="G147" s="101">
        <v>165.71352199999998</v>
      </c>
      <c r="H147" s="101">
        <v>34.821021999999999</v>
      </c>
      <c r="I147" s="101">
        <v>0.27234800000000003</v>
      </c>
      <c r="J147" s="101">
        <v>71.991346000000007</v>
      </c>
      <c r="K147" s="101">
        <v>2.89289</v>
      </c>
      <c r="L147" s="101">
        <v>1.3168839999999999</v>
      </c>
      <c r="M147" s="101">
        <v>2.0526239999999998</v>
      </c>
      <c r="N147" s="101">
        <v>0.81751699999999994</v>
      </c>
      <c r="O147" s="101">
        <v>19.352558000000002</v>
      </c>
      <c r="P147" s="101">
        <v>33.073840000000004</v>
      </c>
      <c r="Q147" s="101">
        <v>354.96882900000048</v>
      </c>
      <c r="R147" s="101">
        <v>421.69847100000004</v>
      </c>
      <c r="S147" s="101">
        <v>0.67515499999999995</v>
      </c>
      <c r="U147" s="159" t="s">
        <v>543</v>
      </c>
    </row>
    <row r="148" spans="1:21" x14ac:dyDescent="0.2">
      <c r="B148" s="159" t="s">
        <v>344</v>
      </c>
      <c r="C148" s="101">
        <v>72.771969000000013</v>
      </c>
      <c r="D148" s="101">
        <v>54.60116399999999</v>
      </c>
      <c r="E148" s="101">
        <v>19.847815999999998</v>
      </c>
      <c r="F148" s="101">
        <v>153.51396299999999</v>
      </c>
      <c r="G148" s="101">
        <v>168.03769700000001</v>
      </c>
      <c r="H148" s="101">
        <v>29.900314999999996</v>
      </c>
      <c r="I148" s="101">
        <v>0.198156</v>
      </c>
      <c r="J148" s="101">
        <v>69.40461599999999</v>
      </c>
      <c r="K148" s="101">
        <v>2.4167510000000001</v>
      </c>
      <c r="L148" s="101">
        <v>1.1879600000000001</v>
      </c>
      <c r="M148" s="101">
        <v>1.686874</v>
      </c>
      <c r="N148" s="101">
        <v>0.52356599999999998</v>
      </c>
      <c r="O148" s="101">
        <v>18.230936999999994</v>
      </c>
      <c r="P148" s="101">
        <v>32.888534</v>
      </c>
      <c r="Q148" s="101">
        <v>376.63688500000012</v>
      </c>
      <c r="R148" s="101">
        <v>390.9337220000001</v>
      </c>
      <c r="S148" s="101">
        <v>0.28024700000000002</v>
      </c>
      <c r="U148" s="159" t="s">
        <v>544</v>
      </c>
    </row>
    <row r="149" spans="1:21" x14ac:dyDescent="0.2">
      <c r="B149" s="159" t="s">
        <v>345</v>
      </c>
      <c r="C149" s="101">
        <v>77.608847000000026</v>
      </c>
      <c r="D149" s="101">
        <v>40.920532000000001</v>
      </c>
      <c r="E149" s="101">
        <v>20.133518000000002</v>
      </c>
      <c r="F149" s="101">
        <v>170.30816699999997</v>
      </c>
      <c r="G149" s="101">
        <v>189.34291499999998</v>
      </c>
      <c r="H149" s="101">
        <v>31.663162</v>
      </c>
      <c r="I149" s="101">
        <v>0.21015599999999998</v>
      </c>
      <c r="J149" s="101">
        <v>82.392189000000002</v>
      </c>
      <c r="K149" s="101">
        <v>2.4525429999999999</v>
      </c>
      <c r="L149" s="101">
        <v>1.3462400000000001</v>
      </c>
      <c r="M149" s="101">
        <v>1.65147</v>
      </c>
      <c r="N149" s="101">
        <v>0.52933799999999998</v>
      </c>
      <c r="O149" s="101">
        <v>20.430559000000009</v>
      </c>
      <c r="P149" s="101">
        <v>36.450143000000004</v>
      </c>
      <c r="Q149" s="101">
        <v>388.82454100000001</v>
      </c>
      <c r="R149" s="101">
        <v>378.39266700000013</v>
      </c>
      <c r="S149" s="101">
        <v>0.37813500000000005</v>
      </c>
      <c r="U149" s="159" t="s">
        <v>545</v>
      </c>
    </row>
    <row r="150" spans="1:21" x14ac:dyDescent="0.2">
      <c r="B150" s="159" t="s">
        <v>346</v>
      </c>
      <c r="C150" s="101">
        <v>50.605792999999998</v>
      </c>
      <c r="D150" s="101">
        <v>46.350401000000005</v>
      </c>
      <c r="E150" s="101">
        <v>13.307188999999999</v>
      </c>
      <c r="F150" s="101">
        <v>148.93619699999999</v>
      </c>
      <c r="G150" s="101">
        <v>138.90120100000001</v>
      </c>
      <c r="H150" s="101">
        <v>25.637980999999996</v>
      </c>
      <c r="I150" s="101">
        <v>0.16272299999999998</v>
      </c>
      <c r="J150" s="101">
        <v>45.114820999999999</v>
      </c>
      <c r="K150" s="101">
        <v>1.5731140000000001</v>
      </c>
      <c r="L150" s="101">
        <v>0.49877199999999999</v>
      </c>
      <c r="M150" s="101">
        <v>2.491387</v>
      </c>
      <c r="N150" s="101">
        <v>0.35336199999999995</v>
      </c>
      <c r="O150" s="101">
        <v>12.617594999999998</v>
      </c>
      <c r="P150" s="101">
        <v>25.271248999999997</v>
      </c>
      <c r="Q150" s="101">
        <v>270.72828700000014</v>
      </c>
      <c r="R150" s="101">
        <v>310.53212099999996</v>
      </c>
      <c r="S150" s="101">
        <v>0.66026600000000002</v>
      </c>
      <c r="U150" s="159" t="s">
        <v>546</v>
      </c>
    </row>
    <row r="151" spans="1:21" x14ac:dyDescent="0.2">
      <c r="B151" s="159" t="s">
        <v>347</v>
      </c>
      <c r="C151" s="101">
        <v>64.131821000000002</v>
      </c>
      <c r="D151" s="101">
        <v>50.04244099999999</v>
      </c>
      <c r="E151" s="101">
        <v>19.502527999999998</v>
      </c>
      <c r="F151" s="101">
        <v>171.40703600000001</v>
      </c>
      <c r="G151" s="101">
        <v>179.512193</v>
      </c>
      <c r="H151" s="101">
        <v>30.100362999999994</v>
      </c>
      <c r="I151" s="101">
        <v>0.12050899999999999</v>
      </c>
      <c r="J151" s="101">
        <v>80.474435</v>
      </c>
      <c r="K151" s="101">
        <v>1.8555540000000001</v>
      </c>
      <c r="L151" s="101">
        <v>1.2917529999999999</v>
      </c>
      <c r="M151" s="101">
        <v>3.4397950000000002</v>
      </c>
      <c r="N151" s="101">
        <v>0.54420000000000002</v>
      </c>
      <c r="O151" s="101">
        <v>17.953617999999999</v>
      </c>
      <c r="P151" s="101">
        <v>37.000941999999995</v>
      </c>
      <c r="Q151" s="101">
        <v>379.49032700000004</v>
      </c>
      <c r="R151" s="101">
        <v>439.71707000000009</v>
      </c>
      <c r="S151" s="101">
        <v>0.23176099999999999</v>
      </c>
      <c r="U151" s="159" t="s">
        <v>547</v>
      </c>
    </row>
    <row r="152" spans="1:21" x14ac:dyDescent="0.2">
      <c r="B152" s="159" t="s">
        <v>348</v>
      </c>
      <c r="C152" s="101">
        <v>74.384289999999993</v>
      </c>
      <c r="D152" s="101">
        <v>49.031365999999998</v>
      </c>
      <c r="E152" s="101">
        <v>35.173323999999994</v>
      </c>
      <c r="F152" s="101">
        <v>176.25629799999999</v>
      </c>
      <c r="G152" s="101">
        <v>187.13968600000007</v>
      </c>
      <c r="H152" s="101">
        <v>29.164780999999998</v>
      </c>
      <c r="I152" s="101">
        <v>4.0738000000000003E-2</v>
      </c>
      <c r="J152" s="101">
        <v>82.344566999999998</v>
      </c>
      <c r="K152" s="101">
        <v>2.2127729999999999</v>
      </c>
      <c r="L152" s="101">
        <v>1.539717</v>
      </c>
      <c r="M152" s="101">
        <v>3.1583679999999998</v>
      </c>
      <c r="N152" s="101">
        <v>0.69551200000000002</v>
      </c>
      <c r="O152" s="101">
        <v>19.830724</v>
      </c>
      <c r="P152" s="101">
        <v>37.744308000000004</v>
      </c>
      <c r="Q152" s="101">
        <v>322.44502000000011</v>
      </c>
      <c r="R152" s="101">
        <v>436.83591699999982</v>
      </c>
      <c r="S152" s="101">
        <v>0.59194800000000014</v>
      </c>
      <c r="U152" s="159" t="s">
        <v>548</v>
      </c>
    </row>
    <row r="153" spans="1:21" x14ac:dyDescent="0.2">
      <c r="B153" s="159" t="s">
        <v>349</v>
      </c>
      <c r="C153" s="101">
        <v>78.794626999999991</v>
      </c>
      <c r="D153" s="101">
        <v>59.647835999999984</v>
      </c>
      <c r="E153" s="101">
        <v>31.298500000000004</v>
      </c>
      <c r="F153" s="101">
        <v>159.394836</v>
      </c>
      <c r="G153" s="101">
        <v>197.94651900000002</v>
      </c>
      <c r="H153" s="101">
        <v>32.618203999999992</v>
      </c>
      <c r="I153" s="101">
        <v>6.8284999999999998E-2</v>
      </c>
      <c r="J153" s="101">
        <v>83.886324999999999</v>
      </c>
      <c r="K153" s="101">
        <v>2.7817249999999998</v>
      </c>
      <c r="L153" s="101">
        <v>1.35738</v>
      </c>
      <c r="M153" s="101">
        <v>1.7333479999999999</v>
      </c>
      <c r="N153" s="101">
        <v>0.54234599999999999</v>
      </c>
      <c r="O153" s="101">
        <v>19.549779000000001</v>
      </c>
      <c r="P153" s="101">
        <v>39.454264000000002</v>
      </c>
      <c r="Q153" s="101">
        <v>367.5966250000003</v>
      </c>
      <c r="R153" s="101">
        <v>471.20963299999988</v>
      </c>
      <c r="S153" s="101">
        <v>1.102166</v>
      </c>
      <c r="U153" s="159" t="s">
        <v>549</v>
      </c>
    </row>
    <row r="154" spans="1:21" x14ac:dyDescent="0.2">
      <c r="B154" s="159" t="s">
        <v>350</v>
      </c>
      <c r="C154" s="101">
        <v>61.820877999999993</v>
      </c>
      <c r="D154" s="101">
        <v>43.899208000000002</v>
      </c>
      <c r="E154" s="101">
        <v>29.401076999999994</v>
      </c>
      <c r="F154" s="101">
        <v>132.53505699999999</v>
      </c>
      <c r="G154" s="101">
        <v>158.19094099999998</v>
      </c>
      <c r="H154" s="101">
        <v>27.883535999999992</v>
      </c>
      <c r="I154" s="101">
        <v>3.9633000000000002E-2</v>
      </c>
      <c r="J154" s="101">
        <v>61.598081999999998</v>
      </c>
      <c r="K154" s="101">
        <v>1.5050460000000001</v>
      </c>
      <c r="L154" s="101">
        <v>0.79422900000000007</v>
      </c>
      <c r="M154" s="101">
        <v>2.2983020000000001</v>
      </c>
      <c r="N154" s="101">
        <v>0.63332100000000002</v>
      </c>
      <c r="O154" s="101">
        <v>18.360289999999999</v>
      </c>
      <c r="P154" s="101">
        <v>29.891965000000003</v>
      </c>
      <c r="Q154" s="101">
        <v>320.75440399999991</v>
      </c>
      <c r="R154" s="101">
        <v>410.56518400000004</v>
      </c>
      <c r="S154" s="101">
        <v>0.93902200000000013</v>
      </c>
      <c r="U154" s="159" t="s">
        <v>550</v>
      </c>
    </row>
    <row r="155" spans="1:21" x14ac:dyDescent="0.2">
      <c r="C155" s="101"/>
      <c r="D155" s="101"/>
      <c r="E155" s="101"/>
      <c r="F155" s="101"/>
      <c r="G155" s="101"/>
      <c r="H155" s="101"/>
      <c r="I155" s="101"/>
      <c r="J155" s="101"/>
      <c r="K155" s="101"/>
      <c r="L155" s="101"/>
      <c r="M155" s="101"/>
      <c r="N155" s="101"/>
      <c r="O155" s="101"/>
      <c r="P155" s="161"/>
      <c r="Q155" s="161"/>
      <c r="R155" s="161"/>
      <c r="S155" s="161"/>
    </row>
    <row r="156" spans="1:21" x14ac:dyDescent="0.2"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21" x14ac:dyDescent="0.2">
      <c r="C157" s="101"/>
      <c r="D157" s="101"/>
      <c r="E157" s="101"/>
      <c r="F157" s="101"/>
      <c r="G157" s="101"/>
      <c r="H157" s="101"/>
      <c r="I157" s="101"/>
      <c r="J157" s="101"/>
      <c r="K157" s="101"/>
      <c r="L157" s="101"/>
      <c r="M157" s="101"/>
      <c r="N157" s="101"/>
      <c r="O157" s="101"/>
    </row>
    <row r="158" spans="1:21" s="103" customFormat="1" ht="27" customHeight="1" thickBot="1" x14ac:dyDescent="0.3">
      <c r="A158" s="268" t="s">
        <v>683</v>
      </c>
      <c r="B158" s="268"/>
      <c r="C158" s="268"/>
      <c r="D158" s="268"/>
      <c r="E158" s="268"/>
      <c r="F158" s="268"/>
      <c r="G158" s="268"/>
      <c r="H158" s="268"/>
      <c r="I158" s="268"/>
      <c r="J158" s="268"/>
      <c r="K158" s="268"/>
      <c r="L158" s="268"/>
      <c r="M158" s="268"/>
      <c r="N158" s="268"/>
      <c r="O158" s="268"/>
      <c r="P158" s="268"/>
      <c r="Q158" s="268"/>
      <c r="R158" s="163"/>
      <c r="S158" s="163"/>
      <c r="T158" s="163"/>
      <c r="U158" s="163"/>
    </row>
    <row r="159" spans="1:21" s="98" customFormat="1" ht="11.25" customHeight="1" thickBot="1" x14ac:dyDescent="0.3">
      <c r="A159" s="229" t="s">
        <v>162</v>
      </c>
      <c r="B159" s="229" t="s">
        <v>163</v>
      </c>
      <c r="C159" s="265" t="s">
        <v>681</v>
      </c>
      <c r="D159" s="266"/>
      <c r="E159" s="266"/>
      <c r="F159" s="266"/>
      <c r="G159" s="266"/>
      <c r="H159" s="266"/>
      <c r="I159" s="266"/>
      <c r="J159" s="266"/>
      <c r="K159" s="266"/>
      <c r="L159" s="266"/>
      <c r="M159" s="266"/>
      <c r="N159" s="266"/>
      <c r="O159" s="267"/>
      <c r="P159" s="229" t="s">
        <v>536</v>
      </c>
      <c r="Q159" s="229" t="s">
        <v>523</v>
      </c>
    </row>
    <row r="160" spans="1:21" ht="20.25" customHeight="1" thickBot="1" x14ac:dyDescent="0.25">
      <c r="A160" s="230"/>
      <c r="B160" s="230"/>
      <c r="C160" s="160">
        <v>87</v>
      </c>
      <c r="D160" s="160">
        <v>88</v>
      </c>
      <c r="E160" s="160">
        <v>89</v>
      </c>
      <c r="F160" s="160">
        <v>90</v>
      </c>
      <c r="G160" s="160">
        <v>91</v>
      </c>
      <c r="H160" s="160">
        <v>92</v>
      </c>
      <c r="I160" s="160">
        <v>93</v>
      </c>
      <c r="J160" s="160">
        <v>94</v>
      </c>
      <c r="K160" s="160">
        <v>95</v>
      </c>
      <c r="L160" s="160">
        <v>96</v>
      </c>
      <c r="M160" s="160">
        <v>97</v>
      </c>
      <c r="N160" s="160">
        <v>98</v>
      </c>
      <c r="O160" s="160">
        <v>99</v>
      </c>
      <c r="P160" s="230"/>
      <c r="Q160" s="230"/>
      <c r="T160" s="159"/>
    </row>
    <row r="161" spans="1:17" x14ac:dyDescent="0.2">
      <c r="A161" s="100">
        <v>2020</v>
      </c>
      <c r="B161" s="159" t="s">
        <v>339</v>
      </c>
      <c r="C161" s="101">
        <v>796.11996399999998</v>
      </c>
      <c r="D161" s="101">
        <v>24.463984000000007</v>
      </c>
      <c r="E161" s="101">
        <v>3.8268650000000002</v>
      </c>
      <c r="F161" s="101">
        <v>137.080321</v>
      </c>
      <c r="G161" s="101">
        <v>10.772372999999995</v>
      </c>
      <c r="H161" s="101">
        <v>0.58475500000000002</v>
      </c>
      <c r="I161" s="101">
        <v>4.7701729999999998</v>
      </c>
      <c r="J161" s="101">
        <v>164.68693300000004</v>
      </c>
      <c r="K161" s="101">
        <v>4.8832780000000007</v>
      </c>
      <c r="L161" s="101">
        <v>10.659049</v>
      </c>
      <c r="M161" s="101">
        <v>1.3137220000000001</v>
      </c>
      <c r="N161" s="101">
        <v>0</v>
      </c>
      <c r="O161" s="101">
        <v>6.8069470000000001</v>
      </c>
      <c r="P161" s="100">
        <v>2020</v>
      </c>
      <c r="Q161" s="159" t="s">
        <v>539</v>
      </c>
    </row>
    <row r="162" spans="1:17" x14ac:dyDescent="0.2">
      <c r="B162" s="159" t="s">
        <v>340</v>
      </c>
      <c r="C162" s="101">
        <v>817.32046700000001</v>
      </c>
      <c r="D162" s="101">
        <v>18.448535</v>
      </c>
      <c r="E162" s="101">
        <v>5.4801540000000006</v>
      </c>
      <c r="F162" s="101">
        <v>141.329769</v>
      </c>
      <c r="G162" s="101">
        <v>14.439480999999997</v>
      </c>
      <c r="H162" s="101">
        <v>0.69884000000000002</v>
      </c>
      <c r="I162" s="101">
        <v>3.0107210000000002</v>
      </c>
      <c r="J162" s="101">
        <v>172.39215200000001</v>
      </c>
      <c r="K162" s="101">
        <v>4.6944819999999989</v>
      </c>
      <c r="L162" s="101">
        <v>10.897425999999999</v>
      </c>
      <c r="M162" s="101">
        <v>1.6646579999999993</v>
      </c>
      <c r="N162" s="101">
        <v>0</v>
      </c>
      <c r="O162" s="101">
        <v>6.9554130000000001</v>
      </c>
      <c r="P162" s="96"/>
      <c r="Q162" s="159" t="s">
        <v>540</v>
      </c>
    </row>
    <row r="163" spans="1:17" x14ac:dyDescent="0.2">
      <c r="B163" s="159" t="s">
        <v>341</v>
      </c>
      <c r="C163" s="101">
        <v>514.44333699999993</v>
      </c>
      <c r="D163" s="101">
        <v>22.071248999999995</v>
      </c>
      <c r="E163" s="101">
        <v>4.5632670000000006</v>
      </c>
      <c r="F163" s="101">
        <v>115.43278499999998</v>
      </c>
      <c r="G163" s="101">
        <v>9.4026309999999995</v>
      </c>
      <c r="H163" s="101">
        <v>0.579237</v>
      </c>
      <c r="I163" s="101">
        <v>4.4458469999999997</v>
      </c>
      <c r="J163" s="101">
        <v>120.722403</v>
      </c>
      <c r="K163" s="101">
        <v>4.6991259999999997</v>
      </c>
      <c r="L163" s="101">
        <v>8.9608600000000003</v>
      </c>
      <c r="M163" s="101">
        <v>1.477252</v>
      </c>
      <c r="N163" s="101">
        <v>0</v>
      </c>
      <c r="O163" s="101">
        <v>8.993326999999999</v>
      </c>
      <c r="P163" s="96"/>
      <c r="Q163" s="159" t="s">
        <v>541</v>
      </c>
    </row>
    <row r="164" spans="1:17" x14ac:dyDescent="0.2">
      <c r="B164" s="159" t="s">
        <v>342</v>
      </c>
      <c r="C164" s="101">
        <v>105.422926</v>
      </c>
      <c r="D164" s="101">
        <v>41.419587</v>
      </c>
      <c r="E164" s="101">
        <v>2.5615569999999996</v>
      </c>
      <c r="F164" s="101">
        <v>56.635221000000001</v>
      </c>
      <c r="G164" s="101">
        <v>2.98203</v>
      </c>
      <c r="H164" s="101">
        <v>0.57637899999999997</v>
      </c>
      <c r="I164" s="101">
        <v>8.1759999999999999E-2</v>
      </c>
      <c r="J164" s="101">
        <v>46.165775000000011</v>
      </c>
      <c r="K164" s="101">
        <v>5.7076900000000004</v>
      </c>
      <c r="L164" s="101">
        <v>4.8204830000000003</v>
      </c>
      <c r="M164" s="101">
        <v>8.2261000000000001E-2</v>
      </c>
      <c r="N164" s="101">
        <v>0</v>
      </c>
      <c r="O164" s="101">
        <v>5.1785410000000009</v>
      </c>
      <c r="P164" s="96"/>
      <c r="Q164" s="159" t="s">
        <v>542</v>
      </c>
    </row>
    <row r="165" spans="1:17" x14ac:dyDescent="0.2">
      <c r="B165" s="159" t="s">
        <v>343</v>
      </c>
      <c r="C165" s="101">
        <v>407.38714499999998</v>
      </c>
      <c r="D165" s="101">
        <v>33.145150999999998</v>
      </c>
      <c r="E165" s="101">
        <v>5.2610950000000001</v>
      </c>
      <c r="F165" s="101">
        <v>95.651107999999994</v>
      </c>
      <c r="G165" s="101">
        <v>6.1754670000000003</v>
      </c>
      <c r="H165" s="101">
        <v>0.61003499999999999</v>
      </c>
      <c r="I165" s="101">
        <v>4.3371769999999996</v>
      </c>
      <c r="J165" s="101">
        <v>90.423587999999995</v>
      </c>
      <c r="K165" s="101">
        <v>4.3713660000000001</v>
      </c>
      <c r="L165" s="101">
        <v>6.1206440000000004</v>
      </c>
      <c r="M165" s="101">
        <v>1.0564439999999999</v>
      </c>
      <c r="N165" s="101">
        <v>0</v>
      </c>
      <c r="O165" s="101">
        <v>2.2046820000000009</v>
      </c>
      <c r="P165" s="96"/>
      <c r="Q165" s="159" t="s">
        <v>543</v>
      </c>
    </row>
    <row r="166" spans="1:17" x14ac:dyDescent="0.2">
      <c r="B166" s="159" t="s">
        <v>344</v>
      </c>
      <c r="C166" s="101">
        <v>646.03060299999993</v>
      </c>
      <c r="D166" s="101">
        <v>22.668565999999998</v>
      </c>
      <c r="E166" s="101">
        <v>8.5913900000000005</v>
      </c>
      <c r="F166" s="101">
        <v>145.968513</v>
      </c>
      <c r="G166" s="101">
        <v>5.8029200000000003</v>
      </c>
      <c r="H166" s="101">
        <v>0.63450200000000001</v>
      </c>
      <c r="I166" s="101">
        <v>2.954056</v>
      </c>
      <c r="J166" s="101">
        <v>145.70711799999998</v>
      </c>
      <c r="K166" s="101">
        <v>6.3610930000000003</v>
      </c>
      <c r="L166" s="101">
        <v>6.0655109999999999</v>
      </c>
      <c r="M166" s="101">
        <v>1.9175819999999999</v>
      </c>
      <c r="N166" s="101">
        <v>0</v>
      </c>
      <c r="O166" s="101">
        <v>3.6470780000000005</v>
      </c>
      <c r="P166" s="96"/>
      <c r="Q166" s="159" t="s">
        <v>544</v>
      </c>
    </row>
    <row r="167" spans="1:17" x14ac:dyDescent="0.2">
      <c r="B167" s="159" t="s">
        <v>345</v>
      </c>
      <c r="C167" s="101">
        <v>661.08727599999997</v>
      </c>
      <c r="D167" s="101">
        <v>48.485468999999995</v>
      </c>
      <c r="E167" s="101">
        <v>6.0271850000000002</v>
      </c>
      <c r="F167" s="101">
        <v>151.32962699999999</v>
      </c>
      <c r="G167" s="101">
        <v>13.539355000000008</v>
      </c>
      <c r="H167" s="101">
        <v>0.82263599999999992</v>
      </c>
      <c r="I167" s="101">
        <v>7.404634999999999</v>
      </c>
      <c r="J167" s="101">
        <v>182.17478000000003</v>
      </c>
      <c r="K167" s="101">
        <v>8.7798359999999995</v>
      </c>
      <c r="L167" s="101">
        <v>8.825762000000001</v>
      </c>
      <c r="M167" s="101">
        <v>0.46495499999999995</v>
      </c>
      <c r="N167" s="101">
        <v>0</v>
      </c>
      <c r="O167" s="101">
        <v>3.7590630000000003</v>
      </c>
      <c r="P167" s="96"/>
      <c r="Q167" s="159" t="s">
        <v>545</v>
      </c>
    </row>
    <row r="168" spans="1:17" x14ac:dyDescent="0.2">
      <c r="B168" s="159" t="s">
        <v>346</v>
      </c>
      <c r="C168" s="101">
        <v>438.40627000000001</v>
      </c>
      <c r="D168" s="101">
        <v>27.840859999999999</v>
      </c>
      <c r="E168" s="101">
        <v>2.6170209999999998</v>
      </c>
      <c r="F168" s="101">
        <v>108.65096899999999</v>
      </c>
      <c r="G168" s="101">
        <v>8.4355139999999977</v>
      </c>
      <c r="H168" s="101">
        <v>0.48237800000000003</v>
      </c>
      <c r="I168" s="101">
        <v>4.1546250000000002</v>
      </c>
      <c r="J168" s="101">
        <v>118.994191</v>
      </c>
      <c r="K168" s="101">
        <v>4.8067060000000001</v>
      </c>
      <c r="L168" s="101">
        <v>7.2035629999999999</v>
      </c>
      <c r="M168" s="101">
        <v>0.24147199999999999</v>
      </c>
      <c r="N168" s="101">
        <v>0</v>
      </c>
      <c r="O168" s="101">
        <v>3.910825</v>
      </c>
      <c r="P168" s="96"/>
      <c r="Q168" s="159" t="s">
        <v>546</v>
      </c>
    </row>
    <row r="169" spans="1:17" x14ac:dyDescent="0.2">
      <c r="B169" s="159" t="s">
        <v>347</v>
      </c>
      <c r="C169" s="101">
        <v>903.82620199999997</v>
      </c>
      <c r="D169" s="101">
        <v>38.836330000000004</v>
      </c>
      <c r="E169" s="101">
        <v>5.6838670000000011</v>
      </c>
      <c r="F169" s="101">
        <v>171.17351000000002</v>
      </c>
      <c r="G169" s="101">
        <v>11.491580000000003</v>
      </c>
      <c r="H169" s="101">
        <v>0.95819399999999999</v>
      </c>
      <c r="I169" s="101">
        <v>3.2034350000000003</v>
      </c>
      <c r="J169" s="101">
        <v>166.39222799999999</v>
      </c>
      <c r="K169" s="101">
        <v>7.1868970000000001</v>
      </c>
      <c r="L169" s="101">
        <v>8.4642649999999993</v>
      </c>
      <c r="M169" s="101">
        <v>0.87303599999999992</v>
      </c>
      <c r="N169" s="101">
        <v>0</v>
      </c>
      <c r="O169" s="101">
        <v>4.2676739999999995</v>
      </c>
      <c r="P169" s="96"/>
      <c r="Q169" s="159" t="s">
        <v>547</v>
      </c>
    </row>
    <row r="170" spans="1:17" x14ac:dyDescent="0.2">
      <c r="B170" s="159" t="s">
        <v>348</v>
      </c>
      <c r="C170" s="101">
        <v>857.6506559999998</v>
      </c>
      <c r="D170" s="101">
        <v>97.717765999999997</v>
      </c>
      <c r="E170" s="101">
        <v>5.5428110000000004</v>
      </c>
      <c r="F170" s="101">
        <v>171.41176199999998</v>
      </c>
      <c r="G170" s="101">
        <v>14.233986000000005</v>
      </c>
      <c r="H170" s="101">
        <v>0.66033099999999989</v>
      </c>
      <c r="I170" s="101">
        <v>5.0234450000000006</v>
      </c>
      <c r="J170" s="101">
        <v>187.49041</v>
      </c>
      <c r="K170" s="101">
        <v>7.9171490000000011</v>
      </c>
      <c r="L170" s="101">
        <v>11.294851000000001</v>
      </c>
      <c r="M170" s="101">
        <v>0.19889100000000001</v>
      </c>
      <c r="N170" s="101">
        <v>0</v>
      </c>
      <c r="O170" s="101">
        <v>3.6272839999999995</v>
      </c>
      <c r="P170" s="96"/>
      <c r="Q170" s="159" t="s">
        <v>548</v>
      </c>
    </row>
    <row r="171" spans="1:17" x14ac:dyDescent="0.2">
      <c r="B171" s="159" t="s">
        <v>349</v>
      </c>
      <c r="C171" s="101">
        <v>872.93450599999994</v>
      </c>
      <c r="D171" s="101">
        <v>19.075575000000001</v>
      </c>
      <c r="E171" s="101">
        <v>5.5386030000000002</v>
      </c>
      <c r="F171" s="101">
        <v>158.68588999999997</v>
      </c>
      <c r="G171" s="101">
        <v>12.485347999999997</v>
      </c>
      <c r="H171" s="101">
        <v>0.76928400000000008</v>
      </c>
      <c r="I171" s="101">
        <v>5.564388000000001</v>
      </c>
      <c r="J171" s="101">
        <v>177.96464499999999</v>
      </c>
      <c r="K171" s="101">
        <v>8.2821170000000013</v>
      </c>
      <c r="L171" s="101">
        <v>9.9042389999999987</v>
      </c>
      <c r="M171" s="101">
        <v>0.56622899999999998</v>
      </c>
      <c r="N171" s="101">
        <v>0</v>
      </c>
      <c r="O171" s="101">
        <v>3.2455510000000007</v>
      </c>
      <c r="P171" s="96"/>
      <c r="Q171" s="159" t="s">
        <v>549</v>
      </c>
    </row>
    <row r="172" spans="1:17" x14ac:dyDescent="0.2">
      <c r="B172" s="159" t="s">
        <v>350</v>
      </c>
      <c r="C172" s="101">
        <v>478.72304300000008</v>
      </c>
      <c r="D172" s="101">
        <v>10.952682000000001</v>
      </c>
      <c r="E172" s="101">
        <v>4.4234989999999996</v>
      </c>
      <c r="F172" s="101">
        <v>126.85161199999999</v>
      </c>
      <c r="G172" s="101">
        <v>12.152452000000004</v>
      </c>
      <c r="H172" s="101">
        <v>0.46785899999999997</v>
      </c>
      <c r="I172" s="101">
        <v>4.5822240000000001</v>
      </c>
      <c r="J172" s="101">
        <v>143.06786400000001</v>
      </c>
      <c r="K172" s="101">
        <v>6.7982670000000001</v>
      </c>
      <c r="L172" s="101">
        <v>7.944661</v>
      </c>
      <c r="M172" s="101">
        <v>0.99104599999999987</v>
      </c>
      <c r="N172" s="101">
        <v>0</v>
      </c>
      <c r="O172" s="101">
        <v>3.0097609999999997</v>
      </c>
      <c r="P172" s="96"/>
      <c r="Q172" s="159" t="s">
        <v>550</v>
      </c>
    </row>
    <row r="173" spans="1:17" x14ac:dyDescent="0.2">
      <c r="C173" s="101"/>
      <c r="D173" s="101"/>
      <c r="E173" s="101"/>
      <c r="F173" s="101"/>
      <c r="G173" s="101"/>
      <c r="H173" s="101"/>
      <c r="I173" s="101"/>
      <c r="J173" s="101"/>
      <c r="K173" s="101"/>
      <c r="L173" s="101"/>
      <c r="M173" s="101"/>
      <c r="N173" s="101"/>
      <c r="O173" s="101"/>
      <c r="P173" s="96"/>
    </row>
    <row r="174" spans="1:17" x14ac:dyDescent="0.2">
      <c r="A174" s="100">
        <v>2021</v>
      </c>
      <c r="B174" s="159" t="s">
        <v>339</v>
      </c>
      <c r="C174" s="101">
        <v>682.22926799999993</v>
      </c>
      <c r="D174" s="101">
        <v>33.519981999999999</v>
      </c>
      <c r="E174" s="101">
        <v>6.6510500000000006</v>
      </c>
      <c r="F174" s="101">
        <v>128.48985199999998</v>
      </c>
      <c r="G174" s="101">
        <v>11.492964999999996</v>
      </c>
      <c r="H174" s="101">
        <v>0.61246100000000003</v>
      </c>
      <c r="I174" s="101">
        <v>3.6947890000000001</v>
      </c>
      <c r="J174" s="101">
        <v>147.35902699999997</v>
      </c>
      <c r="K174" s="101">
        <v>5.581302</v>
      </c>
      <c r="L174" s="101">
        <v>8.104830999999999</v>
      </c>
      <c r="M174" s="101">
        <v>1.5217860000000001</v>
      </c>
      <c r="N174" s="101">
        <v>0</v>
      </c>
      <c r="O174" s="101">
        <v>2.6267609999999997</v>
      </c>
      <c r="P174" s="100">
        <v>2021</v>
      </c>
      <c r="Q174" s="159" t="s">
        <v>539</v>
      </c>
    </row>
    <row r="175" spans="1:17" x14ac:dyDescent="0.2">
      <c r="B175" s="159" t="s">
        <v>340</v>
      </c>
      <c r="C175" s="101">
        <v>751.45171200000016</v>
      </c>
      <c r="D175" s="101">
        <v>9.726033000000001</v>
      </c>
      <c r="E175" s="101">
        <v>5.6222580000000004</v>
      </c>
      <c r="F175" s="101">
        <v>147.85558999999998</v>
      </c>
      <c r="G175" s="101">
        <v>10.896081000000002</v>
      </c>
      <c r="H175" s="101">
        <v>0.51873800000000003</v>
      </c>
      <c r="I175" s="101">
        <v>4.4333660000000004</v>
      </c>
      <c r="J175" s="101">
        <v>155.98774</v>
      </c>
      <c r="K175" s="101">
        <v>5.5014700000000003</v>
      </c>
      <c r="L175" s="101">
        <v>8.747202999999999</v>
      </c>
      <c r="M175" s="101">
        <v>1.4623970000000002</v>
      </c>
      <c r="N175" s="101">
        <v>0</v>
      </c>
      <c r="O175" s="101">
        <v>2.387607</v>
      </c>
      <c r="P175" s="96"/>
      <c r="Q175" s="159" t="s">
        <v>540</v>
      </c>
    </row>
    <row r="176" spans="1:17" x14ac:dyDescent="0.2">
      <c r="B176" s="159" t="s">
        <v>341</v>
      </c>
      <c r="C176" s="101">
        <v>856.4073719999999</v>
      </c>
      <c r="D176" s="101">
        <v>39.177655000000001</v>
      </c>
      <c r="E176" s="101">
        <v>7.1997589999999994</v>
      </c>
      <c r="F176" s="101">
        <v>177.85204299999998</v>
      </c>
      <c r="G176" s="101">
        <v>9.9090439999999997</v>
      </c>
      <c r="H176" s="101">
        <v>0.99610500000000002</v>
      </c>
      <c r="I176" s="101">
        <v>5.9246340000000002</v>
      </c>
      <c r="J176" s="101">
        <v>184.46959100000004</v>
      </c>
      <c r="K176" s="101">
        <v>8.6414099999999987</v>
      </c>
      <c r="L176" s="101">
        <v>9.0161139999999982</v>
      </c>
      <c r="M176" s="101">
        <v>0.45623900000000012</v>
      </c>
      <c r="N176" s="101">
        <v>0</v>
      </c>
      <c r="O176" s="101">
        <v>3.2459799999999999</v>
      </c>
      <c r="P176" s="96"/>
      <c r="Q176" s="159" t="s">
        <v>541</v>
      </c>
    </row>
    <row r="177" spans="2:19" x14ac:dyDescent="0.2">
      <c r="B177" s="159" t="s">
        <v>342</v>
      </c>
      <c r="C177" s="101">
        <v>756.9315959999999</v>
      </c>
      <c r="D177" s="101">
        <v>28.059925000000007</v>
      </c>
      <c r="E177" s="101">
        <v>8.6819929999999985</v>
      </c>
      <c r="F177" s="101">
        <v>129.45121599999999</v>
      </c>
      <c r="G177" s="101">
        <v>10.434317999999998</v>
      </c>
      <c r="H177" s="101">
        <v>0.75020500000000001</v>
      </c>
      <c r="I177" s="101">
        <v>5.9355390000000003</v>
      </c>
      <c r="J177" s="101">
        <v>168.96257599999996</v>
      </c>
      <c r="K177" s="101">
        <v>7.7683980000000004</v>
      </c>
      <c r="L177" s="101">
        <v>8.481325</v>
      </c>
      <c r="M177" s="101">
        <v>0.81828099999999981</v>
      </c>
      <c r="N177" s="101">
        <v>0</v>
      </c>
      <c r="O177" s="101">
        <v>3.7203760000000008</v>
      </c>
      <c r="P177" s="96"/>
      <c r="Q177" s="159" t="s">
        <v>542</v>
      </c>
    </row>
    <row r="178" spans="2:19" x14ac:dyDescent="0.2">
      <c r="B178" s="159" t="s">
        <v>343</v>
      </c>
      <c r="C178" s="101">
        <v>680.62030200000004</v>
      </c>
      <c r="D178" s="101">
        <v>33.246106999999995</v>
      </c>
      <c r="E178" s="101">
        <v>8.7794489999999996</v>
      </c>
      <c r="F178" s="101">
        <v>139.645984</v>
      </c>
      <c r="G178" s="101">
        <v>10.104642</v>
      </c>
      <c r="H178" s="101">
        <v>0.79228699999999996</v>
      </c>
      <c r="I178" s="101">
        <v>4.8595410000000001</v>
      </c>
      <c r="J178" s="101">
        <v>157.757396</v>
      </c>
      <c r="K178" s="101">
        <v>7.5677960000000013</v>
      </c>
      <c r="L178" s="101">
        <v>8.2677239999999976</v>
      </c>
      <c r="M178" s="101">
        <v>0.82142999999999988</v>
      </c>
      <c r="N178" s="101">
        <v>0</v>
      </c>
      <c r="O178" s="101">
        <v>4.9491460000000007</v>
      </c>
      <c r="P178" s="96"/>
      <c r="Q178" s="159" t="s">
        <v>543</v>
      </c>
    </row>
    <row r="179" spans="2:19" x14ac:dyDescent="0.2">
      <c r="B179" s="159" t="s">
        <v>344</v>
      </c>
      <c r="C179" s="101">
        <v>523.47366099999999</v>
      </c>
      <c r="D179" s="101">
        <v>14.564878999999999</v>
      </c>
      <c r="E179" s="101">
        <v>10.334218</v>
      </c>
      <c r="F179" s="101">
        <v>145.346416</v>
      </c>
      <c r="G179" s="101">
        <v>8.1975079999999991</v>
      </c>
      <c r="H179" s="101">
        <v>0.71959799999999996</v>
      </c>
      <c r="I179" s="101">
        <v>2.9076430000000002</v>
      </c>
      <c r="J179" s="101">
        <v>162.32553000000001</v>
      </c>
      <c r="K179" s="101">
        <v>7.4433729999999994</v>
      </c>
      <c r="L179" s="101">
        <v>8.4200879999999998</v>
      </c>
      <c r="M179" s="101">
        <v>0.44014700000000001</v>
      </c>
      <c r="N179" s="101">
        <v>0</v>
      </c>
      <c r="O179" s="101">
        <v>6.1276189999999993</v>
      </c>
      <c r="P179" s="96"/>
      <c r="Q179" s="159" t="s">
        <v>544</v>
      </c>
      <c r="R179" s="161"/>
      <c r="S179" s="161"/>
    </row>
    <row r="180" spans="2:19" x14ac:dyDescent="0.2">
      <c r="B180" s="159" t="s">
        <v>345</v>
      </c>
      <c r="C180" s="101">
        <v>644.97736200000008</v>
      </c>
      <c r="D180" s="101">
        <v>18.133776999999998</v>
      </c>
      <c r="E180" s="101">
        <v>7.9689799999999993</v>
      </c>
      <c r="F180" s="101">
        <v>138.38738799999999</v>
      </c>
      <c r="G180" s="101">
        <v>10.451940000000002</v>
      </c>
      <c r="H180" s="101">
        <v>0.77395700000000001</v>
      </c>
      <c r="I180" s="101">
        <v>6.438059</v>
      </c>
      <c r="J180" s="101">
        <v>168.30471899999998</v>
      </c>
      <c r="K180" s="101">
        <v>8.8045629999999999</v>
      </c>
      <c r="L180" s="101">
        <v>9.7299949999999988</v>
      </c>
      <c r="M180" s="101">
        <v>0.57701599999999997</v>
      </c>
      <c r="N180" s="101">
        <v>0</v>
      </c>
      <c r="O180" s="101">
        <v>5.3895259999999992</v>
      </c>
      <c r="P180" s="96"/>
      <c r="Q180" s="159" t="s">
        <v>545</v>
      </c>
      <c r="R180" s="161"/>
      <c r="S180" s="161"/>
    </row>
    <row r="181" spans="2:19" x14ac:dyDescent="0.2">
      <c r="B181" s="159" t="s">
        <v>346</v>
      </c>
      <c r="C181" s="101">
        <v>304.07976000000002</v>
      </c>
      <c r="D181" s="101">
        <v>11.457501000000001</v>
      </c>
      <c r="E181" s="101">
        <v>4.0076499999999999</v>
      </c>
      <c r="F181" s="101">
        <v>103.53142899999999</v>
      </c>
      <c r="G181" s="101">
        <v>6.8125870000000033</v>
      </c>
      <c r="H181" s="101">
        <v>0.47114400000000001</v>
      </c>
      <c r="I181" s="101">
        <v>3.8330380000000002</v>
      </c>
      <c r="J181" s="101">
        <v>120.52725599999999</v>
      </c>
      <c r="K181" s="101">
        <v>6.4271600000000015</v>
      </c>
      <c r="L181" s="101">
        <v>7.5039809999999987</v>
      </c>
      <c r="M181" s="101">
        <v>1.4982599999999997</v>
      </c>
      <c r="N181" s="101">
        <v>0</v>
      </c>
      <c r="O181" s="101">
        <v>5.5187269999999993</v>
      </c>
      <c r="P181" s="96"/>
      <c r="Q181" s="159" t="s">
        <v>546</v>
      </c>
      <c r="R181" s="161"/>
      <c r="S181" s="161"/>
    </row>
    <row r="182" spans="2:19" x14ac:dyDescent="0.2">
      <c r="B182" s="159" t="s">
        <v>347</v>
      </c>
      <c r="C182" s="101">
        <v>626.16912800000011</v>
      </c>
      <c r="D182" s="101">
        <v>30.225351000000003</v>
      </c>
      <c r="E182" s="101">
        <v>6.2767149999999994</v>
      </c>
      <c r="F182" s="101">
        <v>147.64803699999999</v>
      </c>
      <c r="G182" s="101">
        <v>9.742855000000004</v>
      </c>
      <c r="H182" s="101">
        <v>0.80921299999999996</v>
      </c>
      <c r="I182" s="101">
        <v>2.8182100000000001</v>
      </c>
      <c r="J182" s="101">
        <v>155.88914600000001</v>
      </c>
      <c r="K182" s="101">
        <v>9.6120949999999983</v>
      </c>
      <c r="L182" s="101">
        <v>9.7922489999999982</v>
      </c>
      <c r="M182" s="101">
        <v>0.46069399999999994</v>
      </c>
      <c r="N182" s="101">
        <v>0</v>
      </c>
      <c r="O182" s="101">
        <v>6.0174320000000003</v>
      </c>
      <c r="P182" s="96"/>
      <c r="Q182" s="159" t="s">
        <v>547</v>
      </c>
      <c r="R182" s="161"/>
      <c r="S182" s="161"/>
    </row>
    <row r="183" spans="2:19" x14ac:dyDescent="0.2">
      <c r="B183" s="159" t="s">
        <v>348</v>
      </c>
      <c r="C183" s="101">
        <v>687.58658199999991</v>
      </c>
      <c r="D183" s="101">
        <v>10.568736999999999</v>
      </c>
      <c r="E183" s="101">
        <v>7.1854860000000009</v>
      </c>
      <c r="F183" s="101">
        <v>137.36673900000002</v>
      </c>
      <c r="G183" s="101">
        <v>9.3537940000000024</v>
      </c>
      <c r="H183" s="101">
        <v>0.80321100000000001</v>
      </c>
      <c r="I183" s="101">
        <v>5.1605440000000007</v>
      </c>
      <c r="J183" s="101">
        <v>160.765433</v>
      </c>
      <c r="K183" s="101">
        <v>9.0557620000000014</v>
      </c>
      <c r="L183" s="101">
        <v>10.622812999999999</v>
      </c>
      <c r="M183" s="101">
        <v>1.182596</v>
      </c>
      <c r="N183" s="101">
        <v>0</v>
      </c>
      <c r="O183" s="101">
        <v>12.971310999999998</v>
      </c>
      <c r="P183" s="96"/>
      <c r="Q183" s="159" t="s">
        <v>548</v>
      </c>
      <c r="R183" s="161"/>
      <c r="S183" s="161"/>
    </row>
    <row r="184" spans="2:19" x14ac:dyDescent="0.2">
      <c r="B184" s="159" t="s">
        <v>349</v>
      </c>
      <c r="C184" s="101">
        <v>888.40826100000004</v>
      </c>
      <c r="D184" s="101">
        <v>15.024698000000003</v>
      </c>
      <c r="E184" s="101">
        <v>7.7673060000000005</v>
      </c>
      <c r="F184" s="101">
        <v>160.694996</v>
      </c>
      <c r="G184" s="101">
        <v>10.215674999999999</v>
      </c>
      <c r="H184" s="101">
        <v>0.67501399999999989</v>
      </c>
      <c r="I184" s="101">
        <v>5.8346140000000002</v>
      </c>
      <c r="J184" s="101">
        <v>179.92275100000003</v>
      </c>
      <c r="K184" s="101">
        <v>8.8256949999999996</v>
      </c>
      <c r="L184" s="101">
        <v>10.142636999999999</v>
      </c>
      <c r="M184" s="101">
        <v>0.70547899999999997</v>
      </c>
      <c r="N184" s="101">
        <v>0</v>
      </c>
      <c r="O184" s="101">
        <v>8.1110260000000025</v>
      </c>
      <c r="P184" s="96"/>
      <c r="Q184" s="159" t="s">
        <v>549</v>
      </c>
      <c r="R184" s="161"/>
      <c r="S184" s="161"/>
    </row>
    <row r="185" spans="2:19" x14ac:dyDescent="0.2">
      <c r="B185" s="159" t="s">
        <v>350</v>
      </c>
      <c r="C185" s="101">
        <v>647.507386</v>
      </c>
      <c r="D185" s="101">
        <v>8.0133560000000017</v>
      </c>
      <c r="E185" s="101">
        <v>6.4325450000000002</v>
      </c>
      <c r="F185" s="101">
        <v>116.52673900000002</v>
      </c>
      <c r="G185" s="101">
        <v>9.5629429999999989</v>
      </c>
      <c r="H185" s="101">
        <v>0.75018899999999999</v>
      </c>
      <c r="I185" s="101">
        <v>5.3293179999999989</v>
      </c>
      <c r="J185" s="101">
        <v>157.81741500000001</v>
      </c>
      <c r="K185" s="101">
        <v>8.0012650000000001</v>
      </c>
      <c r="L185" s="101">
        <v>8.4154419999999988</v>
      </c>
      <c r="M185" s="101">
        <v>0.81239799999999995</v>
      </c>
      <c r="N185" s="101">
        <v>0</v>
      </c>
      <c r="O185" s="101">
        <v>6.997935</v>
      </c>
      <c r="P185" s="96"/>
      <c r="Q185" s="159" t="s">
        <v>550</v>
      </c>
      <c r="R185" s="161"/>
      <c r="S185" s="161"/>
    </row>
    <row r="186" spans="2:19" x14ac:dyDescent="0.2">
      <c r="C186" s="101"/>
      <c r="D186" s="101"/>
      <c r="E186" s="101"/>
      <c r="F186" s="101"/>
      <c r="G186" s="101"/>
      <c r="H186" s="101"/>
      <c r="I186" s="101"/>
      <c r="J186" s="101"/>
      <c r="K186" s="101"/>
      <c r="L186" s="101"/>
      <c r="M186" s="101"/>
      <c r="N186" s="101"/>
      <c r="O186" s="101"/>
    </row>
    <row r="187" spans="2:19" x14ac:dyDescent="0.2">
      <c r="C187" s="101"/>
      <c r="D187" s="101"/>
      <c r="E187" s="101"/>
      <c r="F187" s="101"/>
      <c r="G187" s="101"/>
      <c r="H187" s="101"/>
      <c r="I187" s="101"/>
      <c r="J187" s="101"/>
      <c r="K187" s="101"/>
      <c r="L187" s="101"/>
      <c r="M187" s="101"/>
      <c r="N187" s="101"/>
      <c r="O187" s="101"/>
    </row>
    <row r="188" spans="2:19" x14ac:dyDescent="0.2">
      <c r="C188" s="101"/>
      <c r="D188" s="101"/>
      <c r="E188" s="101"/>
      <c r="F188" s="101"/>
      <c r="G188" s="101"/>
      <c r="H188" s="101"/>
      <c r="I188" s="101"/>
      <c r="J188" s="101"/>
      <c r="K188" s="101"/>
      <c r="L188" s="101"/>
      <c r="M188" s="101"/>
      <c r="N188" s="101"/>
      <c r="O188" s="101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42.5546875" style="9" customWidth="1"/>
    <col min="2" max="2" width="12.33203125" style="9" customWidth="1"/>
    <col min="3" max="3" width="9.33203125" style="9" customWidth="1"/>
    <col min="4" max="4" width="12.33203125" style="9" customWidth="1"/>
    <col min="5" max="5" width="9.33203125" style="9" customWidth="1"/>
    <col min="6" max="6" width="11.6640625" style="9" customWidth="1"/>
    <col min="7" max="7" width="12.33203125" style="9" customWidth="1"/>
    <col min="8" max="8" width="9.33203125" style="9" customWidth="1"/>
    <col min="9" max="9" width="12.33203125" style="9" customWidth="1"/>
    <col min="10" max="10" width="9.33203125" style="9" customWidth="1"/>
    <col min="11" max="11" width="11.6640625" style="9" customWidth="1"/>
    <col min="12" max="12" width="2" style="9" customWidth="1"/>
    <col min="13" max="13" width="40.44140625" style="9" customWidth="1"/>
    <col min="14" max="16384" width="9.109375" style="9"/>
  </cols>
  <sheetData>
    <row r="1" spans="1:13" hidden="1" x14ac:dyDescent="0.3">
      <c r="A1" s="52"/>
    </row>
    <row r="2" spans="1:13" ht="25.5" customHeight="1" x14ac:dyDescent="0.3">
      <c r="A2" s="272" t="s">
        <v>684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3" x14ac:dyDescent="0.3">
      <c r="A3" s="164" t="s">
        <v>709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6" t="s">
        <v>925</v>
      </c>
    </row>
    <row r="4" spans="1:13" ht="26.25" customHeight="1" x14ac:dyDescent="0.3">
      <c r="A4" s="273" t="s">
        <v>308</v>
      </c>
      <c r="B4" s="276" t="s">
        <v>685</v>
      </c>
      <c r="C4" s="277"/>
      <c r="D4" s="277"/>
      <c r="E4" s="277"/>
      <c r="F4" s="278"/>
      <c r="G4" s="276" t="s">
        <v>686</v>
      </c>
      <c r="H4" s="277"/>
      <c r="I4" s="277"/>
      <c r="J4" s="277"/>
      <c r="K4" s="278"/>
      <c r="L4" s="167"/>
      <c r="M4" s="269" t="s">
        <v>599</v>
      </c>
    </row>
    <row r="5" spans="1:13" ht="56.25" customHeight="1" x14ac:dyDescent="0.3">
      <c r="A5" s="274"/>
      <c r="B5" s="279">
        <v>2020</v>
      </c>
      <c r="C5" s="280"/>
      <c r="D5" s="279">
        <v>2021</v>
      </c>
      <c r="E5" s="280"/>
      <c r="F5" s="168" t="s">
        <v>687</v>
      </c>
      <c r="G5" s="279">
        <v>2020</v>
      </c>
      <c r="H5" s="280"/>
      <c r="I5" s="279">
        <v>2021</v>
      </c>
      <c r="J5" s="280"/>
      <c r="K5" s="168" t="s">
        <v>687</v>
      </c>
      <c r="L5" s="169"/>
      <c r="M5" s="270"/>
    </row>
    <row r="6" spans="1:13" ht="24" customHeight="1" x14ac:dyDescent="0.3">
      <c r="A6" s="275"/>
      <c r="B6" s="168" t="s">
        <v>688</v>
      </c>
      <c r="C6" s="170" t="s">
        <v>296</v>
      </c>
      <c r="D6" s="168" t="s">
        <v>688</v>
      </c>
      <c r="E6" s="171" t="s">
        <v>296</v>
      </c>
      <c r="F6" s="172"/>
      <c r="G6" s="168" t="s">
        <v>688</v>
      </c>
      <c r="H6" s="170" t="s">
        <v>296</v>
      </c>
      <c r="I6" s="168" t="s">
        <v>688</v>
      </c>
      <c r="J6" s="281" t="s">
        <v>296</v>
      </c>
      <c r="K6" s="282"/>
      <c r="L6" s="173"/>
      <c r="M6" s="271"/>
    </row>
    <row r="7" spans="1:13" x14ac:dyDescent="0.3">
      <c r="A7" s="174" t="s">
        <v>297</v>
      </c>
      <c r="B7" s="175">
        <f>SUM(B9:B25)</f>
        <v>68145.567972000004</v>
      </c>
      <c r="C7" s="175">
        <f>SUM(C9:C25)</f>
        <v>99.999999999999986</v>
      </c>
      <c r="D7" s="175">
        <f>SUM(D9:D25)</f>
        <v>82517.965150000004</v>
      </c>
      <c r="E7" s="175">
        <f>SUM(E9:E25)</f>
        <v>100</v>
      </c>
      <c r="F7" s="175">
        <f>D7/B7*100-100</f>
        <v>21.090729163641868</v>
      </c>
      <c r="G7" s="175">
        <f>SUM(G9:G25)</f>
        <v>53757.392564000009</v>
      </c>
      <c r="H7" s="175">
        <f>SUM(H9:H25)</f>
        <v>99.999999999999986</v>
      </c>
      <c r="I7" s="175">
        <f>SUM(I9:I25)</f>
        <v>63476.70303099999</v>
      </c>
      <c r="J7" s="175">
        <f>SUM(J9:J25)</f>
        <v>100.00000000000001</v>
      </c>
      <c r="K7" s="175">
        <f>I7/G7*100-100</f>
        <v>18.079951432593774</v>
      </c>
      <c r="L7" s="175"/>
      <c r="M7" s="174" t="s">
        <v>297</v>
      </c>
    </row>
    <row r="8" spans="1:13" x14ac:dyDescent="0.3">
      <c r="M8" s="176"/>
    </row>
    <row r="9" spans="1:13" x14ac:dyDescent="0.3">
      <c r="A9" s="177" t="s">
        <v>298</v>
      </c>
      <c r="B9" s="178">
        <v>7484.0407679999971</v>
      </c>
      <c r="C9" s="178">
        <f t="shared" ref="C9:C25" si="0">B9/$B$7*100</f>
        <v>10.982432153291432</v>
      </c>
      <c r="D9" s="178">
        <v>8373.2439049999957</v>
      </c>
      <c r="E9" s="178">
        <f>D9/$D$7*100</f>
        <v>10.147176908421372</v>
      </c>
      <c r="F9" s="178">
        <f>D9/B9*100-100</f>
        <v>11.881324067635006</v>
      </c>
      <c r="G9" s="178">
        <v>3913.480818</v>
      </c>
      <c r="H9" s="178">
        <f>G9/$G$7*100</f>
        <v>7.2798932971699983</v>
      </c>
      <c r="I9" s="178">
        <v>4501.240902999999</v>
      </c>
      <c r="J9" s="178">
        <f>I9/$I$7*100</f>
        <v>7.0911699695583392</v>
      </c>
      <c r="K9" s="178">
        <f>I9/G9*100-100</f>
        <v>15.018856929018412</v>
      </c>
      <c r="L9" s="178"/>
      <c r="M9" s="177" t="s">
        <v>600</v>
      </c>
    </row>
    <row r="10" spans="1:13" x14ac:dyDescent="0.3">
      <c r="A10" s="177" t="s">
        <v>299</v>
      </c>
      <c r="B10" s="178">
        <v>3083.5973830000007</v>
      </c>
      <c r="C10" s="178">
        <f t="shared" si="0"/>
        <v>4.5250153087974923</v>
      </c>
      <c r="D10" s="178">
        <v>3356.7195370000004</v>
      </c>
      <c r="E10" s="178">
        <f t="shared" ref="E10:E25" si="1">D10/$D$7*100</f>
        <v>4.0678651380922961</v>
      </c>
      <c r="F10" s="178">
        <f t="shared" ref="F10:F25" si="2">D10/B10*100-100</f>
        <v>8.8572572899994384</v>
      </c>
      <c r="G10" s="178">
        <v>2867.0399899999998</v>
      </c>
      <c r="H10" s="178">
        <f t="shared" ref="H10:H25" si="3">G10/$G$7*100</f>
        <v>5.3332943680009981</v>
      </c>
      <c r="I10" s="178">
        <v>3176.5835699999993</v>
      </c>
      <c r="J10" s="178">
        <f t="shared" ref="J10:J25" si="4">I10/$I$7*100</f>
        <v>5.0043298065569939</v>
      </c>
      <c r="K10" s="178">
        <f t="shared" ref="K10:K25" si="5">I10/G10*100-100</f>
        <v>10.79662582592718</v>
      </c>
      <c r="L10" s="178"/>
      <c r="M10" s="177" t="s">
        <v>601</v>
      </c>
    </row>
    <row r="11" spans="1:13" x14ac:dyDescent="0.3">
      <c r="A11" s="177" t="s">
        <v>300</v>
      </c>
      <c r="B11" s="178">
        <v>5888.6876180000017</v>
      </c>
      <c r="C11" s="178">
        <f t="shared" si="0"/>
        <v>8.6413361767262327</v>
      </c>
      <c r="D11" s="178">
        <v>9580.5059810000002</v>
      </c>
      <c r="E11" s="178">
        <f t="shared" si="1"/>
        <v>11.610206290938816</v>
      </c>
      <c r="F11" s="178">
        <f t="shared" si="2"/>
        <v>62.693397960441729</v>
      </c>
      <c r="G11" s="178">
        <v>2476.2163630000005</v>
      </c>
      <c r="H11" s="178">
        <f t="shared" si="3"/>
        <v>4.6062806339648636</v>
      </c>
      <c r="I11" s="178">
        <v>3627.5247240000003</v>
      </c>
      <c r="J11" s="178">
        <f t="shared" si="4"/>
        <v>5.7147339902458913</v>
      </c>
      <c r="K11" s="178">
        <f t="shared" si="5"/>
        <v>46.494659279496886</v>
      </c>
      <c r="L11" s="178"/>
      <c r="M11" s="177" t="s">
        <v>602</v>
      </c>
    </row>
    <row r="12" spans="1:13" x14ac:dyDescent="0.3">
      <c r="A12" s="177" t="s">
        <v>301</v>
      </c>
      <c r="B12" s="178">
        <v>8340.3181450000047</v>
      </c>
      <c r="C12" s="178">
        <f t="shared" si="0"/>
        <v>12.238973704683065</v>
      </c>
      <c r="D12" s="178">
        <v>10245.926604000002</v>
      </c>
      <c r="E12" s="178">
        <f t="shared" si="1"/>
        <v>12.416601143005767</v>
      </c>
      <c r="F12" s="178">
        <f t="shared" si="2"/>
        <v>22.848150704447704</v>
      </c>
      <c r="G12" s="178">
        <v>3265.2044939999992</v>
      </c>
      <c r="H12" s="178">
        <f t="shared" si="3"/>
        <v>6.0739636694853862</v>
      </c>
      <c r="I12" s="178">
        <v>3910.297536</v>
      </c>
      <c r="J12" s="178">
        <f t="shared" si="4"/>
        <v>6.1602089416810699</v>
      </c>
      <c r="K12" s="178">
        <f t="shared" si="5"/>
        <v>19.756589309655695</v>
      </c>
      <c r="L12" s="178"/>
      <c r="M12" s="177" t="s">
        <v>603</v>
      </c>
    </row>
    <row r="13" spans="1:13" x14ac:dyDescent="0.3">
      <c r="A13" s="177" t="s">
        <v>358</v>
      </c>
      <c r="B13" s="178">
        <v>4160.5048229999993</v>
      </c>
      <c r="C13" s="178">
        <f t="shared" si="0"/>
        <v>6.1053197541907478</v>
      </c>
      <c r="D13" s="178">
        <v>5433.292614</v>
      </c>
      <c r="E13" s="178">
        <f t="shared" si="1"/>
        <v>6.5843754194900903</v>
      </c>
      <c r="F13" s="178">
        <f t="shared" si="2"/>
        <v>30.592147951945805</v>
      </c>
      <c r="G13" s="178">
        <v>3822.4166729999997</v>
      </c>
      <c r="H13" s="178">
        <f t="shared" si="3"/>
        <v>7.1104949304400922</v>
      </c>
      <c r="I13" s="178">
        <v>4880.313755000001</v>
      </c>
      <c r="J13" s="178">
        <f t="shared" si="4"/>
        <v>7.6883541866007308</v>
      </c>
      <c r="K13" s="178">
        <f t="shared" si="5"/>
        <v>27.676131947428885</v>
      </c>
      <c r="L13" s="178"/>
      <c r="M13" s="177" t="s">
        <v>604</v>
      </c>
    </row>
    <row r="14" spans="1:13" x14ac:dyDescent="0.3">
      <c r="A14" s="177" t="s">
        <v>359</v>
      </c>
      <c r="B14" s="178">
        <v>568.58637599999986</v>
      </c>
      <c r="C14" s="178">
        <f t="shared" si="0"/>
        <v>0.83437029424073983</v>
      </c>
      <c r="D14" s="178">
        <v>639.19157300000006</v>
      </c>
      <c r="E14" s="178">
        <f t="shared" si="1"/>
        <v>0.77460898585912352</v>
      </c>
      <c r="F14" s="178">
        <f t="shared" si="2"/>
        <v>12.417673018602244</v>
      </c>
      <c r="G14" s="178">
        <v>248.90552</v>
      </c>
      <c r="H14" s="178">
        <f t="shared" si="3"/>
        <v>0.46301635575733979</v>
      </c>
      <c r="I14" s="178">
        <v>320.40338400000002</v>
      </c>
      <c r="J14" s="178">
        <f t="shared" si="4"/>
        <v>0.50475744438636849</v>
      </c>
      <c r="K14" s="178">
        <f t="shared" si="5"/>
        <v>28.724900918227945</v>
      </c>
      <c r="L14" s="178"/>
      <c r="M14" s="177" t="s">
        <v>605</v>
      </c>
    </row>
    <row r="15" spans="1:13" x14ac:dyDescent="0.3">
      <c r="A15" s="177" t="s">
        <v>360</v>
      </c>
      <c r="B15" s="178">
        <v>911.38490299999989</v>
      </c>
      <c r="C15" s="178">
        <f t="shared" si="0"/>
        <v>1.3374089175901716</v>
      </c>
      <c r="D15" s="178">
        <v>1166.3339389999999</v>
      </c>
      <c r="E15" s="178">
        <f t="shared" si="1"/>
        <v>1.4134303201488965</v>
      </c>
      <c r="F15" s="178">
        <f t="shared" si="2"/>
        <v>27.973805047766959</v>
      </c>
      <c r="G15" s="178">
        <v>1658.2383750000004</v>
      </c>
      <c r="H15" s="178">
        <f t="shared" si="3"/>
        <v>3.0846703977054153</v>
      </c>
      <c r="I15" s="178">
        <v>1909.5736519999998</v>
      </c>
      <c r="J15" s="178">
        <f t="shared" si="4"/>
        <v>3.0083062932040203</v>
      </c>
      <c r="K15" s="178">
        <f t="shared" si="5"/>
        <v>15.156763996611716</v>
      </c>
      <c r="L15" s="178"/>
      <c r="M15" s="177" t="s">
        <v>606</v>
      </c>
    </row>
    <row r="16" spans="1:13" x14ac:dyDescent="0.3">
      <c r="A16" s="177" t="s">
        <v>361</v>
      </c>
      <c r="B16" s="178">
        <v>1199.8744710000001</v>
      </c>
      <c r="C16" s="178">
        <f t="shared" si="0"/>
        <v>1.7607520293807084</v>
      </c>
      <c r="D16" s="178">
        <v>1456.668915</v>
      </c>
      <c r="E16" s="178">
        <f t="shared" si="1"/>
        <v>1.7652748857198399</v>
      </c>
      <c r="F16" s="178">
        <f t="shared" si="2"/>
        <v>21.401775786260544</v>
      </c>
      <c r="G16" s="178">
        <v>2303.5895420000002</v>
      </c>
      <c r="H16" s="178">
        <f t="shared" si="3"/>
        <v>4.2851586212212549</v>
      </c>
      <c r="I16" s="178">
        <v>2831.613879</v>
      </c>
      <c r="J16" s="178">
        <f t="shared" si="4"/>
        <v>4.4608710657469564</v>
      </c>
      <c r="K16" s="178">
        <f t="shared" si="5"/>
        <v>22.921806483874008</v>
      </c>
      <c r="L16" s="178"/>
      <c r="M16" s="177" t="s">
        <v>607</v>
      </c>
    </row>
    <row r="17" spans="1:13" x14ac:dyDescent="0.3">
      <c r="A17" s="177" t="s">
        <v>302</v>
      </c>
      <c r="B17" s="178">
        <v>1995.0345950000005</v>
      </c>
      <c r="C17" s="178">
        <f t="shared" si="0"/>
        <v>2.9276072595355438</v>
      </c>
      <c r="D17" s="178">
        <v>2237.0377249999992</v>
      </c>
      <c r="E17" s="178">
        <f t="shared" si="1"/>
        <v>2.7109705394862118</v>
      </c>
      <c r="F17" s="178">
        <f t="shared" si="2"/>
        <v>12.130272357507593</v>
      </c>
      <c r="G17" s="178">
        <v>2069.7715400000002</v>
      </c>
      <c r="H17" s="178">
        <f t="shared" si="3"/>
        <v>3.850208206314818</v>
      </c>
      <c r="I17" s="178">
        <v>2286.1792419999997</v>
      </c>
      <c r="J17" s="178">
        <f t="shared" si="4"/>
        <v>3.6016036322546601</v>
      </c>
      <c r="K17" s="178">
        <f t="shared" si="5"/>
        <v>10.455632315825511</v>
      </c>
      <c r="L17" s="178"/>
      <c r="M17" s="177" t="s">
        <v>608</v>
      </c>
    </row>
    <row r="18" spans="1:13" x14ac:dyDescent="0.3">
      <c r="A18" s="177" t="s">
        <v>303</v>
      </c>
      <c r="B18" s="178">
        <v>1786.1947170000001</v>
      </c>
      <c r="C18" s="178">
        <f t="shared" si="0"/>
        <v>2.6211458355353656</v>
      </c>
      <c r="D18" s="178">
        <v>2013.099005</v>
      </c>
      <c r="E18" s="178">
        <f t="shared" si="1"/>
        <v>2.4395887626901813</v>
      </c>
      <c r="F18" s="178">
        <f t="shared" si="2"/>
        <v>12.703222433727518</v>
      </c>
      <c r="G18" s="178">
        <v>2583.2000309999999</v>
      </c>
      <c r="H18" s="178">
        <f t="shared" si="3"/>
        <v>4.8052926449596907</v>
      </c>
      <c r="I18" s="178">
        <v>3132.347894</v>
      </c>
      <c r="J18" s="178">
        <f t="shared" si="4"/>
        <v>4.9346417574180901</v>
      </c>
      <c r="K18" s="178">
        <f t="shared" si="5"/>
        <v>21.258433586632307</v>
      </c>
      <c r="L18" s="178"/>
      <c r="M18" s="177" t="s">
        <v>609</v>
      </c>
    </row>
    <row r="19" spans="1:13" x14ac:dyDescent="0.3">
      <c r="A19" s="177" t="s">
        <v>304</v>
      </c>
      <c r="B19" s="178">
        <v>659.16037499999993</v>
      </c>
      <c r="C19" s="178">
        <f t="shared" si="0"/>
        <v>0.96728282501194962</v>
      </c>
      <c r="D19" s="178">
        <v>710.64170200000012</v>
      </c>
      <c r="E19" s="178">
        <f t="shared" si="1"/>
        <v>0.86119634761740138</v>
      </c>
      <c r="F19" s="178">
        <f t="shared" si="2"/>
        <v>7.8101367971338078</v>
      </c>
      <c r="G19" s="178">
        <v>1538.2073490000002</v>
      </c>
      <c r="H19" s="178">
        <f t="shared" si="3"/>
        <v>2.8613875704047809</v>
      </c>
      <c r="I19" s="178">
        <v>1725.9128460000004</v>
      </c>
      <c r="J19" s="178">
        <f t="shared" si="4"/>
        <v>2.7189705255440249</v>
      </c>
      <c r="K19" s="178">
        <f t="shared" si="5"/>
        <v>12.202873502199083</v>
      </c>
      <c r="L19" s="178"/>
      <c r="M19" s="177" t="s">
        <v>610</v>
      </c>
    </row>
    <row r="20" spans="1:13" x14ac:dyDescent="0.3">
      <c r="A20" s="177" t="s">
        <v>362</v>
      </c>
      <c r="B20" s="178">
        <v>1087.2929480000003</v>
      </c>
      <c r="C20" s="178">
        <f t="shared" si="0"/>
        <v>1.5955446265364648</v>
      </c>
      <c r="D20" s="178">
        <v>1283.465455</v>
      </c>
      <c r="E20" s="178">
        <f t="shared" si="1"/>
        <v>1.5553770050763303</v>
      </c>
      <c r="F20" s="178">
        <f t="shared" si="2"/>
        <v>18.042286336984475</v>
      </c>
      <c r="G20" s="178">
        <v>2321.2154429999991</v>
      </c>
      <c r="H20" s="178">
        <f t="shared" si="3"/>
        <v>4.3179464856605776</v>
      </c>
      <c r="I20" s="178">
        <v>2897.1919200000002</v>
      </c>
      <c r="J20" s="178">
        <f t="shared" si="4"/>
        <v>4.5641814739261184</v>
      </c>
      <c r="K20" s="178">
        <f t="shared" si="5"/>
        <v>24.813572507323741</v>
      </c>
      <c r="L20" s="178"/>
      <c r="M20" s="177" t="s">
        <v>611</v>
      </c>
    </row>
    <row r="21" spans="1:13" x14ac:dyDescent="0.3">
      <c r="A21" s="177" t="s">
        <v>305</v>
      </c>
      <c r="B21" s="178">
        <v>5251.0077369999981</v>
      </c>
      <c r="C21" s="178">
        <f t="shared" si="0"/>
        <v>7.7055748352667024</v>
      </c>
      <c r="D21" s="178">
        <v>7585.1330739999994</v>
      </c>
      <c r="E21" s="178">
        <f t="shared" si="1"/>
        <v>9.1920990298438046</v>
      </c>
      <c r="F21" s="178">
        <f t="shared" si="2"/>
        <v>44.45099786376494</v>
      </c>
      <c r="G21" s="178">
        <v>4086.3881319999987</v>
      </c>
      <c r="H21" s="178">
        <f t="shared" si="3"/>
        <v>7.6015370855924873</v>
      </c>
      <c r="I21" s="178">
        <v>5697.7135890000018</v>
      </c>
      <c r="J21" s="178">
        <f t="shared" si="4"/>
        <v>8.9760704588223827</v>
      </c>
      <c r="K21" s="178">
        <f t="shared" si="5"/>
        <v>39.431532320239313</v>
      </c>
      <c r="L21" s="178"/>
      <c r="M21" s="177" t="s">
        <v>612</v>
      </c>
    </row>
    <row r="22" spans="1:13" x14ac:dyDescent="0.3">
      <c r="A22" s="177" t="s">
        <v>363</v>
      </c>
      <c r="B22" s="178">
        <v>13206.775208999999</v>
      </c>
      <c r="C22" s="178">
        <f t="shared" si="0"/>
        <v>19.380240860897167</v>
      </c>
      <c r="D22" s="178">
        <v>15156.461185000006</v>
      </c>
      <c r="E22" s="178">
        <f t="shared" si="1"/>
        <v>18.367468414240225</v>
      </c>
      <c r="F22" s="178">
        <f t="shared" si="2"/>
        <v>14.762770965249388</v>
      </c>
      <c r="G22" s="178">
        <v>7891.497653000004</v>
      </c>
      <c r="H22" s="178">
        <f t="shared" si="3"/>
        <v>14.679837091437994</v>
      </c>
      <c r="I22" s="178">
        <v>9077.1529079999982</v>
      </c>
      <c r="J22" s="178">
        <f t="shared" si="4"/>
        <v>14.299975383987739</v>
      </c>
      <c r="K22" s="178">
        <f t="shared" si="5"/>
        <v>15.024464393640912</v>
      </c>
      <c r="L22" s="178"/>
      <c r="M22" s="177" t="s">
        <v>613</v>
      </c>
    </row>
    <row r="23" spans="1:13" x14ac:dyDescent="0.3">
      <c r="A23" s="177" t="s">
        <v>364</v>
      </c>
      <c r="B23" s="178">
        <v>8410.8961940000008</v>
      </c>
      <c r="C23" s="178">
        <f t="shared" si="0"/>
        <v>12.342543241338767</v>
      </c>
      <c r="D23" s="178">
        <v>8586.7395070000002</v>
      </c>
      <c r="E23" s="178">
        <f t="shared" si="1"/>
        <v>10.405903116237955</v>
      </c>
      <c r="F23" s="178">
        <f t="shared" si="2"/>
        <v>2.0906608397502282</v>
      </c>
      <c r="G23" s="178">
        <v>7970.175224999999</v>
      </c>
      <c r="H23" s="178">
        <f t="shared" si="3"/>
        <v>14.826193840244825</v>
      </c>
      <c r="I23" s="178">
        <v>8394.9230939999998</v>
      </c>
      <c r="J23" s="178">
        <f t="shared" si="4"/>
        <v>13.225203410297143</v>
      </c>
      <c r="K23" s="178">
        <f t="shared" si="5"/>
        <v>5.3292161967493143</v>
      </c>
      <c r="L23" s="178"/>
      <c r="M23" s="177" t="s">
        <v>614</v>
      </c>
    </row>
    <row r="24" spans="1:13" x14ac:dyDescent="0.3">
      <c r="A24" s="177" t="s">
        <v>326</v>
      </c>
      <c r="B24" s="178">
        <v>1755.4155089999999</v>
      </c>
      <c r="C24" s="178">
        <f t="shared" si="0"/>
        <v>2.5759789832865931</v>
      </c>
      <c r="D24" s="178">
        <v>1999.6976310000002</v>
      </c>
      <c r="E24" s="178">
        <f t="shared" si="1"/>
        <v>2.423348209526226</v>
      </c>
      <c r="F24" s="178">
        <f t="shared" si="2"/>
        <v>13.915914536904111</v>
      </c>
      <c r="G24" s="178">
        <v>1709.9586539999998</v>
      </c>
      <c r="H24" s="178">
        <f t="shared" si="3"/>
        <v>3.1808809401688074</v>
      </c>
      <c r="I24" s="178">
        <v>1798.6429029999999</v>
      </c>
      <c r="J24" s="178">
        <f t="shared" si="4"/>
        <v>2.8335480847541819</v>
      </c>
      <c r="K24" s="178">
        <f t="shared" si="5"/>
        <v>5.1863387920255661</v>
      </c>
      <c r="L24" s="178"/>
      <c r="M24" s="177" t="s">
        <v>615</v>
      </c>
    </row>
    <row r="25" spans="1:13" x14ac:dyDescent="0.3">
      <c r="A25" s="177" t="s">
        <v>306</v>
      </c>
      <c r="B25" s="178">
        <v>2356.7962009999997</v>
      </c>
      <c r="C25" s="178">
        <f t="shared" si="0"/>
        <v>3.4584731936908533</v>
      </c>
      <c r="D25" s="178">
        <v>2693.8067980000005</v>
      </c>
      <c r="E25" s="178">
        <f t="shared" si="1"/>
        <v>3.2645094836054622</v>
      </c>
      <c r="F25" s="178">
        <f t="shared" si="2"/>
        <v>14.299522243671547</v>
      </c>
      <c r="G25" s="178">
        <v>3031.8867620000005</v>
      </c>
      <c r="H25" s="178">
        <f t="shared" si="3"/>
        <v>5.6399438614706545</v>
      </c>
      <c r="I25" s="178">
        <v>3309.0872320000008</v>
      </c>
      <c r="J25" s="178">
        <f t="shared" si="4"/>
        <v>5.213073575015307</v>
      </c>
      <c r="K25" s="178">
        <f t="shared" si="5"/>
        <v>9.1428371756583573</v>
      </c>
      <c r="L25" s="178"/>
      <c r="M25" s="177" t="s">
        <v>616</v>
      </c>
    </row>
    <row r="27" spans="1:13" x14ac:dyDescent="0.3">
      <c r="A27" s="179"/>
    </row>
    <row r="28" spans="1:13" x14ac:dyDescent="0.3">
      <c r="A28" s="179" t="s">
        <v>365</v>
      </c>
    </row>
    <row r="32" spans="1:13" x14ac:dyDescent="0.3">
      <c r="A32" s="220"/>
      <c r="B32" s="220"/>
    </row>
    <row r="34" spans="1:3" x14ac:dyDescent="0.3">
      <c r="A34" s="220"/>
      <c r="B34" s="220"/>
      <c r="C34" s="31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248"/>
  <sheetViews>
    <sheetView showGridLines="0" topLeftCell="A2" zoomScale="90" zoomScaleNormal="90" workbookViewId="0">
      <selection activeCell="A2" sqref="A2:M2"/>
    </sheetView>
  </sheetViews>
  <sheetFormatPr defaultColWidth="9.109375" defaultRowHeight="13.8" x14ac:dyDescent="0.3"/>
  <cols>
    <col min="1" max="1" width="37.88671875" style="9" customWidth="1"/>
    <col min="2" max="2" width="12.88671875" style="207" customWidth="1"/>
    <col min="3" max="3" width="6.88671875" style="208" customWidth="1"/>
    <col min="4" max="4" width="12.88671875" style="9" customWidth="1"/>
    <col min="5" max="5" width="6.88671875" style="178" customWidth="1"/>
    <col min="6" max="6" width="12.88671875" style="9" customWidth="1"/>
    <col min="7" max="7" width="6.88671875" style="178" customWidth="1"/>
    <col min="8" max="8" width="12.88671875" style="9" customWidth="1"/>
    <col min="9" max="9" width="6.88671875" style="178" customWidth="1"/>
    <col min="10" max="11" width="10.6640625" style="9" customWidth="1"/>
    <col min="12" max="12" width="2.5546875" style="9" customWidth="1"/>
    <col min="13" max="13" width="37.88671875" style="179" customWidth="1"/>
    <col min="14" max="14" width="3.6640625" style="9" customWidth="1"/>
    <col min="15" max="16384" width="9.109375" style="9"/>
  </cols>
  <sheetData>
    <row r="1" spans="1:15" s="180" customFormat="1" ht="10.199999999999999" hidden="1" x14ac:dyDescent="0.2">
      <c r="B1" s="181"/>
      <c r="C1" s="182"/>
      <c r="E1" s="183"/>
      <c r="G1" s="183"/>
      <c r="I1" s="183"/>
    </row>
    <row r="2" spans="1:15" s="180" customFormat="1" ht="30" customHeight="1" x14ac:dyDescent="0.2">
      <c r="A2" s="272" t="s">
        <v>689</v>
      </c>
      <c r="B2" s="272"/>
      <c r="C2" s="272"/>
      <c r="D2" s="272"/>
      <c r="E2" s="272"/>
      <c r="F2" s="272"/>
      <c r="G2" s="272"/>
      <c r="H2" s="272"/>
      <c r="I2" s="272"/>
      <c r="J2" s="272"/>
      <c r="K2" s="272"/>
      <c r="L2" s="272"/>
      <c r="M2" s="272"/>
    </row>
    <row r="3" spans="1:15" s="180" customFormat="1" ht="15" customHeight="1" x14ac:dyDescent="0.2">
      <c r="A3" s="164" t="s">
        <v>709</v>
      </c>
      <c r="B3" s="166"/>
      <c r="C3" s="182"/>
      <c r="D3" s="184"/>
      <c r="E3" s="185"/>
      <c r="F3" s="184"/>
      <c r="G3" s="185"/>
      <c r="H3" s="184"/>
      <c r="I3" s="185"/>
      <c r="J3" s="184"/>
      <c r="K3" s="186"/>
      <c r="L3" s="186"/>
      <c r="M3" s="166" t="s">
        <v>925</v>
      </c>
    </row>
    <row r="4" spans="1:15" s="188" customFormat="1" ht="33.75" customHeight="1" x14ac:dyDescent="0.2">
      <c r="A4" s="285" t="s">
        <v>307</v>
      </c>
      <c r="B4" s="276" t="s">
        <v>685</v>
      </c>
      <c r="C4" s="277"/>
      <c r="D4" s="277"/>
      <c r="E4" s="278"/>
      <c r="F4" s="276" t="s">
        <v>690</v>
      </c>
      <c r="G4" s="277"/>
      <c r="H4" s="277"/>
      <c r="I4" s="278"/>
      <c r="J4" s="276" t="s">
        <v>691</v>
      </c>
      <c r="K4" s="278"/>
      <c r="L4" s="187"/>
      <c r="M4" s="284" t="s">
        <v>617</v>
      </c>
    </row>
    <row r="5" spans="1:15" s="188" customFormat="1" ht="10.199999999999999" x14ac:dyDescent="0.2">
      <c r="A5" s="285"/>
      <c r="B5" s="281">
        <v>2020</v>
      </c>
      <c r="C5" s="282"/>
      <c r="D5" s="281">
        <v>2021</v>
      </c>
      <c r="E5" s="282"/>
      <c r="F5" s="281">
        <v>2020</v>
      </c>
      <c r="G5" s="282"/>
      <c r="H5" s="281">
        <v>2021</v>
      </c>
      <c r="I5" s="282"/>
      <c r="J5" s="172">
        <v>2020</v>
      </c>
      <c r="K5" s="189">
        <v>2021</v>
      </c>
      <c r="L5" s="190"/>
      <c r="M5" s="284"/>
    </row>
    <row r="6" spans="1:15" s="188" customFormat="1" ht="21" customHeight="1" x14ac:dyDescent="0.3">
      <c r="A6" s="285"/>
      <c r="B6" s="168" t="s">
        <v>692</v>
      </c>
      <c r="C6" s="191" t="s">
        <v>296</v>
      </c>
      <c r="D6" s="168" t="s">
        <v>692</v>
      </c>
      <c r="E6" s="191" t="s">
        <v>296</v>
      </c>
      <c r="F6" s="168" t="s">
        <v>692</v>
      </c>
      <c r="G6" s="191" t="s">
        <v>296</v>
      </c>
      <c r="H6" s="168" t="s">
        <v>692</v>
      </c>
      <c r="I6" s="191" t="s">
        <v>296</v>
      </c>
      <c r="J6" s="283" t="s">
        <v>692</v>
      </c>
      <c r="K6" s="278"/>
      <c r="L6" s="192"/>
      <c r="M6" s="284"/>
      <c r="N6" s="193"/>
    </row>
    <row r="7" spans="1:15" s="188" customFormat="1" ht="12.75" customHeight="1" x14ac:dyDescent="0.3">
      <c r="A7" s="194"/>
      <c r="B7" s="194"/>
      <c r="C7" s="195"/>
      <c r="D7" s="194"/>
      <c r="E7" s="195"/>
      <c r="F7" s="194"/>
      <c r="G7" s="195"/>
      <c r="H7" s="194"/>
      <c r="I7" s="195"/>
      <c r="J7" s="196"/>
      <c r="K7" s="196"/>
      <c r="L7" s="196"/>
      <c r="M7" s="194"/>
      <c r="N7" s="162"/>
    </row>
    <row r="8" spans="1:15" s="188" customFormat="1" ht="12.75" customHeight="1" x14ac:dyDescent="0.3">
      <c r="A8" s="197" t="s">
        <v>693</v>
      </c>
      <c r="B8" s="198">
        <v>52817811.948999994</v>
      </c>
      <c r="C8" s="199"/>
      <c r="D8" s="198">
        <v>61667919.81499999</v>
      </c>
      <c r="E8" s="199"/>
      <c r="F8" s="198">
        <v>41432077.84799999</v>
      </c>
      <c r="G8" s="199"/>
      <c r="H8" s="198">
        <v>48660780.698999994</v>
      </c>
      <c r="I8" s="199"/>
      <c r="J8" s="200">
        <f>F8-B8</f>
        <v>-11385734.101000004</v>
      </c>
      <c r="K8" s="200">
        <f>H8-D8</f>
        <v>-13007139.115999997</v>
      </c>
      <c r="L8" s="196"/>
      <c r="M8" s="197" t="s">
        <v>694</v>
      </c>
      <c r="N8" s="162"/>
      <c r="O8" s="201" t="str">
        <f>"(1) - UE28/EU28 (inclui GB REINO UNIDO) / (includes GB UNITED KINGDOM)"</f>
        <v>(1) - UE28/EU28 (inclui GB REINO UNIDO) / (includes GB UNITED KINGDOM)</v>
      </c>
    </row>
    <row r="9" spans="1:15" s="188" customFormat="1" ht="12.75" customHeight="1" x14ac:dyDescent="0.3">
      <c r="A9" s="197" t="s">
        <v>695</v>
      </c>
      <c r="B9" s="198">
        <v>50887907.802999996</v>
      </c>
      <c r="C9" s="199"/>
      <c r="D9" s="198">
        <v>60711213.301999994</v>
      </c>
      <c r="E9" s="199"/>
      <c r="F9" s="198">
        <v>38369912.648999996</v>
      </c>
      <c r="G9" s="199"/>
      <c r="H9" s="198">
        <v>45351549.225999996</v>
      </c>
      <c r="I9" s="199"/>
      <c r="J9" s="200">
        <f>F9-B9</f>
        <v>-12517995.153999999</v>
      </c>
      <c r="K9" s="200">
        <f>H9-D9</f>
        <v>-15359664.075999998</v>
      </c>
      <c r="L9" s="196"/>
      <c r="M9" s="197" t="s">
        <v>696</v>
      </c>
      <c r="N9" s="162"/>
      <c r="O9" s="201" t="str">
        <f>"(2) - UE27/EU27 (exclui GB REINO UNIDO) / (excludes GB UNITED KINGDOM)"</f>
        <v>(2) - UE27/EU27 (exclui GB REINO UNIDO) / (excludes GB UNITED KINGDOM)</v>
      </c>
    </row>
    <row r="10" spans="1:15" s="188" customFormat="1" ht="12.75" customHeight="1" x14ac:dyDescent="0.3">
      <c r="A10" s="194"/>
      <c r="B10" s="198"/>
      <c r="C10" s="199"/>
      <c r="D10" s="202"/>
      <c r="E10" s="199"/>
      <c r="F10" s="198"/>
      <c r="G10" s="199"/>
      <c r="H10" s="202"/>
      <c r="I10" s="199"/>
      <c r="J10" s="203"/>
      <c r="K10" s="203"/>
      <c r="L10" s="196"/>
      <c r="M10" s="194"/>
      <c r="N10" s="162"/>
      <c r="O10" s="201"/>
    </row>
    <row r="11" spans="1:15" s="188" customFormat="1" ht="12.75" customHeight="1" x14ac:dyDescent="0.3">
      <c r="A11" s="197" t="s">
        <v>697</v>
      </c>
      <c r="B11" s="198">
        <v>15327756.023</v>
      </c>
      <c r="C11" s="204"/>
      <c r="D11" s="198">
        <v>20850045.334999997</v>
      </c>
      <c r="E11" s="199"/>
      <c r="F11" s="198">
        <v>12325314.716</v>
      </c>
      <c r="G11" s="204"/>
      <c r="H11" s="198">
        <v>14815922.332000002</v>
      </c>
      <c r="I11" s="199"/>
      <c r="J11" s="200">
        <f>F11-B11</f>
        <v>-3002441.307</v>
      </c>
      <c r="K11" s="200">
        <f>H11-D11</f>
        <v>-6034123.0029999949</v>
      </c>
      <c r="L11" s="196"/>
      <c r="M11" s="197" t="s">
        <v>698</v>
      </c>
      <c r="N11" s="162"/>
      <c r="O11" s="201"/>
    </row>
    <row r="12" spans="1:15" x14ac:dyDescent="0.3">
      <c r="A12" s="197" t="s">
        <v>699</v>
      </c>
      <c r="B12" s="198">
        <v>17257660.169000003</v>
      </c>
      <c r="C12" s="204"/>
      <c r="D12" s="198">
        <v>21806751.848000001</v>
      </c>
      <c r="E12" s="204"/>
      <c r="F12" s="198">
        <v>15387479.915000003</v>
      </c>
      <c r="G12" s="204"/>
      <c r="H12" s="198">
        <v>18125153.805000003</v>
      </c>
      <c r="I12" s="204"/>
      <c r="J12" s="200">
        <f>F12-B12</f>
        <v>-1870180.2540000007</v>
      </c>
      <c r="K12" s="200">
        <f>H12-D12</f>
        <v>-3681598.0429999977</v>
      </c>
      <c r="L12" s="200"/>
      <c r="M12" s="197" t="s">
        <v>700</v>
      </c>
      <c r="O12" s="97"/>
    </row>
    <row r="13" spans="1:15" x14ac:dyDescent="0.3">
      <c r="A13" s="179" t="s">
        <v>710</v>
      </c>
      <c r="B13" s="205">
        <v>474498.11600000004</v>
      </c>
      <c r="C13" s="206">
        <f>IF(B13=0,0,IF(OR(B13="x",B13="Ə"),"x",B13/$B$12*100))</f>
        <v>2.74949275483094</v>
      </c>
      <c r="D13" s="205">
        <v>513421.978</v>
      </c>
      <c r="E13" s="206">
        <f>IF(D13=0,0,IF(OR(D13="x",D13="Ə"),"x",D13/$D$12*100))</f>
        <v>2.3544174830745752</v>
      </c>
      <c r="F13" s="205">
        <v>832870.90099999995</v>
      </c>
      <c r="G13" s="206">
        <f>IF(F13=0,0,IF(OR(F13="x",F13="Ə"),"x",F13/$F$12*100))</f>
        <v>5.412653050406921</v>
      </c>
      <c r="H13" s="205">
        <v>895729.79799999995</v>
      </c>
      <c r="I13" s="206">
        <f>IF(H13=0,0,IF(OR(H13="x",H13="Ə"),"x",H13/$H$12*100))</f>
        <v>4.9419155701338324</v>
      </c>
      <c r="J13" s="205">
        <v>358372.78499999992</v>
      </c>
      <c r="K13" s="205">
        <v>382307.81999999995</v>
      </c>
      <c r="L13" s="205"/>
      <c r="M13" s="179" t="s">
        <v>710</v>
      </c>
      <c r="O13" s="201" t="str">
        <f>"(3) - UE28/EU28 (exclui GB REINO UNIDO) / (excludes GB UNITED KINGDOM)"</f>
        <v>(3) - UE28/EU28 (exclui GB REINO UNIDO) / (excludes GB UNITED KINGDOM)</v>
      </c>
    </row>
    <row r="14" spans="1:15" x14ac:dyDescent="0.3">
      <c r="A14" s="179" t="s">
        <v>711</v>
      </c>
      <c r="B14" s="205">
        <v>324880.01</v>
      </c>
      <c r="C14" s="206">
        <f t="shared" ref="C14:C77" si="0">IF(B14=0,0,IF(OR(B14="x",B14="Ə"),"x",B14/$B$12*100))</f>
        <v>1.882526407511391</v>
      </c>
      <c r="D14" s="205">
        <v>375674.783</v>
      </c>
      <c r="E14" s="206">
        <f t="shared" ref="E14:E77" si="1">IF(D14=0,0,IF(OR(D14="x",D14="Ə"),"x",D14/$D$12*100))</f>
        <v>1.7227452562333574</v>
      </c>
      <c r="F14" s="205">
        <v>656929.92299999995</v>
      </c>
      <c r="G14" s="206">
        <f t="shared" ref="G14:G77" si="2">IF(F14=0,0,IF(OR(F14="x",F14="Ə"),"x",F14/$F$12*100))</f>
        <v>4.2692495888141657</v>
      </c>
      <c r="H14" s="205">
        <v>636506.48199999996</v>
      </c>
      <c r="I14" s="206">
        <f t="shared" ref="I14:I77" si="3">IF(H14=0,0,IF(OR(H14="x",H14="Ə"),"x",H14/$H$12*100))</f>
        <v>3.5117301008745834</v>
      </c>
      <c r="J14" s="205">
        <v>332049.91299999994</v>
      </c>
      <c r="K14" s="205">
        <v>260831.69899999996</v>
      </c>
      <c r="L14" s="205"/>
      <c r="M14" s="179" t="s">
        <v>926</v>
      </c>
      <c r="N14" s="162"/>
      <c r="O14" s="201" t="str">
        <f>"(4) - UE27/EU27 (inclui GB REINO UNIDO) / (includes GB UNITED KINGDOM)"</f>
        <v>(4) - UE27/EU27 (inclui GB REINO UNIDO) / (includes GB UNITED KINGDOM)</v>
      </c>
    </row>
    <row r="15" spans="1:15" x14ac:dyDescent="0.3">
      <c r="A15" s="179" t="s">
        <v>712</v>
      </c>
      <c r="B15" s="205">
        <v>14723.253000000001</v>
      </c>
      <c r="C15" s="206">
        <f t="shared" si="0"/>
        <v>8.5314305970906945E-2</v>
      </c>
      <c r="D15" s="205">
        <v>16240.005999999999</v>
      </c>
      <c r="E15" s="206">
        <f t="shared" si="1"/>
        <v>7.4472374946979766E-2</v>
      </c>
      <c r="F15" s="205">
        <v>10107.634</v>
      </c>
      <c r="G15" s="206">
        <f t="shared" si="2"/>
        <v>6.5687390370835763E-2</v>
      </c>
      <c r="H15" s="205">
        <v>12941.62</v>
      </c>
      <c r="I15" s="206">
        <f t="shared" si="3"/>
        <v>7.1401435481501546E-2</v>
      </c>
      <c r="J15" s="205">
        <v>-4615.6190000000006</v>
      </c>
      <c r="K15" s="205">
        <v>-3298.3859999999986</v>
      </c>
      <c r="L15" s="205"/>
      <c r="M15" s="179" t="s">
        <v>927</v>
      </c>
    </row>
    <row r="16" spans="1:15" x14ac:dyDescent="0.3">
      <c r="A16" s="179" t="s">
        <v>713</v>
      </c>
      <c r="B16" s="205">
        <v>93.793000000000006</v>
      </c>
      <c r="C16" s="206">
        <f t="shared" si="0"/>
        <v>5.4348619153180868E-4</v>
      </c>
      <c r="D16" s="205">
        <v>74.802999999999997</v>
      </c>
      <c r="E16" s="206">
        <f t="shared" si="1"/>
        <v>3.430267860220573E-4</v>
      </c>
      <c r="F16" s="205">
        <v>236.86099999999999</v>
      </c>
      <c r="G16" s="206">
        <f t="shared" si="2"/>
        <v>1.5393098890033544E-3</v>
      </c>
      <c r="H16" s="205">
        <v>175.75899999999999</v>
      </c>
      <c r="I16" s="206">
        <f t="shared" si="3"/>
        <v>9.6969659894149485E-4</v>
      </c>
      <c r="J16" s="205">
        <v>143.06799999999998</v>
      </c>
      <c r="K16" s="205">
        <v>100.95599999999999</v>
      </c>
      <c r="L16" s="205"/>
      <c r="M16" s="179" t="s">
        <v>928</v>
      </c>
    </row>
    <row r="17" spans="1:13" x14ac:dyDescent="0.3">
      <c r="A17" s="179" t="s">
        <v>714</v>
      </c>
      <c r="B17" s="205">
        <v>134801.06</v>
      </c>
      <c r="C17" s="206">
        <f t="shared" si="0"/>
        <v>0.78110855515710997</v>
      </c>
      <c r="D17" s="205">
        <v>121432.386</v>
      </c>
      <c r="E17" s="206">
        <f t="shared" si="1"/>
        <v>0.55685682510821588</v>
      </c>
      <c r="F17" s="205">
        <v>165596.48300000001</v>
      </c>
      <c r="G17" s="206">
        <f t="shared" si="2"/>
        <v>1.0761767613329163</v>
      </c>
      <c r="H17" s="205">
        <v>246105.93700000001</v>
      </c>
      <c r="I17" s="206">
        <f t="shared" si="3"/>
        <v>1.3578143371788065</v>
      </c>
      <c r="J17" s="205">
        <v>30795.42300000001</v>
      </c>
      <c r="K17" s="205">
        <v>124673.55100000001</v>
      </c>
      <c r="L17" s="205"/>
      <c r="M17" s="179" t="s">
        <v>929</v>
      </c>
    </row>
    <row r="18" spans="1:13" x14ac:dyDescent="0.3">
      <c r="A18" s="179" t="s">
        <v>715</v>
      </c>
      <c r="B18" s="205">
        <v>2618838.4580000001</v>
      </c>
      <c r="C18" s="206">
        <f t="shared" si="0"/>
        <v>15.174933521429685</v>
      </c>
      <c r="D18" s="205">
        <v>2475289.2489999998</v>
      </c>
      <c r="E18" s="206">
        <f t="shared" si="1"/>
        <v>11.351022225838829</v>
      </c>
      <c r="F18" s="205">
        <v>1429945.7449999999</v>
      </c>
      <c r="G18" s="206">
        <f t="shared" si="2"/>
        <v>9.2929170526881535</v>
      </c>
      <c r="H18" s="205">
        <v>1569419.801</v>
      </c>
      <c r="I18" s="206">
        <f t="shared" si="3"/>
        <v>8.6587943908484792</v>
      </c>
      <c r="J18" s="205">
        <v>-1188892.7130000002</v>
      </c>
      <c r="K18" s="205">
        <v>-905869.44799999986</v>
      </c>
      <c r="L18" s="205"/>
      <c r="M18" s="179" t="s">
        <v>930</v>
      </c>
    </row>
    <row r="19" spans="1:13" x14ac:dyDescent="0.3">
      <c r="A19" s="179" t="s">
        <v>716</v>
      </c>
      <c r="B19" s="205">
        <v>19957.963</v>
      </c>
      <c r="C19" s="206">
        <f t="shared" si="0"/>
        <v>0.11564698113508204</v>
      </c>
      <c r="D19" s="205">
        <v>156434.17600000001</v>
      </c>
      <c r="E19" s="206">
        <f t="shared" si="1"/>
        <v>0.71736578235216319</v>
      </c>
      <c r="F19" s="205">
        <v>141317.86600000001</v>
      </c>
      <c r="G19" s="206">
        <f t="shared" si="2"/>
        <v>0.91839512890113162</v>
      </c>
      <c r="H19" s="205">
        <v>145482.48300000001</v>
      </c>
      <c r="I19" s="206">
        <f t="shared" si="3"/>
        <v>0.80265516400675851</v>
      </c>
      <c r="J19" s="205">
        <v>121359.90300000001</v>
      </c>
      <c r="K19" s="205">
        <v>-10951.692999999999</v>
      </c>
      <c r="L19" s="205"/>
      <c r="M19" s="179" t="s">
        <v>931</v>
      </c>
    </row>
    <row r="20" spans="1:13" x14ac:dyDescent="0.3">
      <c r="A20" s="179" t="s">
        <v>717</v>
      </c>
      <c r="B20" s="205">
        <v>389387.72200000001</v>
      </c>
      <c r="C20" s="206">
        <f t="shared" si="0"/>
        <v>2.2563181693626033</v>
      </c>
      <c r="D20" s="205">
        <v>80620.691000000006</v>
      </c>
      <c r="E20" s="206">
        <f t="shared" si="1"/>
        <v>0.36970517921216273</v>
      </c>
      <c r="F20" s="205">
        <v>870320.67799999996</v>
      </c>
      <c r="G20" s="206">
        <f t="shared" si="2"/>
        <v>5.6560312852242625</v>
      </c>
      <c r="H20" s="205">
        <v>952153.09900000005</v>
      </c>
      <c r="I20" s="206">
        <f t="shared" si="3"/>
        <v>5.2532138995550985</v>
      </c>
      <c r="J20" s="205">
        <v>480932.95599999995</v>
      </c>
      <c r="K20" s="205">
        <v>871532.40800000005</v>
      </c>
      <c r="L20" s="205"/>
      <c r="M20" s="179" t="s">
        <v>932</v>
      </c>
    </row>
    <row r="21" spans="1:13" x14ac:dyDescent="0.3">
      <c r="A21" s="179" t="s">
        <v>718</v>
      </c>
      <c r="B21" s="205">
        <v>40720.004000000001</v>
      </c>
      <c r="C21" s="206">
        <f t="shared" si="0"/>
        <v>0.23595321498534019</v>
      </c>
      <c r="D21" s="205">
        <v>4489.68</v>
      </c>
      <c r="E21" s="206">
        <f t="shared" si="1"/>
        <v>2.058848576484246E-2</v>
      </c>
      <c r="F21" s="205">
        <v>7108.8490000000002</v>
      </c>
      <c r="G21" s="206">
        <f t="shared" si="2"/>
        <v>4.6198916516993538E-2</v>
      </c>
      <c r="H21" s="205">
        <v>11515.82</v>
      </c>
      <c r="I21" s="206">
        <f t="shared" si="3"/>
        <v>6.3535019475659552E-2</v>
      </c>
      <c r="J21" s="205">
        <v>-33611.154999999999</v>
      </c>
      <c r="K21" s="205">
        <v>7026.1399999999994</v>
      </c>
      <c r="L21" s="205"/>
      <c r="M21" s="179" t="s">
        <v>933</v>
      </c>
    </row>
    <row r="22" spans="1:13" x14ac:dyDescent="0.3">
      <c r="A22" s="179" t="s">
        <v>719</v>
      </c>
      <c r="B22" s="205">
        <v>279736.69099999999</v>
      </c>
      <c r="C22" s="206">
        <f t="shared" si="0"/>
        <v>1.6209421686405205</v>
      </c>
      <c r="D22" s="205">
        <v>272183.73200000002</v>
      </c>
      <c r="E22" s="206">
        <f t="shared" si="1"/>
        <v>1.2481626511697259</v>
      </c>
      <c r="F22" s="205">
        <v>159925.72700000001</v>
      </c>
      <c r="G22" s="206">
        <f t="shared" si="2"/>
        <v>1.0393237091676164</v>
      </c>
      <c r="H22" s="205">
        <v>204156.70300000001</v>
      </c>
      <c r="I22" s="206">
        <f t="shared" si="3"/>
        <v>1.1263722514932886</v>
      </c>
      <c r="J22" s="205">
        <v>-119810.96399999998</v>
      </c>
      <c r="K22" s="205">
        <v>-68027.02900000001</v>
      </c>
      <c r="L22" s="205"/>
      <c r="M22" s="179" t="s">
        <v>934</v>
      </c>
    </row>
    <row r="23" spans="1:13" x14ac:dyDescent="0.3">
      <c r="A23" s="179" t="s">
        <v>720</v>
      </c>
      <c r="B23" s="205">
        <v>2305.2159999999999</v>
      </c>
      <c r="C23" s="206">
        <f t="shared" si="0"/>
        <v>1.335763931741377E-2</v>
      </c>
      <c r="D23" s="205">
        <v>2353.806</v>
      </c>
      <c r="E23" s="206">
        <f t="shared" si="1"/>
        <v>1.0793932156456756E-2</v>
      </c>
      <c r="F23" s="205">
        <v>6817.5069999999996</v>
      </c>
      <c r="G23" s="206">
        <f t="shared" si="2"/>
        <v>4.4305546052113225E-2</v>
      </c>
      <c r="H23" s="205">
        <v>6067.79</v>
      </c>
      <c r="I23" s="206">
        <f t="shared" si="3"/>
        <v>3.3477177988559412E-2</v>
      </c>
      <c r="J23" s="205">
        <v>4512.2909999999993</v>
      </c>
      <c r="K23" s="205">
        <v>3713.9839999999999</v>
      </c>
      <c r="L23" s="205"/>
      <c r="M23" s="179" t="s">
        <v>935</v>
      </c>
    </row>
    <row r="24" spans="1:13" x14ac:dyDescent="0.3">
      <c r="A24" s="179" t="s">
        <v>721</v>
      </c>
      <c r="B24" s="205">
        <v>342785.21899999998</v>
      </c>
      <c r="C24" s="206">
        <f t="shared" si="0"/>
        <v>1.9862786475292074</v>
      </c>
      <c r="D24" s="205">
        <v>111287.989</v>
      </c>
      <c r="E24" s="206">
        <f t="shared" si="1"/>
        <v>0.51033730183987369</v>
      </c>
      <c r="F24" s="205">
        <v>6033.6940000000004</v>
      </c>
      <c r="G24" s="206">
        <f t="shared" si="2"/>
        <v>3.9211709996243391E-2</v>
      </c>
      <c r="H24" s="205">
        <v>6293.8119999999999</v>
      </c>
      <c r="I24" s="206">
        <f t="shared" si="3"/>
        <v>3.4724185337747529E-2</v>
      </c>
      <c r="J24" s="205">
        <v>-336751.52499999997</v>
      </c>
      <c r="K24" s="205">
        <v>-104994.177</v>
      </c>
      <c r="L24" s="205"/>
      <c r="M24" s="179" t="s">
        <v>936</v>
      </c>
    </row>
    <row r="25" spans="1:13" x14ac:dyDescent="0.3">
      <c r="A25" s="179" t="s">
        <v>722</v>
      </c>
      <c r="B25" s="205">
        <v>4.9770000000000003</v>
      </c>
      <c r="C25" s="206">
        <f t="shared" si="0"/>
        <v>2.8839367279581757E-5</v>
      </c>
      <c r="D25" s="205">
        <v>15.43</v>
      </c>
      <c r="E25" s="206">
        <f t="shared" si="1"/>
        <v>7.0757901532296095E-5</v>
      </c>
      <c r="F25" s="205">
        <v>20106.883000000002</v>
      </c>
      <c r="G25" s="206">
        <f t="shared" si="2"/>
        <v>0.13067040939172525</v>
      </c>
      <c r="H25" s="205">
        <v>21883.882000000001</v>
      </c>
      <c r="I25" s="206">
        <f t="shared" si="3"/>
        <v>0.12073763475575648</v>
      </c>
      <c r="J25" s="205">
        <v>20101.906000000003</v>
      </c>
      <c r="K25" s="205">
        <v>21868.452000000001</v>
      </c>
      <c r="L25" s="205"/>
      <c r="M25" s="179" t="s">
        <v>937</v>
      </c>
    </row>
    <row r="26" spans="1:13" x14ac:dyDescent="0.3">
      <c r="A26" s="179" t="s">
        <v>723</v>
      </c>
      <c r="B26" s="205">
        <v>1146.751</v>
      </c>
      <c r="C26" s="206">
        <f t="shared" si="0"/>
        <v>6.6448811065355946E-3</v>
      </c>
      <c r="D26" s="205">
        <v>796.625</v>
      </c>
      <c r="E26" s="206">
        <f t="shared" si="1"/>
        <v>3.6531116855583524E-3</v>
      </c>
      <c r="F26" s="205">
        <v>10528.933999999999</v>
      </c>
      <c r="G26" s="206">
        <f t="shared" si="2"/>
        <v>6.8425330581495664E-2</v>
      </c>
      <c r="H26" s="205">
        <v>2536.3119999999999</v>
      </c>
      <c r="I26" s="206">
        <f t="shared" si="3"/>
        <v>1.3993326772765555E-2</v>
      </c>
      <c r="J26" s="205">
        <v>9382.1829999999991</v>
      </c>
      <c r="K26" s="205">
        <v>1739.6869999999999</v>
      </c>
      <c r="L26" s="205"/>
      <c r="M26" s="179" t="s">
        <v>938</v>
      </c>
    </row>
    <row r="27" spans="1:13" x14ac:dyDescent="0.3">
      <c r="A27" s="179" t="s">
        <v>724</v>
      </c>
      <c r="B27" s="205">
        <v>12099.669</v>
      </c>
      <c r="C27" s="206">
        <f t="shared" si="0"/>
        <v>7.0111874272125715E-2</v>
      </c>
      <c r="D27" s="205">
        <v>48228</v>
      </c>
      <c r="E27" s="206">
        <f t="shared" si="1"/>
        <v>0.22116086034345925</v>
      </c>
      <c r="F27" s="205">
        <v>22588.260999999999</v>
      </c>
      <c r="G27" s="206">
        <f t="shared" si="2"/>
        <v>0.14679636382810507</v>
      </c>
      <c r="H27" s="205">
        <v>27068.153999999999</v>
      </c>
      <c r="I27" s="206">
        <f t="shared" si="3"/>
        <v>0.14934027203969424</v>
      </c>
      <c r="J27" s="205">
        <v>10488.591999999999</v>
      </c>
      <c r="K27" s="205">
        <v>-21159.846000000001</v>
      </c>
      <c r="L27" s="205"/>
      <c r="M27" s="179" t="s">
        <v>939</v>
      </c>
    </row>
    <row r="28" spans="1:13" x14ac:dyDescent="0.3">
      <c r="A28" s="179" t="s">
        <v>725</v>
      </c>
      <c r="B28" s="205" t="s">
        <v>726</v>
      </c>
      <c r="C28" s="206" t="str">
        <f t="shared" si="0"/>
        <v>x</v>
      </c>
      <c r="D28" s="205">
        <v>11558.236999999999</v>
      </c>
      <c r="E28" s="206">
        <f t="shared" si="1"/>
        <v>5.3003019801227562E-2</v>
      </c>
      <c r="F28" s="205">
        <v>29613.673999999999</v>
      </c>
      <c r="G28" s="206">
        <f t="shared" si="2"/>
        <v>0.19245304730589469</v>
      </c>
      <c r="H28" s="205">
        <v>35274.478999999999</v>
      </c>
      <c r="I28" s="206">
        <f t="shared" si="3"/>
        <v>0.19461616369991402</v>
      </c>
      <c r="J28" s="205">
        <v>29613.228999999999</v>
      </c>
      <c r="K28" s="205">
        <v>23716.241999999998</v>
      </c>
      <c r="L28" s="205"/>
      <c r="M28" s="179" t="s">
        <v>940</v>
      </c>
    </row>
    <row r="29" spans="1:13" x14ac:dyDescent="0.3">
      <c r="A29" s="179" t="s">
        <v>727</v>
      </c>
      <c r="B29" s="205">
        <v>1076504.7579999999</v>
      </c>
      <c r="C29" s="206">
        <f t="shared" si="0"/>
        <v>6.2378372702791385</v>
      </c>
      <c r="D29" s="205">
        <v>1421869.98</v>
      </c>
      <c r="E29" s="206">
        <f t="shared" si="1"/>
        <v>6.5203198986758153</v>
      </c>
      <c r="F29" s="205">
        <v>33437.201999999997</v>
      </c>
      <c r="G29" s="206">
        <f t="shared" si="2"/>
        <v>0.21730135268871928</v>
      </c>
      <c r="H29" s="205">
        <v>41688.71</v>
      </c>
      <c r="I29" s="206">
        <f t="shared" si="3"/>
        <v>0.23000472408956749</v>
      </c>
      <c r="J29" s="205">
        <v>-1043067.5559999999</v>
      </c>
      <c r="K29" s="205">
        <v>-1380181.27</v>
      </c>
      <c r="L29" s="205"/>
      <c r="M29" s="179" t="s">
        <v>941</v>
      </c>
    </row>
    <row r="30" spans="1:13" x14ac:dyDescent="0.3">
      <c r="A30" s="179" t="s">
        <v>728</v>
      </c>
      <c r="B30" s="205">
        <v>428763.35800000001</v>
      </c>
      <c r="C30" s="206">
        <f t="shared" si="0"/>
        <v>2.484481405945107</v>
      </c>
      <c r="D30" s="205">
        <v>335917.46299999999</v>
      </c>
      <c r="E30" s="206">
        <f t="shared" si="1"/>
        <v>1.5404286953942137</v>
      </c>
      <c r="F30" s="205">
        <v>115632.393</v>
      </c>
      <c r="G30" s="206">
        <f t="shared" si="2"/>
        <v>0.75147063481967169</v>
      </c>
      <c r="H30" s="205">
        <v>106712.32000000001</v>
      </c>
      <c r="I30" s="206">
        <f t="shared" si="3"/>
        <v>0.58875263155318636</v>
      </c>
      <c r="J30" s="205">
        <v>-313130.96500000003</v>
      </c>
      <c r="K30" s="205">
        <v>-229205.14299999998</v>
      </c>
      <c r="L30" s="205"/>
      <c r="M30" s="179" t="s">
        <v>942</v>
      </c>
    </row>
    <row r="31" spans="1:13" x14ac:dyDescent="0.3">
      <c r="A31" s="179" t="s">
        <v>729</v>
      </c>
      <c r="B31" s="205">
        <v>25425.685000000001</v>
      </c>
      <c r="C31" s="206">
        <f t="shared" si="0"/>
        <v>0.14732985092424206</v>
      </c>
      <c r="D31" s="205">
        <v>29533.439999999999</v>
      </c>
      <c r="E31" s="206">
        <f t="shared" si="1"/>
        <v>0.13543254954180003</v>
      </c>
      <c r="F31" s="205">
        <v>6514.0770000000002</v>
      </c>
      <c r="G31" s="206">
        <f t="shared" si="2"/>
        <v>4.2333618214181752E-2</v>
      </c>
      <c r="H31" s="205">
        <v>8586.2369999999992</v>
      </c>
      <c r="I31" s="206">
        <f t="shared" si="3"/>
        <v>4.7371940080483073E-2</v>
      </c>
      <c r="J31" s="205">
        <v>-18911.608</v>
      </c>
      <c r="K31" s="205">
        <v>-20947.203000000001</v>
      </c>
      <c r="L31" s="205"/>
      <c r="M31" s="179" t="s">
        <v>943</v>
      </c>
    </row>
    <row r="32" spans="1:13" x14ac:dyDescent="0.3">
      <c r="A32" s="179" t="s">
        <v>730</v>
      </c>
      <c r="B32" s="205">
        <v>436353.08400000009</v>
      </c>
      <c r="C32" s="206">
        <f t="shared" si="0"/>
        <v>2.5284602879353404</v>
      </c>
      <c r="D32" s="205">
        <v>132206.96000000002</v>
      </c>
      <c r="E32" s="206">
        <f t="shared" si="1"/>
        <v>0.60626617352976087</v>
      </c>
      <c r="F32" s="205">
        <v>1494747.3649999998</v>
      </c>
      <c r="G32" s="206">
        <f t="shared" si="2"/>
        <v>9.7140491702146239</v>
      </c>
      <c r="H32" s="205">
        <v>1597571.7310000001</v>
      </c>
      <c r="I32" s="206">
        <f t="shared" si="3"/>
        <v>8.8141140659413004</v>
      </c>
      <c r="J32" s="205">
        <v>1058394.2809999997</v>
      </c>
      <c r="K32" s="205">
        <v>1465364.7710000002</v>
      </c>
      <c r="L32" s="205"/>
      <c r="M32" s="179" t="s">
        <v>730</v>
      </c>
    </row>
    <row r="33" spans="1:13" x14ac:dyDescent="0.3">
      <c r="A33" s="179" t="s">
        <v>717</v>
      </c>
      <c r="B33" s="205">
        <v>389387.72200000001</v>
      </c>
      <c r="C33" s="206">
        <f t="shared" si="0"/>
        <v>2.2563181693626033</v>
      </c>
      <c r="D33" s="205">
        <v>80620.691000000006</v>
      </c>
      <c r="E33" s="206">
        <f t="shared" si="1"/>
        <v>0.36970517921216273</v>
      </c>
      <c r="F33" s="205">
        <v>870320.67799999996</v>
      </c>
      <c r="G33" s="206">
        <f t="shared" si="2"/>
        <v>5.6560312852242625</v>
      </c>
      <c r="H33" s="205">
        <v>952153.09900000005</v>
      </c>
      <c r="I33" s="206">
        <f t="shared" si="3"/>
        <v>5.2532138995550985</v>
      </c>
      <c r="J33" s="205">
        <v>480932.95599999995</v>
      </c>
      <c r="K33" s="205">
        <v>871532.40800000005</v>
      </c>
      <c r="L33" s="205"/>
      <c r="M33" s="179" t="s">
        <v>932</v>
      </c>
    </row>
    <row r="34" spans="1:13" x14ac:dyDescent="0.3">
      <c r="A34" s="179" t="s">
        <v>731</v>
      </c>
      <c r="B34" s="205">
        <v>8145.4930000000004</v>
      </c>
      <c r="C34" s="206">
        <f t="shared" si="0"/>
        <v>4.7199289592176459E-2</v>
      </c>
      <c r="D34" s="205">
        <v>8354.3880000000008</v>
      </c>
      <c r="E34" s="206">
        <f t="shared" si="1"/>
        <v>3.831101513069321E-2</v>
      </c>
      <c r="F34" s="205">
        <v>300951.98</v>
      </c>
      <c r="G34" s="206">
        <f t="shared" si="2"/>
        <v>1.955823706431788</v>
      </c>
      <c r="H34" s="205">
        <v>300761.20600000001</v>
      </c>
      <c r="I34" s="206">
        <f t="shared" si="3"/>
        <v>1.6593580900650458</v>
      </c>
      <c r="J34" s="205">
        <v>292806.48699999996</v>
      </c>
      <c r="K34" s="205">
        <v>292406.81800000003</v>
      </c>
      <c r="L34" s="205"/>
      <c r="M34" s="179" t="s">
        <v>944</v>
      </c>
    </row>
    <row r="35" spans="1:13" x14ac:dyDescent="0.3">
      <c r="A35" s="179" t="s">
        <v>732</v>
      </c>
      <c r="B35" s="205">
        <v>1869.28</v>
      </c>
      <c r="C35" s="206">
        <f t="shared" si="0"/>
        <v>1.0831595834514081E-2</v>
      </c>
      <c r="D35" s="205">
        <v>154.56899999999999</v>
      </c>
      <c r="E35" s="206">
        <f t="shared" si="1"/>
        <v>7.0881257822070479E-4</v>
      </c>
      <c r="F35" s="205">
        <v>73348.623000000007</v>
      </c>
      <c r="G35" s="206">
        <f t="shared" si="2"/>
        <v>0.47667729482134624</v>
      </c>
      <c r="H35" s="205">
        <v>92279.764999999999</v>
      </c>
      <c r="I35" s="206">
        <f t="shared" si="3"/>
        <v>0.50912541759807695</v>
      </c>
      <c r="J35" s="205">
        <v>71479.343000000008</v>
      </c>
      <c r="K35" s="205">
        <v>92125.195999999996</v>
      </c>
      <c r="L35" s="205"/>
      <c r="M35" s="179" t="s">
        <v>945</v>
      </c>
    </row>
    <row r="36" spans="1:13" x14ac:dyDescent="0.3">
      <c r="A36" s="179" t="s">
        <v>733</v>
      </c>
      <c r="B36" s="205">
        <v>35777.932999999997</v>
      </c>
      <c r="C36" s="206">
        <f t="shared" si="0"/>
        <v>0.20731624478426122</v>
      </c>
      <c r="D36" s="205">
        <v>40506.942000000003</v>
      </c>
      <c r="E36" s="206">
        <f t="shared" si="1"/>
        <v>0.18575412919056572</v>
      </c>
      <c r="F36" s="205">
        <v>199846.44699999999</v>
      </c>
      <c r="G36" s="206">
        <f t="shared" si="2"/>
        <v>1.2987600835480924</v>
      </c>
      <c r="H36" s="205">
        <v>195634.546</v>
      </c>
      <c r="I36" s="206">
        <f t="shared" si="3"/>
        <v>1.0793538532403089</v>
      </c>
      <c r="J36" s="205">
        <v>164068.514</v>
      </c>
      <c r="K36" s="205">
        <v>155127.60399999999</v>
      </c>
      <c r="L36" s="205"/>
      <c r="M36" s="179" t="s">
        <v>946</v>
      </c>
    </row>
    <row r="37" spans="1:13" x14ac:dyDescent="0.3">
      <c r="A37" s="179" t="s">
        <v>734</v>
      </c>
      <c r="B37" s="205">
        <v>1172.6559999999999</v>
      </c>
      <c r="C37" s="206">
        <f t="shared" si="0"/>
        <v>6.7949883617852563E-3</v>
      </c>
      <c r="D37" s="205">
        <v>2570.37</v>
      </c>
      <c r="E37" s="206">
        <f t="shared" si="1"/>
        <v>1.1787037418118465E-2</v>
      </c>
      <c r="F37" s="205">
        <v>50279.637000000002</v>
      </c>
      <c r="G37" s="206">
        <f t="shared" si="2"/>
        <v>0.32675680018913605</v>
      </c>
      <c r="H37" s="205">
        <v>56743.114999999998</v>
      </c>
      <c r="I37" s="206">
        <f t="shared" si="3"/>
        <v>0.31306280548276971</v>
      </c>
      <c r="J37" s="205">
        <v>49106.981</v>
      </c>
      <c r="K37" s="205">
        <v>54172.744999999995</v>
      </c>
      <c r="L37" s="205"/>
      <c r="M37" s="179" t="s">
        <v>947</v>
      </c>
    </row>
    <row r="38" spans="1:13" x14ac:dyDescent="0.3">
      <c r="A38" s="179" t="s">
        <v>735</v>
      </c>
      <c r="B38" s="205">
        <v>15310202.385999987</v>
      </c>
      <c r="C38" s="206">
        <f t="shared" si="0"/>
        <v>88.715400790553048</v>
      </c>
      <c r="D38" s="205">
        <v>21753107.191999994</v>
      </c>
      <c r="E38" s="206">
        <f t="shared" si="1"/>
        <v>99.75399978697456</v>
      </c>
      <c r="F38" s="205">
        <v>12018958.483999996</v>
      </c>
      <c r="G38" s="206">
        <f t="shared" si="2"/>
        <v>78.108686740079449</v>
      </c>
      <c r="H38" s="205">
        <v>17642100.145999994</v>
      </c>
      <c r="I38" s="206">
        <f t="shared" si="3"/>
        <v>97.334898979633749</v>
      </c>
      <c r="J38" s="205">
        <v>-3291243.9019999914</v>
      </c>
      <c r="K38" s="205">
        <v>-4111007.0460000001</v>
      </c>
      <c r="L38" s="205"/>
      <c r="M38" s="179" t="s">
        <v>948</v>
      </c>
    </row>
    <row r="39" spans="1:13" x14ac:dyDescent="0.3">
      <c r="A39" s="179" t="s">
        <v>736</v>
      </c>
      <c r="B39" s="205">
        <v>1973064.9219999998</v>
      </c>
      <c r="C39" s="206">
        <f t="shared" si="0"/>
        <v>11.432980500706714</v>
      </c>
      <c r="D39" s="205">
        <v>4065390.2970000003</v>
      </c>
      <c r="E39" s="206">
        <f t="shared" si="1"/>
        <v>18.64280533541659</v>
      </c>
      <c r="F39" s="205">
        <v>1875308.4820000001</v>
      </c>
      <c r="G39" s="206">
        <f t="shared" si="2"/>
        <v>12.187235937003006</v>
      </c>
      <c r="H39" s="205">
        <v>5510825.7409999995</v>
      </c>
      <c r="I39" s="206">
        <f t="shared" si="3"/>
        <v>30.404297807833132</v>
      </c>
      <c r="J39" s="205">
        <v>-97756.439999999711</v>
      </c>
      <c r="K39" s="205">
        <v>1445435.4439999992</v>
      </c>
      <c r="L39" s="205"/>
      <c r="M39" s="179" t="s">
        <v>949</v>
      </c>
    </row>
    <row r="40" spans="1:13" x14ac:dyDescent="0.3">
      <c r="A40" s="179" t="s">
        <v>737</v>
      </c>
      <c r="B40" s="205">
        <v>292.42500000000001</v>
      </c>
      <c r="C40" s="206">
        <f t="shared" si="0"/>
        <v>1.6944649340429362E-3</v>
      </c>
      <c r="D40" s="205">
        <v>223.791</v>
      </c>
      <c r="E40" s="206">
        <f t="shared" si="1"/>
        <v>1.0262463734163367E-3</v>
      </c>
      <c r="F40" s="205">
        <v>5239.424</v>
      </c>
      <c r="G40" s="206">
        <f t="shared" si="2"/>
        <v>3.4049916093749119E-2</v>
      </c>
      <c r="H40" s="205">
        <v>7787.0320000000002</v>
      </c>
      <c r="I40" s="206">
        <f t="shared" si="3"/>
        <v>4.2962570600928472E-2</v>
      </c>
      <c r="J40" s="205">
        <v>4946.9989999999998</v>
      </c>
      <c r="K40" s="205">
        <v>7563.241</v>
      </c>
      <c r="L40" s="205"/>
      <c r="M40" s="179" t="s">
        <v>950</v>
      </c>
    </row>
    <row r="41" spans="1:13" x14ac:dyDescent="0.3">
      <c r="A41" s="179" t="s">
        <v>738</v>
      </c>
      <c r="B41" s="205">
        <v>683.91700000000003</v>
      </c>
      <c r="C41" s="206">
        <f t="shared" si="0"/>
        <v>3.9629764017982154E-3</v>
      </c>
      <c r="D41" s="205">
        <v>2225.2930000000001</v>
      </c>
      <c r="E41" s="206">
        <f t="shared" si="1"/>
        <v>1.0204605507097069E-2</v>
      </c>
      <c r="F41" s="205">
        <v>15573.17</v>
      </c>
      <c r="G41" s="206">
        <f t="shared" si="2"/>
        <v>0.10120676086029515</v>
      </c>
      <c r="H41" s="205">
        <v>10082.037</v>
      </c>
      <c r="I41" s="206">
        <f t="shared" si="3"/>
        <v>5.5624559705632792E-2</v>
      </c>
      <c r="J41" s="205">
        <v>14889.253000000001</v>
      </c>
      <c r="K41" s="205">
        <v>7856.7440000000006</v>
      </c>
      <c r="L41" s="205"/>
      <c r="M41" s="179" t="s">
        <v>951</v>
      </c>
    </row>
    <row r="42" spans="1:13" x14ac:dyDescent="0.3">
      <c r="A42" s="179" t="s">
        <v>739</v>
      </c>
      <c r="B42" s="205">
        <v>5104.3590000000004</v>
      </c>
      <c r="C42" s="206">
        <f t="shared" si="0"/>
        <v>2.9577352607562515E-2</v>
      </c>
      <c r="D42" s="205">
        <v>5407.9979999999996</v>
      </c>
      <c r="E42" s="206">
        <f t="shared" si="1"/>
        <v>2.4799649382427364E-2</v>
      </c>
      <c r="F42" s="205">
        <v>2774.2069999999999</v>
      </c>
      <c r="G42" s="206">
        <f t="shared" si="2"/>
        <v>1.8028988601932479E-2</v>
      </c>
      <c r="H42" s="205">
        <v>2624.8829999999998</v>
      </c>
      <c r="I42" s="206">
        <f t="shared" si="3"/>
        <v>1.4481990212275605E-2</v>
      </c>
      <c r="J42" s="205">
        <v>-2330.1520000000005</v>
      </c>
      <c r="K42" s="205">
        <v>-2783.1149999999998</v>
      </c>
      <c r="L42" s="205"/>
      <c r="M42" s="179" t="s">
        <v>952</v>
      </c>
    </row>
    <row r="43" spans="1:13" x14ac:dyDescent="0.3">
      <c r="A43" s="179" t="s">
        <v>740</v>
      </c>
      <c r="B43" s="205">
        <v>3848.127</v>
      </c>
      <c r="C43" s="206">
        <f t="shared" si="0"/>
        <v>2.2298080749743838E-2</v>
      </c>
      <c r="D43" s="205">
        <v>8611.982</v>
      </c>
      <c r="E43" s="206">
        <f t="shared" si="1"/>
        <v>3.9492273127278446E-2</v>
      </c>
      <c r="F43" s="205">
        <v>13093.89</v>
      </c>
      <c r="G43" s="206">
        <f t="shared" si="2"/>
        <v>8.5094440885253933E-2</v>
      </c>
      <c r="H43" s="205">
        <v>11447.601000000001</v>
      </c>
      <c r="I43" s="206">
        <f t="shared" si="3"/>
        <v>6.3158641979865926E-2</v>
      </c>
      <c r="J43" s="205">
        <v>9245.762999999999</v>
      </c>
      <c r="K43" s="205">
        <v>2835.6190000000006</v>
      </c>
      <c r="L43" s="205"/>
      <c r="M43" s="179" t="s">
        <v>953</v>
      </c>
    </row>
    <row r="44" spans="1:13" x14ac:dyDescent="0.3">
      <c r="A44" s="179" t="s">
        <v>711</v>
      </c>
      <c r="B44" s="205">
        <v>324880.01</v>
      </c>
      <c r="C44" s="206">
        <f t="shared" si="0"/>
        <v>1.882526407511391</v>
      </c>
      <c r="D44" s="205">
        <v>375674.783</v>
      </c>
      <c r="E44" s="206">
        <f t="shared" si="1"/>
        <v>1.7227452562333574</v>
      </c>
      <c r="F44" s="205">
        <v>656929.92299999995</v>
      </c>
      <c r="G44" s="206">
        <f t="shared" si="2"/>
        <v>4.2692495888141657</v>
      </c>
      <c r="H44" s="205">
        <v>636506.48199999996</v>
      </c>
      <c r="I44" s="206">
        <f t="shared" si="3"/>
        <v>3.5117301008745834</v>
      </c>
      <c r="J44" s="205">
        <v>332049.91299999994</v>
      </c>
      <c r="K44" s="205">
        <v>260831.69899999996</v>
      </c>
      <c r="L44" s="205"/>
      <c r="M44" s="179" t="s">
        <v>926</v>
      </c>
    </row>
    <row r="45" spans="1:13" x14ac:dyDescent="0.3">
      <c r="A45" s="179" t="s">
        <v>741</v>
      </c>
      <c r="B45" s="205">
        <v>608.63800000000003</v>
      </c>
      <c r="C45" s="206">
        <f t="shared" si="0"/>
        <v>3.5267701069540045E-3</v>
      </c>
      <c r="D45" s="205">
        <v>108.836</v>
      </c>
      <c r="E45" s="206">
        <f t="shared" si="1"/>
        <v>4.9909312839721174E-4</v>
      </c>
      <c r="F45" s="205">
        <v>1310.8</v>
      </c>
      <c r="G45" s="206">
        <f t="shared" si="2"/>
        <v>8.5186138811606683E-3</v>
      </c>
      <c r="H45" s="205">
        <v>1900.567</v>
      </c>
      <c r="I45" s="206">
        <f t="shared" si="3"/>
        <v>1.048579791624008E-2</v>
      </c>
      <c r="J45" s="205">
        <v>702.16199999999992</v>
      </c>
      <c r="K45" s="205">
        <v>1791.731</v>
      </c>
      <c r="L45" s="205"/>
      <c r="M45" s="179" t="s">
        <v>954</v>
      </c>
    </row>
    <row r="46" spans="1:13" x14ac:dyDescent="0.3">
      <c r="A46" s="179" t="s">
        <v>742</v>
      </c>
      <c r="B46" s="205">
        <v>225.17500000000001</v>
      </c>
      <c r="C46" s="206">
        <f t="shared" si="0"/>
        <v>1.3047829068072779E-3</v>
      </c>
      <c r="D46" s="205">
        <v>41.780999999999999</v>
      </c>
      <c r="E46" s="206">
        <f t="shared" si="1"/>
        <v>1.9159662241872088E-4</v>
      </c>
      <c r="F46" s="205">
        <v>186693.144</v>
      </c>
      <c r="G46" s="206">
        <f t="shared" si="2"/>
        <v>1.2132795300548731</v>
      </c>
      <c r="H46" s="205">
        <v>409073.81800000003</v>
      </c>
      <c r="I46" s="206">
        <f t="shared" si="3"/>
        <v>2.2569398439375061</v>
      </c>
      <c r="J46" s="205">
        <v>186467.96900000001</v>
      </c>
      <c r="K46" s="205">
        <v>409032.03700000001</v>
      </c>
      <c r="L46" s="205"/>
      <c r="M46" s="179" t="s">
        <v>955</v>
      </c>
    </row>
    <row r="47" spans="1:13" x14ac:dyDescent="0.3">
      <c r="A47" s="179" t="s">
        <v>712</v>
      </c>
      <c r="B47" s="205">
        <v>14723.253000000001</v>
      </c>
      <c r="C47" s="206">
        <f t="shared" si="0"/>
        <v>8.5314305970906945E-2</v>
      </c>
      <c r="D47" s="205">
        <v>16240.005999999999</v>
      </c>
      <c r="E47" s="206">
        <f t="shared" si="1"/>
        <v>7.4472374946979766E-2</v>
      </c>
      <c r="F47" s="205">
        <v>10107.634</v>
      </c>
      <c r="G47" s="206">
        <f t="shared" si="2"/>
        <v>6.5687390370835763E-2</v>
      </c>
      <c r="H47" s="205">
        <v>12941.62</v>
      </c>
      <c r="I47" s="206">
        <f t="shared" si="3"/>
        <v>7.1401435481501546E-2</v>
      </c>
      <c r="J47" s="205">
        <v>-4615.6190000000006</v>
      </c>
      <c r="K47" s="205">
        <v>-3298.3859999999986</v>
      </c>
      <c r="L47" s="205"/>
      <c r="M47" s="179" t="s">
        <v>927</v>
      </c>
    </row>
    <row r="48" spans="1:13" x14ac:dyDescent="0.3">
      <c r="A48" s="179" t="s">
        <v>713</v>
      </c>
      <c r="B48" s="205">
        <v>93.793000000000006</v>
      </c>
      <c r="C48" s="206">
        <f t="shared" si="0"/>
        <v>5.4348619153180868E-4</v>
      </c>
      <c r="D48" s="205">
        <v>74.802999999999997</v>
      </c>
      <c r="E48" s="206">
        <f t="shared" si="1"/>
        <v>3.430267860220573E-4</v>
      </c>
      <c r="F48" s="205">
        <v>236.86099999999999</v>
      </c>
      <c r="G48" s="206">
        <f t="shared" si="2"/>
        <v>1.5393098890033544E-3</v>
      </c>
      <c r="H48" s="205">
        <v>175.75899999999999</v>
      </c>
      <c r="I48" s="206">
        <f t="shared" si="3"/>
        <v>9.6969659894149485E-4</v>
      </c>
      <c r="J48" s="205">
        <v>143.06799999999998</v>
      </c>
      <c r="K48" s="205">
        <v>100.95599999999999</v>
      </c>
      <c r="L48" s="205"/>
      <c r="M48" s="179" t="s">
        <v>928</v>
      </c>
    </row>
    <row r="49" spans="1:13" x14ac:dyDescent="0.3">
      <c r="A49" s="179" t="s">
        <v>743</v>
      </c>
      <c r="B49" s="205">
        <v>8843.9490000000005</v>
      </c>
      <c r="C49" s="206">
        <f t="shared" si="0"/>
        <v>5.1246512640725286E-2</v>
      </c>
      <c r="D49" s="205">
        <v>10374.402</v>
      </c>
      <c r="E49" s="206">
        <f t="shared" si="1"/>
        <v>4.757426540326997E-2</v>
      </c>
      <c r="F49" s="205">
        <v>10675.678</v>
      </c>
      <c r="G49" s="206">
        <f t="shared" si="2"/>
        <v>6.9378989015564205E-2</v>
      </c>
      <c r="H49" s="205">
        <v>16241.507</v>
      </c>
      <c r="I49" s="206">
        <f t="shared" si="3"/>
        <v>8.9607554091594072E-2</v>
      </c>
      <c r="J49" s="205">
        <v>1831.7289999999994</v>
      </c>
      <c r="K49" s="205">
        <v>5867.1049999999996</v>
      </c>
      <c r="L49" s="205"/>
      <c r="M49" s="179" t="s">
        <v>956</v>
      </c>
    </row>
    <row r="50" spans="1:13" x14ac:dyDescent="0.3">
      <c r="A50" s="179" t="s">
        <v>744</v>
      </c>
      <c r="B50" s="205">
        <v>2.4569999999999999</v>
      </c>
      <c r="C50" s="206">
        <f t="shared" si="0"/>
        <v>1.4237155998780865E-5</v>
      </c>
      <c r="D50" s="205">
        <v>11.792999999999999</v>
      </c>
      <c r="E50" s="206">
        <f t="shared" si="1"/>
        <v>5.4079580866517682E-5</v>
      </c>
      <c r="F50" s="205">
        <v>1175.0719999999999</v>
      </c>
      <c r="G50" s="206">
        <f t="shared" si="2"/>
        <v>7.6365461173048725E-3</v>
      </c>
      <c r="H50" s="205">
        <v>1423.4690000000001</v>
      </c>
      <c r="I50" s="206">
        <f t="shared" si="3"/>
        <v>7.8535554253190507E-3</v>
      </c>
      <c r="J50" s="205">
        <v>1172.6149999999998</v>
      </c>
      <c r="K50" s="205">
        <v>1411.6760000000002</v>
      </c>
      <c r="L50" s="205"/>
      <c r="M50" s="179" t="s">
        <v>957</v>
      </c>
    </row>
    <row r="51" spans="1:13" x14ac:dyDescent="0.3">
      <c r="A51" s="179" t="s">
        <v>745</v>
      </c>
      <c r="B51" s="205">
        <v>5969.7110000000002</v>
      </c>
      <c r="C51" s="206">
        <f t="shared" si="0"/>
        <v>3.4591659248936965E-2</v>
      </c>
      <c r="D51" s="205">
        <v>7702.3429999999998</v>
      </c>
      <c r="E51" s="206">
        <f t="shared" si="1"/>
        <v>3.5320909109654575E-2</v>
      </c>
      <c r="F51" s="205">
        <v>19808.558000000001</v>
      </c>
      <c r="G51" s="206">
        <f t="shared" si="2"/>
        <v>0.12873165787654578</v>
      </c>
      <c r="H51" s="205">
        <v>17621.911</v>
      </c>
      <c r="I51" s="206">
        <f t="shared" si="3"/>
        <v>9.7223511533120449E-2</v>
      </c>
      <c r="J51" s="205">
        <v>13838.847000000002</v>
      </c>
      <c r="K51" s="205">
        <v>9919.5679999999993</v>
      </c>
      <c r="L51" s="205"/>
      <c r="M51" s="179" t="s">
        <v>958</v>
      </c>
    </row>
    <row r="52" spans="1:13" x14ac:dyDescent="0.3">
      <c r="A52" s="179" t="s">
        <v>714</v>
      </c>
      <c r="B52" s="205">
        <v>134801.06</v>
      </c>
      <c r="C52" s="206">
        <f t="shared" si="0"/>
        <v>0.78110855515710997</v>
      </c>
      <c r="D52" s="205">
        <v>121432.386</v>
      </c>
      <c r="E52" s="206">
        <f t="shared" si="1"/>
        <v>0.55685682510821588</v>
      </c>
      <c r="F52" s="205">
        <v>165596.48300000001</v>
      </c>
      <c r="G52" s="206">
        <f t="shared" si="2"/>
        <v>1.0761767613329163</v>
      </c>
      <c r="H52" s="205">
        <v>246105.93700000001</v>
      </c>
      <c r="I52" s="206">
        <f t="shared" si="3"/>
        <v>1.3578143371788065</v>
      </c>
      <c r="J52" s="205">
        <v>30795.42300000001</v>
      </c>
      <c r="K52" s="205">
        <v>124673.55100000001</v>
      </c>
      <c r="L52" s="205"/>
      <c r="M52" s="179" t="s">
        <v>929</v>
      </c>
    </row>
    <row r="53" spans="1:13" x14ac:dyDescent="0.3">
      <c r="A53" s="179" t="s">
        <v>746</v>
      </c>
      <c r="B53" s="205">
        <v>512843.47399999999</v>
      </c>
      <c r="C53" s="206">
        <f t="shared" si="0"/>
        <v>2.9716860163999668</v>
      </c>
      <c r="D53" s="205">
        <v>1067939.9720000001</v>
      </c>
      <c r="E53" s="206">
        <f t="shared" si="1"/>
        <v>4.8972904329992906</v>
      </c>
      <c r="F53" s="205">
        <v>177361.05799999999</v>
      </c>
      <c r="G53" s="206">
        <f t="shared" si="2"/>
        <v>1.1526322632408774</v>
      </c>
      <c r="H53" s="205">
        <v>178393.96799999999</v>
      </c>
      <c r="I53" s="206">
        <f t="shared" si="3"/>
        <v>0.98423423006092359</v>
      </c>
      <c r="J53" s="205">
        <v>-335482.41599999997</v>
      </c>
      <c r="K53" s="205">
        <v>-889546.00400000007</v>
      </c>
      <c r="L53" s="205"/>
      <c r="M53" s="179" t="s">
        <v>959</v>
      </c>
    </row>
    <row r="54" spans="1:13" x14ac:dyDescent="0.3">
      <c r="A54" s="179" t="s">
        <v>747</v>
      </c>
      <c r="B54" s="205">
        <v>855.30700000000002</v>
      </c>
      <c r="C54" s="206">
        <f t="shared" si="0"/>
        <v>4.9561006047412559E-3</v>
      </c>
      <c r="D54" s="205">
        <v>881.37699999999995</v>
      </c>
      <c r="E54" s="206">
        <f t="shared" si="1"/>
        <v>4.0417619558542148E-3</v>
      </c>
      <c r="F54" s="205">
        <v>1685.5530000000001</v>
      </c>
      <c r="G54" s="206">
        <f t="shared" si="2"/>
        <v>1.0954054915495887E-2</v>
      </c>
      <c r="H54" s="205">
        <v>951.16700000000003</v>
      </c>
      <c r="I54" s="206">
        <f t="shared" si="3"/>
        <v>5.2477733995151595E-3</v>
      </c>
      <c r="J54" s="205">
        <v>830.24600000000009</v>
      </c>
      <c r="K54" s="205">
        <v>69.790000000000077</v>
      </c>
      <c r="L54" s="205"/>
      <c r="M54" s="179" t="s">
        <v>960</v>
      </c>
    </row>
    <row r="55" spans="1:13" x14ac:dyDescent="0.3">
      <c r="A55" s="179" t="s">
        <v>748</v>
      </c>
      <c r="B55" s="205">
        <v>723933.70299999998</v>
      </c>
      <c r="C55" s="206">
        <f t="shared" si="0"/>
        <v>4.1948543192454597</v>
      </c>
      <c r="D55" s="205">
        <v>1175788.7890000001</v>
      </c>
      <c r="E55" s="206">
        <f t="shared" si="1"/>
        <v>5.3918566010913596</v>
      </c>
      <c r="F55" s="205">
        <v>550127.95799999998</v>
      </c>
      <c r="G55" s="206">
        <f t="shared" si="2"/>
        <v>3.5751660508341261</v>
      </c>
      <c r="H55" s="205">
        <v>617563.69799999997</v>
      </c>
      <c r="I55" s="206">
        <f t="shared" si="3"/>
        <v>3.4072190760093797</v>
      </c>
      <c r="J55" s="205">
        <v>-173805.745</v>
      </c>
      <c r="K55" s="205">
        <v>-558225.09100000013</v>
      </c>
      <c r="L55" s="205"/>
      <c r="M55" s="179" t="s">
        <v>961</v>
      </c>
    </row>
    <row r="56" spans="1:13" x14ac:dyDescent="0.3">
      <c r="A56" s="179" t="s">
        <v>749</v>
      </c>
      <c r="B56" s="205">
        <v>205900.095</v>
      </c>
      <c r="C56" s="206">
        <f t="shared" si="0"/>
        <v>1.1930939245741961</v>
      </c>
      <c r="D56" s="205">
        <v>296543.64</v>
      </c>
      <c r="E56" s="206">
        <f t="shared" si="1"/>
        <v>1.359870750430892</v>
      </c>
      <c r="F56" s="205">
        <v>30742.565999999999</v>
      </c>
      <c r="G56" s="206">
        <f t="shared" si="2"/>
        <v>0.19978947930279065</v>
      </c>
      <c r="H56" s="205">
        <v>35885.451000000001</v>
      </c>
      <c r="I56" s="206">
        <f t="shared" si="3"/>
        <v>0.19798701509556649</v>
      </c>
      <c r="J56" s="205">
        <v>-175157.52900000001</v>
      </c>
      <c r="K56" s="205">
        <v>-260658.18900000001</v>
      </c>
      <c r="L56" s="205"/>
      <c r="M56" s="179" t="s">
        <v>962</v>
      </c>
    </row>
    <row r="57" spans="1:13" x14ac:dyDescent="0.3">
      <c r="A57" s="179" t="s">
        <v>750</v>
      </c>
      <c r="B57" s="205">
        <v>0.76800000000000002</v>
      </c>
      <c r="C57" s="206">
        <f t="shared" si="0"/>
        <v>4.4501977236726514E-6</v>
      </c>
      <c r="D57" s="205">
        <v>3.11</v>
      </c>
      <c r="E57" s="206">
        <f t="shared" si="1"/>
        <v>1.4261637962763503E-5</v>
      </c>
      <c r="F57" s="205">
        <v>40.697000000000003</v>
      </c>
      <c r="G57" s="206">
        <f t="shared" si="2"/>
        <v>2.644812550515683E-4</v>
      </c>
      <c r="H57" s="205">
        <v>3.048</v>
      </c>
      <c r="I57" s="206">
        <f t="shared" si="3"/>
        <v>1.6816409023570211E-5</v>
      </c>
      <c r="J57" s="205">
        <v>39.929000000000002</v>
      </c>
      <c r="K57" s="205" t="s">
        <v>726</v>
      </c>
      <c r="L57" s="205"/>
      <c r="M57" s="179" t="s">
        <v>963</v>
      </c>
    </row>
    <row r="58" spans="1:13" x14ac:dyDescent="0.3">
      <c r="A58" s="179" t="s">
        <v>751</v>
      </c>
      <c r="B58" s="205">
        <v>77.852999999999994</v>
      </c>
      <c r="C58" s="206">
        <f t="shared" si="0"/>
        <v>4.5112141065245694E-4</v>
      </c>
      <c r="D58" s="205">
        <v>49.86</v>
      </c>
      <c r="E58" s="206">
        <f t="shared" si="1"/>
        <v>2.2864478097215054E-4</v>
      </c>
      <c r="F58" s="205">
        <v>1558.413</v>
      </c>
      <c r="G58" s="206">
        <f t="shared" si="2"/>
        <v>1.0127798759827005E-2</v>
      </c>
      <c r="H58" s="205">
        <v>1423.365</v>
      </c>
      <c r="I58" s="206">
        <f t="shared" si="3"/>
        <v>7.8529816370846509E-3</v>
      </c>
      <c r="J58" s="205">
        <v>1480.56</v>
      </c>
      <c r="K58" s="205">
        <v>1373.5050000000001</v>
      </c>
      <c r="L58" s="205"/>
      <c r="M58" s="179" t="s">
        <v>964</v>
      </c>
    </row>
    <row r="59" spans="1:13" x14ac:dyDescent="0.3">
      <c r="A59" s="179" t="s">
        <v>752</v>
      </c>
      <c r="B59" s="205">
        <v>29376.848000000002</v>
      </c>
      <c r="C59" s="206">
        <f t="shared" si="0"/>
        <v>0.17022497669046549</v>
      </c>
      <c r="D59" s="205">
        <v>53776.862000000001</v>
      </c>
      <c r="E59" s="206">
        <f t="shared" si="1"/>
        <v>0.2466064747966219</v>
      </c>
      <c r="F59" s="205">
        <v>24577.393</v>
      </c>
      <c r="G59" s="206">
        <f t="shared" si="2"/>
        <v>0.15972331490123667</v>
      </c>
      <c r="H59" s="205">
        <v>23000.624</v>
      </c>
      <c r="I59" s="206">
        <f t="shared" si="3"/>
        <v>0.12689891764479841</v>
      </c>
      <c r="J59" s="205">
        <v>-4799.4550000000017</v>
      </c>
      <c r="K59" s="205">
        <v>-30776.238000000001</v>
      </c>
      <c r="L59" s="205"/>
      <c r="M59" s="179" t="s">
        <v>965</v>
      </c>
    </row>
    <row r="60" spans="1:13" x14ac:dyDescent="0.3">
      <c r="A60" s="179" t="s">
        <v>753</v>
      </c>
      <c r="B60" s="205" t="s">
        <v>754</v>
      </c>
      <c r="C60" s="206" t="str">
        <f t="shared" si="0"/>
        <v>x</v>
      </c>
      <c r="D60" s="205">
        <v>922276.49</v>
      </c>
      <c r="E60" s="206">
        <f t="shared" si="1"/>
        <v>4.2293162064142358</v>
      </c>
      <c r="F60" s="205" t="s">
        <v>754</v>
      </c>
      <c r="G60" s="206" t="str">
        <f t="shared" si="2"/>
        <v>x</v>
      </c>
      <c r="H60" s="205">
        <v>3279671.7969999998</v>
      </c>
      <c r="I60" s="206">
        <f t="shared" si="3"/>
        <v>18.094587402040528</v>
      </c>
      <c r="J60" s="205" t="s">
        <v>754</v>
      </c>
      <c r="K60" s="205">
        <v>2357395.307</v>
      </c>
      <c r="L60" s="205"/>
      <c r="M60" s="179" t="s">
        <v>966</v>
      </c>
    </row>
    <row r="61" spans="1:13" x14ac:dyDescent="0.3">
      <c r="A61" s="179" t="s">
        <v>755</v>
      </c>
      <c r="B61" s="205">
        <v>2948981.3620000007</v>
      </c>
      <c r="C61" s="206">
        <f t="shared" si="0"/>
        <v>17.087955917090465</v>
      </c>
      <c r="D61" s="205">
        <v>2883425.8010000004</v>
      </c>
      <c r="E61" s="206">
        <f t="shared" si="1"/>
        <v>13.222628574390152</v>
      </c>
      <c r="F61" s="205">
        <v>3102194.2829999998</v>
      </c>
      <c r="G61" s="206">
        <f t="shared" si="2"/>
        <v>20.16050906409907</v>
      </c>
      <c r="H61" s="205">
        <v>3638820.9060000009</v>
      </c>
      <c r="I61" s="206">
        <f t="shared" si="3"/>
        <v>20.076082912996831</v>
      </c>
      <c r="J61" s="205">
        <v>153212.92099999916</v>
      </c>
      <c r="K61" s="205">
        <v>755395.10500000045</v>
      </c>
      <c r="L61" s="205"/>
      <c r="M61" s="179" t="s">
        <v>755</v>
      </c>
    </row>
    <row r="62" spans="1:13" x14ac:dyDescent="0.3">
      <c r="A62" s="179" t="s">
        <v>717</v>
      </c>
      <c r="B62" s="205">
        <v>389387.72200000001</v>
      </c>
      <c r="C62" s="206">
        <f t="shared" si="0"/>
        <v>2.2563181693626033</v>
      </c>
      <c r="D62" s="205">
        <v>80620.691000000006</v>
      </c>
      <c r="E62" s="206">
        <f t="shared" si="1"/>
        <v>0.36970517921216273</v>
      </c>
      <c r="F62" s="205">
        <v>870320.67799999996</v>
      </c>
      <c r="G62" s="206">
        <f t="shared" si="2"/>
        <v>5.6560312852242625</v>
      </c>
      <c r="H62" s="205">
        <v>952153.09900000005</v>
      </c>
      <c r="I62" s="206">
        <f t="shared" si="3"/>
        <v>5.2532138995550985</v>
      </c>
      <c r="J62" s="205">
        <v>480932.95599999995</v>
      </c>
      <c r="K62" s="205">
        <v>871532.40800000005</v>
      </c>
      <c r="L62" s="205"/>
      <c r="M62" s="179" t="s">
        <v>932</v>
      </c>
    </row>
    <row r="63" spans="1:13" x14ac:dyDescent="0.3">
      <c r="A63" s="179" t="s">
        <v>756</v>
      </c>
      <c r="B63" s="205">
        <v>123.697</v>
      </c>
      <c r="C63" s="206">
        <f t="shared" si="0"/>
        <v>7.1676576539731244E-4</v>
      </c>
      <c r="D63" s="205">
        <v>1059.0139999999999</v>
      </c>
      <c r="E63" s="206">
        <f t="shared" si="1"/>
        <v>4.8563582847260534E-3</v>
      </c>
      <c r="F63" s="205">
        <v>8040.0959999999995</v>
      </c>
      <c r="G63" s="206">
        <f t="shared" si="2"/>
        <v>5.2250895172005159E-2</v>
      </c>
      <c r="H63" s="205">
        <v>13817.308000000001</v>
      </c>
      <c r="I63" s="206">
        <f t="shared" si="3"/>
        <v>7.6232776552706327E-2</v>
      </c>
      <c r="J63" s="205">
        <v>7916.3989999999994</v>
      </c>
      <c r="K63" s="205">
        <v>12758.294000000002</v>
      </c>
      <c r="L63" s="205"/>
      <c r="M63" s="179" t="s">
        <v>967</v>
      </c>
    </row>
    <row r="64" spans="1:13" x14ac:dyDescent="0.3">
      <c r="A64" s="179" t="s">
        <v>757</v>
      </c>
      <c r="B64" s="205">
        <v>0.72699999999999998</v>
      </c>
      <c r="C64" s="206">
        <f t="shared" si="0"/>
        <v>4.2126220639453356E-6</v>
      </c>
      <c r="D64" s="205">
        <v>1.02</v>
      </c>
      <c r="E64" s="206">
        <f t="shared" si="1"/>
        <v>4.677450392932082E-6</v>
      </c>
      <c r="F64" s="205">
        <v>1159.8209999999999</v>
      </c>
      <c r="G64" s="206">
        <f t="shared" si="2"/>
        <v>7.5374330716063828E-3</v>
      </c>
      <c r="H64" s="205">
        <v>1474.836</v>
      </c>
      <c r="I64" s="206">
        <f t="shared" si="3"/>
        <v>8.1369571583616122E-3</v>
      </c>
      <c r="J64" s="205">
        <v>1159.0939999999998</v>
      </c>
      <c r="K64" s="205">
        <v>1473.816</v>
      </c>
      <c r="L64" s="205"/>
      <c r="M64" s="179" t="s">
        <v>968</v>
      </c>
    </row>
    <row r="65" spans="1:13" x14ac:dyDescent="0.3">
      <c r="A65" s="179" t="s">
        <v>758</v>
      </c>
      <c r="B65" s="205">
        <v>697.58299999999997</v>
      </c>
      <c r="C65" s="206">
        <f t="shared" si="0"/>
        <v>4.0421644253551287E-3</v>
      </c>
      <c r="D65" s="205">
        <v>3606.2829999999999</v>
      </c>
      <c r="E65" s="206">
        <f t="shared" si="1"/>
        <v>1.6537460622915966E-2</v>
      </c>
      <c r="F65" s="205">
        <v>7489.152</v>
      </c>
      <c r="G65" s="206">
        <f t="shared" si="2"/>
        <v>4.8670425835613498E-2</v>
      </c>
      <c r="H65" s="205">
        <v>13275.62</v>
      </c>
      <c r="I65" s="206">
        <f t="shared" si="3"/>
        <v>7.3244178465055501E-2</v>
      </c>
      <c r="J65" s="205">
        <v>6791.5690000000004</v>
      </c>
      <c r="K65" s="205">
        <v>9669.3370000000014</v>
      </c>
      <c r="L65" s="205"/>
      <c r="M65" s="179" t="s">
        <v>969</v>
      </c>
    </row>
    <row r="66" spans="1:13" x14ac:dyDescent="0.3">
      <c r="A66" s="179" t="s">
        <v>759</v>
      </c>
      <c r="B66" s="205">
        <v>37.905000000000001</v>
      </c>
      <c r="C66" s="206">
        <f t="shared" si="0"/>
        <v>2.1964159468204668E-4</v>
      </c>
      <c r="D66" s="205">
        <v>1.097</v>
      </c>
      <c r="E66" s="206">
        <f t="shared" si="1"/>
        <v>5.0305520402416596E-6</v>
      </c>
      <c r="F66" s="205">
        <v>1123.9269999999999</v>
      </c>
      <c r="G66" s="206">
        <f t="shared" si="2"/>
        <v>7.304165504738531E-3</v>
      </c>
      <c r="H66" s="205">
        <v>144.36799999999999</v>
      </c>
      <c r="I66" s="206">
        <f t="shared" si="3"/>
        <v>7.9650634446023095E-4</v>
      </c>
      <c r="J66" s="205">
        <v>1086.0219999999999</v>
      </c>
      <c r="K66" s="205">
        <v>143.27099999999999</v>
      </c>
      <c r="L66" s="205"/>
      <c r="M66" s="179" t="s">
        <v>970</v>
      </c>
    </row>
    <row r="67" spans="1:13" x14ac:dyDescent="0.3">
      <c r="A67" s="179" t="s">
        <v>760</v>
      </c>
      <c r="B67" s="205">
        <v>99105.058999999994</v>
      </c>
      <c r="C67" s="206">
        <f t="shared" si="0"/>
        <v>0.57426706766437996</v>
      </c>
      <c r="D67" s="205">
        <v>111432.476</v>
      </c>
      <c r="E67" s="206">
        <f t="shared" si="1"/>
        <v>0.51099988103097516</v>
      </c>
      <c r="F67" s="205">
        <v>4519.8819999999996</v>
      </c>
      <c r="G67" s="206">
        <f t="shared" si="2"/>
        <v>2.9373763767476534E-2</v>
      </c>
      <c r="H67" s="205">
        <v>4593.8580000000002</v>
      </c>
      <c r="I67" s="206">
        <f t="shared" si="3"/>
        <v>2.5345208374081434E-2</v>
      </c>
      <c r="J67" s="205">
        <v>-94585.176999999996</v>
      </c>
      <c r="K67" s="205">
        <v>-106838.61799999999</v>
      </c>
      <c r="L67" s="205"/>
      <c r="M67" s="179" t="s">
        <v>971</v>
      </c>
    </row>
    <row r="68" spans="1:13" x14ac:dyDescent="0.3">
      <c r="A68" s="179" t="s">
        <v>761</v>
      </c>
      <c r="B68" s="205">
        <v>1327.9390000000001</v>
      </c>
      <c r="C68" s="206">
        <f t="shared" si="0"/>
        <v>7.6947800976251788E-3</v>
      </c>
      <c r="D68" s="205">
        <v>2768.538</v>
      </c>
      <c r="E68" s="206">
        <f t="shared" si="1"/>
        <v>1.2695783486222939E-2</v>
      </c>
      <c r="F68" s="205">
        <v>537.529</v>
      </c>
      <c r="G68" s="206">
        <f t="shared" si="2"/>
        <v>3.4932880690619564E-3</v>
      </c>
      <c r="H68" s="205">
        <v>417.80099999999999</v>
      </c>
      <c r="I68" s="206">
        <f t="shared" si="3"/>
        <v>2.3050894050054651E-3</v>
      </c>
      <c r="J68" s="205">
        <v>-790.41000000000008</v>
      </c>
      <c r="K68" s="205">
        <v>-2350.7370000000001</v>
      </c>
      <c r="L68" s="205"/>
      <c r="M68" s="179" t="s">
        <v>972</v>
      </c>
    </row>
    <row r="69" spans="1:13" x14ac:dyDescent="0.3">
      <c r="A69" s="179" t="s">
        <v>718</v>
      </c>
      <c r="B69" s="205">
        <v>40720.004000000001</v>
      </c>
      <c r="C69" s="206">
        <f t="shared" si="0"/>
        <v>0.23595321498534019</v>
      </c>
      <c r="D69" s="205">
        <v>4489.68</v>
      </c>
      <c r="E69" s="206">
        <f t="shared" si="1"/>
        <v>2.058848576484246E-2</v>
      </c>
      <c r="F69" s="205">
        <v>7108.8490000000002</v>
      </c>
      <c r="G69" s="206">
        <f t="shared" si="2"/>
        <v>4.6198916516993538E-2</v>
      </c>
      <c r="H69" s="205">
        <v>11515.82</v>
      </c>
      <c r="I69" s="206">
        <f t="shared" si="3"/>
        <v>6.3535019475659552E-2</v>
      </c>
      <c r="J69" s="205">
        <v>-33611.154999999999</v>
      </c>
      <c r="K69" s="205">
        <v>7026.1399999999994</v>
      </c>
      <c r="L69" s="205"/>
      <c r="M69" s="179" t="s">
        <v>933</v>
      </c>
    </row>
    <row r="70" spans="1:13" x14ac:dyDescent="0.3">
      <c r="A70" s="179" t="s">
        <v>762</v>
      </c>
      <c r="B70" s="205">
        <v>29697.777999999998</v>
      </c>
      <c r="C70" s="206">
        <f t="shared" si="0"/>
        <v>0.17208461465330174</v>
      </c>
      <c r="D70" s="205">
        <v>37767.4</v>
      </c>
      <c r="E70" s="206">
        <f t="shared" si="1"/>
        <v>0.17319131369610108</v>
      </c>
      <c r="F70" s="205">
        <v>51915.629000000001</v>
      </c>
      <c r="G70" s="206">
        <f t="shared" si="2"/>
        <v>0.33738876857536415</v>
      </c>
      <c r="H70" s="205">
        <v>49498.256000000001</v>
      </c>
      <c r="I70" s="206">
        <f t="shared" si="3"/>
        <v>0.27309150880885441</v>
      </c>
      <c r="J70" s="205">
        <v>22217.851000000002</v>
      </c>
      <c r="K70" s="205">
        <v>11730.856</v>
      </c>
      <c r="L70" s="205"/>
      <c r="M70" s="179" t="s">
        <v>973</v>
      </c>
    </row>
    <row r="71" spans="1:13" x14ac:dyDescent="0.3">
      <c r="A71" s="179" t="s">
        <v>763</v>
      </c>
      <c r="B71" s="205">
        <v>11555.558999999999</v>
      </c>
      <c r="C71" s="206">
        <f t="shared" si="0"/>
        <v>6.6959013486412783E-2</v>
      </c>
      <c r="D71" s="205">
        <v>10807.528</v>
      </c>
      <c r="E71" s="206">
        <f t="shared" si="1"/>
        <v>4.9560466755122032E-2</v>
      </c>
      <c r="F71" s="205">
        <v>27958.232</v>
      </c>
      <c r="G71" s="206">
        <f t="shared" si="2"/>
        <v>0.18169467745492096</v>
      </c>
      <c r="H71" s="205">
        <v>28176.537</v>
      </c>
      <c r="I71" s="206">
        <f t="shared" si="3"/>
        <v>0.15545543669939632</v>
      </c>
      <c r="J71" s="205">
        <v>16402.673000000003</v>
      </c>
      <c r="K71" s="205">
        <v>17369.008999999998</v>
      </c>
      <c r="L71" s="205"/>
      <c r="M71" s="179" t="s">
        <v>974</v>
      </c>
    </row>
    <row r="72" spans="1:13" x14ac:dyDescent="0.3">
      <c r="A72" s="179" t="s">
        <v>731</v>
      </c>
      <c r="B72" s="205">
        <v>8145.4930000000004</v>
      </c>
      <c r="C72" s="206">
        <f t="shared" si="0"/>
        <v>4.7199289592176459E-2</v>
      </c>
      <c r="D72" s="205">
        <v>8354.3880000000008</v>
      </c>
      <c r="E72" s="206">
        <f t="shared" si="1"/>
        <v>3.831101513069321E-2</v>
      </c>
      <c r="F72" s="205">
        <v>300951.98</v>
      </c>
      <c r="G72" s="206">
        <f t="shared" si="2"/>
        <v>1.955823706431788</v>
      </c>
      <c r="H72" s="205">
        <v>300761.20600000001</v>
      </c>
      <c r="I72" s="206">
        <f t="shared" si="3"/>
        <v>1.6593580900650458</v>
      </c>
      <c r="J72" s="205">
        <v>292806.48699999996</v>
      </c>
      <c r="K72" s="205">
        <v>292406.81800000003</v>
      </c>
      <c r="L72" s="205"/>
      <c r="M72" s="179" t="s">
        <v>975</v>
      </c>
    </row>
    <row r="73" spans="1:13" x14ac:dyDescent="0.3">
      <c r="A73" s="179" t="s">
        <v>764</v>
      </c>
      <c r="B73" s="205" t="s">
        <v>754</v>
      </c>
      <c r="C73" s="206" t="str">
        <f t="shared" si="0"/>
        <v>x</v>
      </c>
      <c r="D73" s="205">
        <v>30.928000000000001</v>
      </c>
      <c r="E73" s="206">
        <f t="shared" si="1"/>
        <v>1.4182763309078766E-4</v>
      </c>
      <c r="F73" s="205">
        <v>189.90299999999999</v>
      </c>
      <c r="G73" s="206">
        <f t="shared" si="2"/>
        <v>1.2341397100046187E-3</v>
      </c>
      <c r="H73" s="205">
        <v>993.95399999999995</v>
      </c>
      <c r="I73" s="206">
        <f t="shared" si="3"/>
        <v>5.4838376032197191E-3</v>
      </c>
      <c r="J73" s="205">
        <v>189.90299999999999</v>
      </c>
      <c r="K73" s="205">
        <v>963.02599999999995</v>
      </c>
      <c r="L73" s="205"/>
      <c r="M73" s="179" t="s">
        <v>976</v>
      </c>
    </row>
    <row r="74" spans="1:13" x14ac:dyDescent="0.3">
      <c r="A74" s="179" t="s">
        <v>719</v>
      </c>
      <c r="B74" s="205">
        <v>279736.69099999999</v>
      </c>
      <c r="C74" s="206">
        <f t="shared" si="0"/>
        <v>1.6209421686405205</v>
      </c>
      <c r="D74" s="205">
        <v>272183.73200000002</v>
      </c>
      <c r="E74" s="206">
        <f t="shared" si="1"/>
        <v>1.2481626511697259</v>
      </c>
      <c r="F74" s="205">
        <v>159925.72700000001</v>
      </c>
      <c r="G74" s="206">
        <f t="shared" si="2"/>
        <v>1.0393237091676164</v>
      </c>
      <c r="H74" s="205">
        <v>204156.70300000001</v>
      </c>
      <c r="I74" s="206">
        <f t="shared" si="3"/>
        <v>1.1263722514932886</v>
      </c>
      <c r="J74" s="205">
        <v>-119810.96399999998</v>
      </c>
      <c r="K74" s="205">
        <v>-68027.02900000001</v>
      </c>
      <c r="L74" s="205"/>
      <c r="M74" s="179" t="s">
        <v>934</v>
      </c>
    </row>
    <row r="75" spans="1:13" x14ac:dyDescent="0.3">
      <c r="A75" s="179" t="s">
        <v>765</v>
      </c>
      <c r="B75" s="205">
        <v>57756.707000000002</v>
      </c>
      <c r="C75" s="206">
        <f t="shared" si="0"/>
        <v>0.33467287241956811</v>
      </c>
      <c r="D75" s="205">
        <v>165440.73499999999</v>
      </c>
      <c r="E75" s="206">
        <f t="shared" si="1"/>
        <v>0.75866748130659056</v>
      </c>
      <c r="F75" s="205">
        <v>168466.54</v>
      </c>
      <c r="G75" s="206">
        <f t="shared" si="2"/>
        <v>1.0948286589526313</v>
      </c>
      <c r="H75" s="205">
        <v>173631.22200000001</v>
      </c>
      <c r="I75" s="206">
        <f t="shared" si="3"/>
        <v>0.95795723373173314</v>
      </c>
      <c r="J75" s="205">
        <v>110709.83300000001</v>
      </c>
      <c r="K75" s="205">
        <v>8190.4870000000228</v>
      </c>
      <c r="L75" s="205"/>
      <c r="M75" s="179" t="s">
        <v>977</v>
      </c>
    </row>
    <row r="76" spans="1:13" x14ac:dyDescent="0.3">
      <c r="A76" s="179" t="s">
        <v>766</v>
      </c>
      <c r="B76" s="205" t="s">
        <v>754</v>
      </c>
      <c r="C76" s="206" t="str">
        <f t="shared" si="0"/>
        <v>x</v>
      </c>
      <c r="D76" s="205" t="s">
        <v>754</v>
      </c>
      <c r="E76" s="206" t="str">
        <f t="shared" si="1"/>
        <v>x</v>
      </c>
      <c r="F76" s="205" t="s">
        <v>754</v>
      </c>
      <c r="G76" s="206" t="str">
        <f t="shared" si="2"/>
        <v>x</v>
      </c>
      <c r="H76" s="205" t="s">
        <v>726</v>
      </c>
      <c r="I76" s="206" t="str">
        <f t="shared" si="3"/>
        <v>x</v>
      </c>
      <c r="J76" s="205" t="s">
        <v>754</v>
      </c>
      <c r="K76" s="205" t="s">
        <v>726</v>
      </c>
      <c r="L76" s="205"/>
      <c r="M76" s="179" t="s">
        <v>978</v>
      </c>
    </row>
    <row r="77" spans="1:13" x14ac:dyDescent="0.3">
      <c r="A77" s="179" t="s">
        <v>767</v>
      </c>
      <c r="B77" s="205" t="s">
        <v>754</v>
      </c>
      <c r="C77" s="206" t="str">
        <f t="shared" si="0"/>
        <v>x</v>
      </c>
      <c r="D77" s="205" t="s">
        <v>754</v>
      </c>
      <c r="E77" s="206" t="str">
        <f t="shared" si="1"/>
        <v>x</v>
      </c>
      <c r="F77" s="205">
        <v>118.425</v>
      </c>
      <c r="G77" s="206">
        <f t="shared" si="2"/>
        <v>7.6961920115689055E-4</v>
      </c>
      <c r="H77" s="205">
        <v>40.536999999999999</v>
      </c>
      <c r="I77" s="206">
        <f t="shared" si="3"/>
        <v>2.2365051594109764E-4</v>
      </c>
      <c r="J77" s="205">
        <v>118.425</v>
      </c>
      <c r="K77" s="205">
        <v>40.536999999999999</v>
      </c>
      <c r="L77" s="205"/>
      <c r="M77" s="179" t="s">
        <v>979</v>
      </c>
    </row>
    <row r="78" spans="1:13" x14ac:dyDescent="0.3">
      <c r="A78" s="179" t="s">
        <v>768</v>
      </c>
      <c r="B78" s="205">
        <v>6078.174</v>
      </c>
      <c r="C78" s="206">
        <f t="shared" ref="C78:C141" si="4">IF(B78=0,0,IF(OR(B78="x",B78="Ə"),"x",B78/$B$12*100))</f>
        <v>3.5220151170424867E-2</v>
      </c>
      <c r="D78" s="205">
        <v>3538.89</v>
      </c>
      <c r="E78" s="206">
        <f t="shared" ref="E78:E141" si="5">IF(D78=0,0,IF(OR(D78="x",D78="Ə"),"x",D78/$D$12*100))</f>
        <v>1.6228414138277858E-2</v>
      </c>
      <c r="F78" s="205">
        <v>5212.1440000000002</v>
      </c>
      <c r="G78" s="206">
        <f t="shared" ref="G78:G141" si="6">IF(F78=0,0,IF(OR(F78="x",F78="Ə"),"x",F78/$F$12*100))</f>
        <v>3.387262910360718E-2</v>
      </c>
      <c r="H78" s="205">
        <v>5158.58</v>
      </c>
      <c r="I78" s="206">
        <f t="shared" ref="I78:I141" si="7">IF(H78=0,0,IF(OR(H78="x",H78="Ə"),"x",H78/$H$12*100))</f>
        <v>2.8460889521262734E-2</v>
      </c>
      <c r="J78" s="205">
        <v>-866.02999999999975</v>
      </c>
      <c r="K78" s="205">
        <v>1619.69</v>
      </c>
      <c r="L78" s="205"/>
      <c r="M78" s="179" t="s">
        <v>980</v>
      </c>
    </row>
    <row r="79" spans="1:13" x14ac:dyDescent="0.3">
      <c r="A79" s="179" t="s">
        <v>720</v>
      </c>
      <c r="B79" s="205">
        <v>2305.2159999999999</v>
      </c>
      <c r="C79" s="206">
        <f t="shared" si="4"/>
        <v>1.335763931741377E-2</v>
      </c>
      <c r="D79" s="205">
        <v>2353.806</v>
      </c>
      <c r="E79" s="206">
        <f t="shared" si="5"/>
        <v>1.0793932156456756E-2</v>
      </c>
      <c r="F79" s="205">
        <v>6817.5069999999996</v>
      </c>
      <c r="G79" s="206">
        <f t="shared" si="6"/>
        <v>4.4305546052113225E-2</v>
      </c>
      <c r="H79" s="205">
        <v>6067.79</v>
      </c>
      <c r="I79" s="206">
        <f t="shared" si="7"/>
        <v>3.3477177988559412E-2</v>
      </c>
      <c r="J79" s="205">
        <v>4512.2909999999993</v>
      </c>
      <c r="K79" s="205">
        <v>3713.9839999999999</v>
      </c>
      <c r="L79" s="205"/>
      <c r="M79" s="179" t="s">
        <v>935</v>
      </c>
    </row>
    <row r="80" spans="1:13" x14ac:dyDescent="0.3">
      <c r="A80" s="179" t="s">
        <v>769</v>
      </c>
      <c r="B80" s="205">
        <v>6648.7169999999996</v>
      </c>
      <c r="C80" s="206">
        <f t="shared" si="4"/>
        <v>3.8526178722322474E-2</v>
      </c>
      <c r="D80" s="205">
        <v>4729.1989999999996</v>
      </c>
      <c r="E80" s="206">
        <f t="shared" si="5"/>
        <v>2.1686856589023532E-2</v>
      </c>
      <c r="F80" s="205">
        <v>41822.171000000002</v>
      </c>
      <c r="G80" s="206">
        <f t="shared" si="6"/>
        <v>0.27179350505101857</v>
      </c>
      <c r="H80" s="205">
        <v>24711.326000000001</v>
      </c>
      <c r="I80" s="206">
        <f t="shared" si="7"/>
        <v>0.13633719341561193</v>
      </c>
      <c r="J80" s="205">
        <v>35173.454000000005</v>
      </c>
      <c r="K80" s="205">
        <v>19982.127</v>
      </c>
      <c r="L80" s="205"/>
      <c r="M80" s="179" t="s">
        <v>981</v>
      </c>
    </row>
    <row r="81" spans="1:13" x14ac:dyDescent="0.3">
      <c r="A81" s="179" t="s">
        <v>770</v>
      </c>
      <c r="B81" s="205">
        <v>881.28200000000004</v>
      </c>
      <c r="C81" s="206">
        <f t="shared" si="4"/>
        <v>5.1066134769709396E-3</v>
      </c>
      <c r="D81" s="205">
        <v>920.44</v>
      </c>
      <c r="E81" s="206">
        <f t="shared" si="5"/>
        <v>4.2208945486964756E-3</v>
      </c>
      <c r="F81" s="205">
        <v>1333.5060000000001</v>
      </c>
      <c r="G81" s="206">
        <f t="shared" si="6"/>
        <v>8.6661754060200179E-3</v>
      </c>
      <c r="H81" s="205">
        <v>2587.7089999999998</v>
      </c>
      <c r="I81" s="206">
        <f t="shared" si="7"/>
        <v>1.4276894021644964E-2</v>
      </c>
      <c r="J81" s="205">
        <v>452.22400000000005</v>
      </c>
      <c r="K81" s="205">
        <v>1667.2689999999998</v>
      </c>
      <c r="L81" s="205"/>
      <c r="M81" s="179" t="s">
        <v>982</v>
      </c>
    </row>
    <row r="82" spans="1:13" x14ac:dyDescent="0.3">
      <c r="A82" s="179" t="s">
        <v>771</v>
      </c>
      <c r="B82" s="205">
        <v>384.87900000000002</v>
      </c>
      <c r="C82" s="206">
        <f t="shared" si="4"/>
        <v>2.2301922521997483E-3</v>
      </c>
      <c r="D82" s="205">
        <v>32.595999999999997</v>
      </c>
      <c r="E82" s="206">
        <f t="shared" si="5"/>
        <v>1.4947664020393539E-4</v>
      </c>
      <c r="F82" s="205">
        <v>14145.965</v>
      </c>
      <c r="G82" s="206">
        <f t="shared" si="6"/>
        <v>9.1931655333699236E-2</v>
      </c>
      <c r="H82" s="205">
        <v>16925.72</v>
      </c>
      <c r="I82" s="206">
        <f t="shared" si="7"/>
        <v>9.3382490334128224E-2</v>
      </c>
      <c r="J82" s="205">
        <v>13761.085999999999</v>
      </c>
      <c r="K82" s="205">
        <v>16893.124</v>
      </c>
      <c r="L82" s="205"/>
      <c r="M82" s="179" t="s">
        <v>983</v>
      </c>
    </row>
    <row r="83" spans="1:13" x14ac:dyDescent="0.3">
      <c r="A83" s="179" t="s">
        <v>721</v>
      </c>
      <c r="B83" s="205">
        <v>342785.21899999998</v>
      </c>
      <c r="C83" s="206">
        <f t="shared" si="4"/>
        <v>1.9862786475292074</v>
      </c>
      <c r="D83" s="205">
        <v>111287.989</v>
      </c>
      <c r="E83" s="206">
        <f t="shared" si="5"/>
        <v>0.51033730183987369</v>
      </c>
      <c r="F83" s="205">
        <v>6033.6940000000004</v>
      </c>
      <c r="G83" s="206">
        <f t="shared" si="6"/>
        <v>3.9211709996243391E-2</v>
      </c>
      <c r="H83" s="205">
        <v>6293.8119999999999</v>
      </c>
      <c r="I83" s="206">
        <f t="shared" si="7"/>
        <v>3.4724185337747529E-2</v>
      </c>
      <c r="J83" s="205">
        <v>-336751.52499999997</v>
      </c>
      <c r="K83" s="205">
        <v>-104994.177</v>
      </c>
      <c r="L83" s="205"/>
      <c r="M83" s="179" t="s">
        <v>936</v>
      </c>
    </row>
    <row r="84" spans="1:13" x14ac:dyDescent="0.3">
      <c r="A84" s="179" t="s">
        <v>732</v>
      </c>
      <c r="B84" s="205">
        <v>1869.28</v>
      </c>
      <c r="C84" s="206">
        <f t="shared" si="4"/>
        <v>1.0831595834514081E-2</v>
      </c>
      <c r="D84" s="205">
        <v>154.56899999999999</v>
      </c>
      <c r="E84" s="206">
        <f t="shared" si="5"/>
        <v>7.0881257822070479E-4</v>
      </c>
      <c r="F84" s="205">
        <v>73348.623000000007</v>
      </c>
      <c r="G84" s="206">
        <f t="shared" si="6"/>
        <v>0.47667729482134624</v>
      </c>
      <c r="H84" s="205">
        <v>92279.764999999999</v>
      </c>
      <c r="I84" s="206">
        <f t="shared" si="7"/>
        <v>0.50912541759807695</v>
      </c>
      <c r="J84" s="205">
        <v>71479.343000000008</v>
      </c>
      <c r="K84" s="205">
        <v>92125.195999999996</v>
      </c>
      <c r="L84" s="205"/>
      <c r="M84" s="179" t="s">
        <v>945</v>
      </c>
    </row>
    <row r="85" spans="1:13" x14ac:dyDescent="0.3">
      <c r="A85" s="179" t="s">
        <v>772</v>
      </c>
      <c r="B85" s="205">
        <v>6078.28</v>
      </c>
      <c r="C85" s="206">
        <f t="shared" si="4"/>
        <v>3.5220765390423181E-2</v>
      </c>
      <c r="D85" s="205">
        <v>7113.7539999999999</v>
      </c>
      <c r="E85" s="206">
        <f t="shared" si="5"/>
        <v>3.2621795531884476E-2</v>
      </c>
      <c r="F85" s="205">
        <v>11702.2</v>
      </c>
      <c r="G85" s="206">
        <f t="shared" si="6"/>
        <v>7.6050139884130591E-2</v>
      </c>
      <c r="H85" s="205">
        <v>13264.074000000001</v>
      </c>
      <c r="I85" s="206">
        <f t="shared" si="7"/>
        <v>7.3180476936647976E-2</v>
      </c>
      <c r="J85" s="205">
        <v>5623.920000000001</v>
      </c>
      <c r="K85" s="205">
        <v>6150.3200000000006</v>
      </c>
      <c r="L85" s="205"/>
      <c r="M85" s="179" t="s">
        <v>984</v>
      </c>
    </row>
    <row r="86" spans="1:13" x14ac:dyDescent="0.3">
      <c r="A86" s="179" t="s">
        <v>773</v>
      </c>
      <c r="B86" s="205" t="s">
        <v>754</v>
      </c>
      <c r="C86" s="206" t="str">
        <f t="shared" si="4"/>
        <v>x</v>
      </c>
      <c r="D86" s="205">
        <v>272</v>
      </c>
      <c r="E86" s="206">
        <f t="shared" si="5"/>
        <v>1.2473201047818886E-3</v>
      </c>
      <c r="F86" s="205">
        <v>924.03200000000004</v>
      </c>
      <c r="G86" s="206">
        <f t="shared" si="6"/>
        <v>6.005089885441451E-3</v>
      </c>
      <c r="H86" s="205">
        <v>555.71600000000001</v>
      </c>
      <c r="I86" s="206">
        <f t="shared" si="7"/>
        <v>3.0659932929600867E-3</v>
      </c>
      <c r="J86" s="205">
        <v>924.03200000000004</v>
      </c>
      <c r="K86" s="205">
        <v>283.71600000000001</v>
      </c>
      <c r="L86" s="205"/>
      <c r="M86" s="179" t="s">
        <v>985</v>
      </c>
    </row>
    <row r="87" spans="1:13" x14ac:dyDescent="0.3">
      <c r="A87" s="179" t="s">
        <v>774</v>
      </c>
      <c r="B87" s="205">
        <v>344.80500000000001</v>
      </c>
      <c r="C87" s="206">
        <f t="shared" si="4"/>
        <v>1.9979823256652978E-3</v>
      </c>
      <c r="D87" s="205">
        <v>324.10700000000003</v>
      </c>
      <c r="E87" s="206">
        <f t="shared" si="5"/>
        <v>1.4862690338255278E-3</v>
      </c>
      <c r="F87" s="205">
        <v>1014.492</v>
      </c>
      <c r="G87" s="206">
        <f t="shared" si="6"/>
        <v>6.5929704253329625E-3</v>
      </c>
      <c r="H87" s="205">
        <v>2326.7800000000002</v>
      </c>
      <c r="I87" s="206">
        <f t="shared" si="7"/>
        <v>1.2837297961897212E-2</v>
      </c>
      <c r="J87" s="205">
        <v>669.6869999999999</v>
      </c>
      <c r="K87" s="205">
        <v>2002.6730000000002</v>
      </c>
      <c r="L87" s="205"/>
      <c r="M87" s="179" t="s">
        <v>986</v>
      </c>
    </row>
    <row r="88" spans="1:13" x14ac:dyDescent="0.3">
      <c r="A88" s="179" t="s">
        <v>775</v>
      </c>
      <c r="B88" s="205" t="s">
        <v>754</v>
      </c>
      <c r="C88" s="206" t="str">
        <f t="shared" si="4"/>
        <v>x</v>
      </c>
      <c r="D88" s="205">
        <v>8.6620000000000008</v>
      </c>
      <c r="E88" s="206">
        <f t="shared" si="5"/>
        <v>3.9721642454487933E-5</v>
      </c>
      <c r="F88" s="205" t="s">
        <v>754</v>
      </c>
      <c r="G88" s="206" t="str">
        <f t="shared" si="6"/>
        <v>x</v>
      </c>
      <c r="H88" s="205">
        <v>364.14100000000002</v>
      </c>
      <c r="I88" s="206">
        <f t="shared" si="7"/>
        <v>2.0090367448332945E-3</v>
      </c>
      <c r="J88" s="205" t="s">
        <v>754</v>
      </c>
      <c r="K88" s="205">
        <v>355.47900000000004</v>
      </c>
      <c r="L88" s="205"/>
      <c r="M88" s="179" t="s">
        <v>987</v>
      </c>
    </row>
    <row r="89" spans="1:13" x14ac:dyDescent="0.3">
      <c r="A89" s="179" t="s">
        <v>725</v>
      </c>
      <c r="B89" s="205" t="s">
        <v>726</v>
      </c>
      <c r="C89" s="206" t="str">
        <f t="shared" si="4"/>
        <v>x</v>
      </c>
      <c r="D89" s="205">
        <v>11558.236999999999</v>
      </c>
      <c r="E89" s="206">
        <f t="shared" si="5"/>
        <v>5.3003019801227562E-2</v>
      </c>
      <c r="F89" s="205">
        <v>29613.673999999999</v>
      </c>
      <c r="G89" s="206">
        <f t="shared" si="6"/>
        <v>0.19245304730589469</v>
      </c>
      <c r="H89" s="205">
        <v>35274.478999999999</v>
      </c>
      <c r="I89" s="206">
        <f t="shared" si="7"/>
        <v>0.19461616369991402</v>
      </c>
      <c r="J89" s="205">
        <v>29613.228999999999</v>
      </c>
      <c r="K89" s="205">
        <v>23716.241999999998</v>
      </c>
      <c r="L89" s="205"/>
      <c r="M89" s="179" t="s">
        <v>940</v>
      </c>
    </row>
    <row r="90" spans="1:13" x14ac:dyDescent="0.3">
      <c r="A90" s="179" t="s">
        <v>776</v>
      </c>
      <c r="B90" s="205">
        <v>183063.712</v>
      </c>
      <c r="C90" s="206">
        <f t="shared" si="4"/>
        <v>1.0607678573300336</v>
      </c>
      <c r="D90" s="205">
        <v>264851.522</v>
      </c>
      <c r="E90" s="206">
        <f t="shared" si="5"/>
        <v>1.2145390741642743</v>
      </c>
      <c r="F90" s="205">
        <v>626094.875</v>
      </c>
      <c r="G90" s="206">
        <f t="shared" si="6"/>
        <v>4.0688590884181819</v>
      </c>
      <c r="H90" s="205">
        <v>868152.43099999998</v>
      </c>
      <c r="I90" s="206">
        <f t="shared" si="7"/>
        <v>4.789765870899874</v>
      </c>
      <c r="J90" s="205">
        <v>443031.163</v>
      </c>
      <c r="K90" s="205">
        <v>603300.90899999999</v>
      </c>
      <c r="L90" s="205"/>
      <c r="M90" s="179" t="s">
        <v>988</v>
      </c>
    </row>
    <row r="91" spans="1:13" x14ac:dyDescent="0.3">
      <c r="A91" s="179" t="s">
        <v>777</v>
      </c>
      <c r="B91" s="205">
        <v>8382.5560000000005</v>
      </c>
      <c r="C91" s="206">
        <f t="shared" si="4"/>
        <v>4.8572957851248086E-2</v>
      </c>
      <c r="D91" s="205">
        <v>8176.04</v>
      </c>
      <c r="E91" s="206">
        <f t="shared" si="5"/>
        <v>3.7493158343753351E-2</v>
      </c>
      <c r="F91" s="205">
        <v>3405.7510000000002</v>
      </c>
      <c r="G91" s="206">
        <f t="shared" si="6"/>
        <v>2.2133260409198066E-2</v>
      </c>
      <c r="H91" s="205">
        <v>5371.7269999999999</v>
      </c>
      <c r="I91" s="206">
        <f t="shared" si="7"/>
        <v>2.9636862990471038E-2</v>
      </c>
      <c r="J91" s="205">
        <v>-4976.8050000000003</v>
      </c>
      <c r="K91" s="205">
        <v>-2804.3130000000001</v>
      </c>
      <c r="L91" s="205"/>
      <c r="M91" s="179" t="s">
        <v>989</v>
      </c>
    </row>
    <row r="92" spans="1:13" x14ac:dyDescent="0.3">
      <c r="A92" s="179" t="s">
        <v>778</v>
      </c>
      <c r="B92" s="205">
        <v>1664.9649999999999</v>
      </c>
      <c r="C92" s="206">
        <f t="shared" si="4"/>
        <v>9.647686787753431E-3</v>
      </c>
      <c r="D92" s="205">
        <v>1947.903</v>
      </c>
      <c r="E92" s="206">
        <f t="shared" si="5"/>
        <v>8.9325682870035096E-3</v>
      </c>
      <c r="F92" s="205">
        <v>4810.6629999999996</v>
      </c>
      <c r="G92" s="206">
        <f t="shared" si="6"/>
        <v>3.1263488411188603E-2</v>
      </c>
      <c r="H92" s="205">
        <v>7693.598</v>
      </c>
      <c r="I92" s="206">
        <f t="shared" si="7"/>
        <v>4.244707704426566E-2</v>
      </c>
      <c r="J92" s="205">
        <v>3145.6979999999994</v>
      </c>
      <c r="K92" s="205">
        <v>5745.6949999999997</v>
      </c>
      <c r="L92" s="205"/>
      <c r="M92" s="179" t="s">
        <v>990</v>
      </c>
    </row>
    <row r="93" spans="1:13" x14ac:dyDescent="0.3">
      <c r="A93" s="179" t="s">
        <v>779</v>
      </c>
      <c r="B93" s="205">
        <v>12943.521000000001</v>
      </c>
      <c r="C93" s="206">
        <f t="shared" si="4"/>
        <v>7.5001598555350477E-2</v>
      </c>
      <c r="D93" s="205">
        <v>12533.816000000001</v>
      </c>
      <c r="E93" s="206">
        <f t="shared" si="5"/>
        <v>5.7476767229547462E-2</v>
      </c>
      <c r="F93" s="205">
        <v>18300.322</v>
      </c>
      <c r="G93" s="206">
        <f t="shared" si="6"/>
        <v>0.11892994890060267</v>
      </c>
      <c r="H93" s="205">
        <v>9731.0400000000009</v>
      </c>
      <c r="I93" s="206">
        <f t="shared" si="7"/>
        <v>5.368804096611636E-2</v>
      </c>
      <c r="J93" s="205">
        <v>5356.8009999999995</v>
      </c>
      <c r="K93" s="205">
        <v>-2802.7759999999998</v>
      </c>
      <c r="L93" s="205"/>
      <c r="M93" s="179" t="s">
        <v>991</v>
      </c>
    </row>
    <row r="94" spans="1:13" x14ac:dyDescent="0.3">
      <c r="A94" s="179" t="s">
        <v>780</v>
      </c>
      <c r="B94" s="205">
        <v>8003.9639999999999</v>
      </c>
      <c r="C94" s="206">
        <f t="shared" si="4"/>
        <v>4.6379195798382615E-2</v>
      </c>
      <c r="D94" s="205">
        <v>6936.2449999999999</v>
      </c>
      <c r="E94" s="206">
        <f t="shared" si="5"/>
        <v>3.1807786177179595E-2</v>
      </c>
      <c r="F94" s="205">
        <v>13195.618</v>
      </c>
      <c r="G94" s="206">
        <f t="shared" si="6"/>
        <v>8.5755549790428418E-2</v>
      </c>
      <c r="H94" s="205">
        <v>14497.602000000001</v>
      </c>
      <c r="I94" s="206">
        <f t="shared" si="7"/>
        <v>7.9986090909753796E-2</v>
      </c>
      <c r="J94" s="205">
        <v>5191.6540000000005</v>
      </c>
      <c r="K94" s="205">
        <v>7561.3570000000009</v>
      </c>
      <c r="L94" s="205"/>
      <c r="M94" s="179" t="s">
        <v>992</v>
      </c>
    </row>
    <row r="95" spans="1:13" x14ac:dyDescent="0.3">
      <c r="A95" s="179" t="s">
        <v>781</v>
      </c>
      <c r="B95" s="205">
        <v>5425.1710000000003</v>
      </c>
      <c r="C95" s="206">
        <f t="shared" si="4"/>
        <v>3.1436306816061049E-2</v>
      </c>
      <c r="D95" s="205">
        <v>5571.08</v>
      </c>
      <c r="E95" s="206">
        <f t="shared" si="5"/>
        <v>2.5547500328486333E-2</v>
      </c>
      <c r="F95" s="205">
        <v>1625.6120000000001</v>
      </c>
      <c r="G95" s="206">
        <f t="shared" si="6"/>
        <v>1.0564510946430695E-2</v>
      </c>
      <c r="H95" s="205">
        <v>1341.84</v>
      </c>
      <c r="I95" s="206">
        <f t="shared" si="7"/>
        <v>7.4031923504551999E-3</v>
      </c>
      <c r="J95" s="205">
        <v>-3799.5590000000002</v>
      </c>
      <c r="K95" s="205">
        <v>-4229.24</v>
      </c>
      <c r="L95" s="205"/>
      <c r="M95" s="179" t="s">
        <v>993</v>
      </c>
    </row>
    <row r="96" spans="1:13" x14ac:dyDescent="0.3">
      <c r="A96" s="179" t="s">
        <v>733</v>
      </c>
      <c r="B96" s="205">
        <v>35777.932999999997</v>
      </c>
      <c r="C96" s="206">
        <f t="shared" si="4"/>
        <v>0.20731624478426122</v>
      </c>
      <c r="D96" s="205">
        <v>40506.942000000003</v>
      </c>
      <c r="E96" s="206">
        <f t="shared" si="5"/>
        <v>0.18575412919056572</v>
      </c>
      <c r="F96" s="205">
        <v>199846.44699999999</v>
      </c>
      <c r="G96" s="206">
        <f t="shared" si="6"/>
        <v>1.2987600835480924</v>
      </c>
      <c r="H96" s="205">
        <v>195634.546</v>
      </c>
      <c r="I96" s="206">
        <f t="shared" si="7"/>
        <v>1.0793538532403089</v>
      </c>
      <c r="J96" s="205">
        <v>164068.514</v>
      </c>
      <c r="K96" s="205">
        <v>155127.60399999999</v>
      </c>
      <c r="L96" s="205"/>
      <c r="M96" s="179" t="s">
        <v>946</v>
      </c>
    </row>
    <row r="97" spans="1:14" x14ac:dyDescent="0.3">
      <c r="A97" s="179" t="s">
        <v>782</v>
      </c>
      <c r="B97" s="205">
        <v>18247.457999999999</v>
      </c>
      <c r="C97" s="206">
        <f t="shared" si="4"/>
        <v>0.10573541152918269</v>
      </c>
      <c r="D97" s="205">
        <v>18772.612000000001</v>
      </c>
      <c r="E97" s="206">
        <f t="shared" si="5"/>
        <v>8.6086236642903449E-2</v>
      </c>
      <c r="F97" s="205">
        <v>10656.3</v>
      </c>
      <c r="G97" s="206">
        <f t="shared" si="6"/>
        <v>6.925305546369577E-2</v>
      </c>
      <c r="H97" s="205">
        <v>3595.5320000000002</v>
      </c>
      <c r="I97" s="206">
        <f t="shared" si="7"/>
        <v>1.9837249596238664E-2</v>
      </c>
      <c r="J97" s="205">
        <v>-7591.1579999999994</v>
      </c>
      <c r="K97" s="205">
        <v>-15177.080000000002</v>
      </c>
      <c r="L97" s="205"/>
      <c r="M97" s="179" t="s">
        <v>994</v>
      </c>
    </row>
    <row r="98" spans="1:14" x14ac:dyDescent="0.3">
      <c r="A98" s="179" t="s">
        <v>783</v>
      </c>
      <c r="B98" s="205">
        <v>1.0129999999999999</v>
      </c>
      <c r="C98" s="206">
        <f t="shared" si="4"/>
        <v>5.8698571537505146E-6</v>
      </c>
      <c r="D98" s="205">
        <v>3.5920000000000001</v>
      </c>
      <c r="E98" s="206">
        <f t="shared" si="5"/>
        <v>1.6471962560207879E-5</v>
      </c>
      <c r="F98" s="205">
        <v>4813.549</v>
      </c>
      <c r="G98" s="206">
        <f t="shared" si="6"/>
        <v>3.128224391901667E-2</v>
      </c>
      <c r="H98" s="205">
        <v>3670.2530000000002</v>
      </c>
      <c r="I98" s="206">
        <f t="shared" si="7"/>
        <v>2.0249499891071405E-2</v>
      </c>
      <c r="J98" s="205">
        <v>4812.5360000000001</v>
      </c>
      <c r="K98" s="205">
        <v>3666.6610000000001</v>
      </c>
      <c r="L98" s="205"/>
      <c r="M98" s="179" t="s">
        <v>995</v>
      </c>
    </row>
    <row r="99" spans="1:14" x14ac:dyDescent="0.3">
      <c r="A99" s="179" t="s">
        <v>727</v>
      </c>
      <c r="B99" s="205">
        <v>1076504.7579999999</v>
      </c>
      <c r="C99" s="206">
        <f t="shared" si="4"/>
        <v>6.2378372702791385</v>
      </c>
      <c r="D99" s="205">
        <v>1421869.98</v>
      </c>
      <c r="E99" s="206">
        <f t="shared" si="5"/>
        <v>6.5203198986758153</v>
      </c>
      <c r="F99" s="205">
        <v>33437.201999999997</v>
      </c>
      <c r="G99" s="206">
        <f t="shared" si="6"/>
        <v>0.21730135268871928</v>
      </c>
      <c r="H99" s="205">
        <v>41688.71</v>
      </c>
      <c r="I99" s="206">
        <f t="shared" si="7"/>
        <v>0.23000472408956749</v>
      </c>
      <c r="J99" s="205">
        <v>-1043067.5559999999</v>
      </c>
      <c r="K99" s="205">
        <v>-1380181.27</v>
      </c>
      <c r="L99" s="205"/>
      <c r="M99" s="179" t="s">
        <v>941</v>
      </c>
    </row>
    <row r="100" spans="1:14" x14ac:dyDescent="0.3">
      <c r="A100" s="179" t="s">
        <v>784</v>
      </c>
      <c r="B100" s="205">
        <v>22.021000000000001</v>
      </c>
      <c r="C100" s="206">
        <f t="shared" si="4"/>
        <v>1.2760130738671284E-4</v>
      </c>
      <c r="D100" s="205">
        <v>21.58</v>
      </c>
      <c r="E100" s="206">
        <f t="shared" si="5"/>
        <v>9.8960175960268926E-5</v>
      </c>
      <c r="F100" s="205">
        <v>2020.354</v>
      </c>
      <c r="G100" s="206">
        <f t="shared" si="6"/>
        <v>1.3129856293300641E-2</v>
      </c>
      <c r="H100" s="205">
        <v>5985.1809999999996</v>
      </c>
      <c r="I100" s="206">
        <f t="shared" si="7"/>
        <v>3.3021408063025254E-2</v>
      </c>
      <c r="J100" s="205">
        <v>1998.3330000000001</v>
      </c>
      <c r="K100" s="205">
        <v>5963.6009999999997</v>
      </c>
      <c r="L100" s="205"/>
      <c r="M100" s="179" t="s">
        <v>996</v>
      </c>
    </row>
    <row r="101" spans="1:14" x14ac:dyDescent="0.3">
      <c r="A101" s="179" t="s">
        <v>785</v>
      </c>
      <c r="B101" s="205">
        <v>1835.127</v>
      </c>
      <c r="C101" s="206">
        <f t="shared" si="4"/>
        <v>1.0633695309961225E-2</v>
      </c>
      <c r="D101" s="205">
        <v>870.60699999999997</v>
      </c>
      <c r="E101" s="206">
        <f t="shared" si="5"/>
        <v>3.9923735825876678E-3</v>
      </c>
      <c r="F101" s="205">
        <v>4153.4849999999997</v>
      </c>
      <c r="G101" s="206">
        <f t="shared" si="6"/>
        <v>2.6992626622057224E-2</v>
      </c>
      <c r="H101" s="205">
        <v>4589.4629999999997</v>
      </c>
      <c r="I101" s="206">
        <f t="shared" si="7"/>
        <v>2.5320960303983467E-2</v>
      </c>
      <c r="J101" s="205">
        <v>2318.3579999999997</v>
      </c>
      <c r="K101" s="205">
        <v>3718.8559999999998</v>
      </c>
      <c r="L101" s="205"/>
      <c r="M101" s="179" t="s">
        <v>997</v>
      </c>
    </row>
    <row r="102" spans="1:14" x14ac:dyDescent="0.3">
      <c r="A102" s="179" t="s">
        <v>786</v>
      </c>
      <c r="B102" s="205">
        <v>10.858000000000001</v>
      </c>
      <c r="C102" s="206">
        <f t="shared" si="4"/>
        <v>6.2916988129736528E-5</v>
      </c>
      <c r="D102" s="205">
        <v>77.488</v>
      </c>
      <c r="E102" s="206">
        <f t="shared" si="5"/>
        <v>3.5533948632109915E-4</v>
      </c>
      <c r="F102" s="205">
        <v>6401.3419999999996</v>
      </c>
      <c r="G102" s="206">
        <f t="shared" si="6"/>
        <v>4.1600977127904171E-2</v>
      </c>
      <c r="H102" s="205">
        <v>3651.2049999999999</v>
      </c>
      <c r="I102" s="206">
        <f t="shared" si="7"/>
        <v>2.0144408369063213E-2</v>
      </c>
      <c r="J102" s="205">
        <v>6390.4839999999995</v>
      </c>
      <c r="K102" s="205">
        <v>3573.7170000000001</v>
      </c>
      <c r="L102" s="205"/>
      <c r="M102" s="179" t="s">
        <v>998</v>
      </c>
    </row>
    <row r="103" spans="1:14" x14ac:dyDescent="0.3">
      <c r="A103" s="179" t="s">
        <v>787</v>
      </c>
      <c r="B103" s="205" t="s">
        <v>754</v>
      </c>
      <c r="C103" s="206" t="str">
        <f t="shared" si="4"/>
        <v>x</v>
      </c>
      <c r="D103" s="205" t="s">
        <v>754</v>
      </c>
      <c r="E103" s="206" t="str">
        <f t="shared" si="5"/>
        <v>x</v>
      </c>
      <c r="F103" s="205" t="s">
        <v>754</v>
      </c>
      <c r="G103" s="206" t="str">
        <f t="shared" si="6"/>
        <v>x</v>
      </c>
      <c r="H103" s="205">
        <v>36.664999999999999</v>
      </c>
      <c r="I103" s="206">
        <f t="shared" si="7"/>
        <v>2.0228793859881946E-4</v>
      </c>
      <c r="J103" s="205" t="s">
        <v>754</v>
      </c>
      <c r="K103" s="205">
        <v>36.664999999999999</v>
      </c>
      <c r="L103" s="205"/>
      <c r="M103" s="179" t="s">
        <v>999</v>
      </c>
      <c r="N103" s="76"/>
    </row>
    <row r="104" spans="1:14" x14ac:dyDescent="0.3">
      <c r="A104" s="179" t="s">
        <v>788</v>
      </c>
      <c r="B104" s="205">
        <v>391.245</v>
      </c>
      <c r="C104" s="206">
        <f t="shared" si="4"/>
        <v>2.2670802192686283E-3</v>
      </c>
      <c r="D104" s="205">
        <v>3607.145</v>
      </c>
      <c r="E104" s="206">
        <f t="shared" si="5"/>
        <v>1.6541413527071561E-2</v>
      </c>
      <c r="F104" s="205">
        <v>1140.248</v>
      </c>
      <c r="G104" s="206">
        <f t="shared" si="6"/>
        <v>7.4102322556955213E-3</v>
      </c>
      <c r="H104" s="205">
        <v>1739.2619999999999</v>
      </c>
      <c r="I104" s="206">
        <f t="shared" si="7"/>
        <v>9.5958468474910668E-3</v>
      </c>
      <c r="J104" s="205">
        <v>749.00300000000004</v>
      </c>
      <c r="K104" s="205">
        <v>-1867.883</v>
      </c>
      <c r="L104" s="205"/>
      <c r="M104" s="179" t="s">
        <v>1000</v>
      </c>
    </row>
    <row r="105" spans="1:14" x14ac:dyDescent="0.3">
      <c r="A105" s="179" t="s">
        <v>789</v>
      </c>
      <c r="B105" s="205">
        <v>10769.359</v>
      </c>
      <c r="C105" s="206">
        <f t="shared" si="4"/>
        <v>6.2403355347934349E-2</v>
      </c>
      <c r="D105" s="205">
        <v>13151.255999999999</v>
      </c>
      <c r="E105" s="206">
        <f t="shared" si="5"/>
        <v>6.0308183867402346E-2</v>
      </c>
      <c r="F105" s="205">
        <v>41114.516000000003</v>
      </c>
      <c r="G105" s="206">
        <f t="shared" si="6"/>
        <v>0.26719460384101495</v>
      </c>
      <c r="H105" s="205">
        <v>41083.017999999996</v>
      </c>
      <c r="I105" s="206">
        <f t="shared" si="7"/>
        <v>0.22666300348119992</v>
      </c>
      <c r="J105" s="205">
        <v>30345.157000000003</v>
      </c>
      <c r="K105" s="205">
        <v>27931.761999999995</v>
      </c>
      <c r="L105" s="205"/>
      <c r="M105" s="179" t="s">
        <v>1001</v>
      </c>
    </row>
    <row r="106" spans="1:14" x14ac:dyDescent="0.3">
      <c r="A106" s="179" t="s">
        <v>790</v>
      </c>
      <c r="B106" s="205" t="s">
        <v>754</v>
      </c>
      <c r="C106" s="206" t="str">
        <f t="shared" si="4"/>
        <v>x</v>
      </c>
      <c r="D106" s="205" t="s">
        <v>726</v>
      </c>
      <c r="E106" s="206" t="str">
        <f t="shared" si="5"/>
        <v>x</v>
      </c>
      <c r="F106" s="205">
        <v>311.26299999999998</v>
      </c>
      <c r="G106" s="206">
        <f t="shared" si="6"/>
        <v>2.0228328596976755E-3</v>
      </c>
      <c r="H106" s="205">
        <v>260.43700000000001</v>
      </c>
      <c r="I106" s="206">
        <f t="shared" si="7"/>
        <v>1.4368816000234761E-3</v>
      </c>
      <c r="J106" s="205">
        <v>311.26299999999998</v>
      </c>
      <c r="K106" s="205">
        <v>260.3</v>
      </c>
      <c r="L106" s="205"/>
      <c r="M106" s="179" t="s">
        <v>1002</v>
      </c>
    </row>
    <row r="107" spans="1:14" x14ac:dyDescent="0.3">
      <c r="A107" s="179" t="s">
        <v>791</v>
      </c>
      <c r="B107" s="205">
        <v>3.2719999999999998</v>
      </c>
      <c r="C107" s="206">
        <f t="shared" si="4"/>
        <v>1.8959696551897022E-5</v>
      </c>
      <c r="D107" s="205" t="s">
        <v>754</v>
      </c>
      <c r="E107" s="206" t="str">
        <f t="shared" si="5"/>
        <v>x</v>
      </c>
      <c r="F107" s="205">
        <v>18.849</v>
      </c>
      <c r="G107" s="206">
        <f t="shared" si="6"/>
        <v>1.2249569197894219E-4</v>
      </c>
      <c r="H107" s="205" t="s">
        <v>754</v>
      </c>
      <c r="I107" s="206" t="str">
        <f t="shared" si="7"/>
        <v>x</v>
      </c>
      <c r="J107" s="205">
        <v>15.577</v>
      </c>
      <c r="K107" s="205" t="s">
        <v>754</v>
      </c>
      <c r="L107" s="205"/>
      <c r="M107" s="179" t="s">
        <v>1003</v>
      </c>
    </row>
    <row r="108" spans="1:14" x14ac:dyDescent="0.3">
      <c r="A108" s="179" t="s">
        <v>734</v>
      </c>
      <c r="B108" s="205">
        <v>1172.6559999999999</v>
      </c>
      <c r="C108" s="206">
        <f t="shared" si="4"/>
        <v>6.7949883617852563E-3</v>
      </c>
      <c r="D108" s="205">
        <v>2570.37</v>
      </c>
      <c r="E108" s="206">
        <f t="shared" si="5"/>
        <v>1.1787037418118465E-2</v>
      </c>
      <c r="F108" s="205">
        <v>50279.637000000002</v>
      </c>
      <c r="G108" s="206">
        <f t="shared" si="6"/>
        <v>0.32675680018913605</v>
      </c>
      <c r="H108" s="205">
        <v>56743.114999999998</v>
      </c>
      <c r="I108" s="206">
        <f t="shared" si="7"/>
        <v>0.31306280548276971</v>
      </c>
      <c r="J108" s="205">
        <v>49106.981</v>
      </c>
      <c r="K108" s="205">
        <v>54172.744999999995</v>
      </c>
      <c r="L108" s="205"/>
      <c r="M108" s="179" t="s">
        <v>947</v>
      </c>
    </row>
    <row r="109" spans="1:14" x14ac:dyDescent="0.3">
      <c r="A109" s="179" t="s">
        <v>792</v>
      </c>
      <c r="B109" s="205">
        <v>13991.367</v>
      </c>
      <c r="C109" s="206">
        <f t="shared" si="4"/>
        <v>8.1073371841756059E-2</v>
      </c>
      <c r="D109" s="205">
        <v>489.31299999999999</v>
      </c>
      <c r="E109" s="206">
        <f t="shared" si="5"/>
        <v>2.2438600824674273E-3</v>
      </c>
      <c r="F109" s="205">
        <v>2746.8159999999998</v>
      </c>
      <c r="G109" s="206">
        <f t="shared" si="6"/>
        <v>1.7850980246104837E-2</v>
      </c>
      <c r="H109" s="205">
        <v>2172.1019999999999</v>
      </c>
      <c r="I109" s="206">
        <f t="shared" si="7"/>
        <v>1.1983909341507512E-2</v>
      </c>
      <c r="J109" s="205">
        <v>-11244.550999999999</v>
      </c>
      <c r="K109" s="205">
        <v>1682.7889999999998</v>
      </c>
      <c r="L109" s="205"/>
      <c r="M109" s="179" t="s">
        <v>1004</v>
      </c>
    </row>
    <row r="110" spans="1:14" x14ac:dyDescent="0.3">
      <c r="A110" s="179" t="s">
        <v>793</v>
      </c>
      <c r="B110" s="205">
        <v>1.3109999999999999</v>
      </c>
      <c r="C110" s="206">
        <f t="shared" si="4"/>
        <v>7.5966265829880812E-6</v>
      </c>
      <c r="D110" s="205">
        <v>1137.9059999999999</v>
      </c>
      <c r="E110" s="206">
        <f t="shared" si="5"/>
        <v>5.2181361439409537E-3</v>
      </c>
      <c r="F110" s="205">
        <v>158.02000000000001</v>
      </c>
      <c r="G110" s="206">
        <f t="shared" si="6"/>
        <v>1.0269387896711998E-3</v>
      </c>
      <c r="H110" s="205">
        <v>34.545000000000002</v>
      </c>
      <c r="I110" s="206">
        <f t="shared" si="7"/>
        <v>1.9059148612835726E-4</v>
      </c>
      <c r="J110" s="205">
        <v>156.709</v>
      </c>
      <c r="K110" s="205">
        <v>-1103.3609999999999</v>
      </c>
      <c r="L110" s="205"/>
      <c r="M110" s="179" t="s">
        <v>1005</v>
      </c>
    </row>
    <row r="111" spans="1:14" x14ac:dyDescent="0.3">
      <c r="A111" s="179" t="s">
        <v>794</v>
      </c>
      <c r="B111" s="205">
        <v>447.721</v>
      </c>
      <c r="C111" s="206">
        <f t="shared" si="4"/>
        <v>2.5943319987505771E-3</v>
      </c>
      <c r="D111" s="205">
        <v>164.85</v>
      </c>
      <c r="E111" s="206">
        <f t="shared" si="5"/>
        <v>7.5595852674005255E-4</v>
      </c>
      <c r="F111" s="205">
        <v>7991.9629999999997</v>
      </c>
      <c r="G111" s="206">
        <f t="shared" si="6"/>
        <v>5.1938088914801991E-2</v>
      </c>
      <c r="H111" s="205">
        <v>4836.3410000000003</v>
      </c>
      <c r="I111" s="206">
        <f t="shared" si="7"/>
        <v>2.6683034262947044E-2</v>
      </c>
      <c r="J111" s="205">
        <v>7544.2420000000002</v>
      </c>
      <c r="K111" s="205">
        <v>4671.491</v>
      </c>
      <c r="L111" s="205"/>
      <c r="M111" s="179" t="s">
        <v>1006</v>
      </c>
    </row>
    <row r="112" spans="1:14" x14ac:dyDescent="0.3">
      <c r="A112" s="179" t="s">
        <v>795</v>
      </c>
      <c r="B112" s="205">
        <v>32920.326999999997</v>
      </c>
      <c r="C112" s="206">
        <f t="shared" si="4"/>
        <v>0.19075776598692618</v>
      </c>
      <c r="D112" s="205">
        <v>41634.866000000002</v>
      </c>
      <c r="E112" s="206">
        <f t="shared" si="5"/>
        <v>0.19092649052095545</v>
      </c>
      <c r="F112" s="205">
        <v>84514.267999999996</v>
      </c>
      <c r="G112" s="206">
        <f t="shared" si="6"/>
        <v>0.54924047645783702</v>
      </c>
      <c r="H112" s="205">
        <v>143745.60200000001</v>
      </c>
      <c r="I112" s="206">
        <f t="shared" si="7"/>
        <v>0.79307245359951839</v>
      </c>
      <c r="J112" s="205">
        <v>51593.940999999999</v>
      </c>
      <c r="K112" s="205">
        <v>102110.736</v>
      </c>
      <c r="L112" s="205"/>
      <c r="M112" s="179" t="s">
        <v>1007</v>
      </c>
    </row>
    <row r="113" spans="1:13" x14ac:dyDescent="0.3">
      <c r="A113" s="179" t="s">
        <v>796</v>
      </c>
      <c r="B113" s="205">
        <v>11153.323</v>
      </c>
      <c r="C113" s="206">
        <f t="shared" si="4"/>
        <v>6.4628245606752371E-2</v>
      </c>
      <c r="D113" s="205">
        <v>8673.0589999999993</v>
      </c>
      <c r="E113" s="206">
        <f t="shared" si="5"/>
        <v>3.9772356105365808E-2</v>
      </c>
      <c r="F113" s="205">
        <v>2791.2489999999998</v>
      </c>
      <c r="G113" s="206">
        <f t="shared" si="6"/>
        <v>1.8139740980451506E-2</v>
      </c>
      <c r="H113" s="205">
        <v>5088.9040000000005</v>
      </c>
      <c r="I113" s="206">
        <f t="shared" si="7"/>
        <v>2.8076473472992965E-2</v>
      </c>
      <c r="J113" s="205">
        <v>-8362.0740000000005</v>
      </c>
      <c r="K113" s="205">
        <v>-3584.1549999999988</v>
      </c>
      <c r="L113" s="205"/>
      <c r="M113" s="179" t="s">
        <v>1008</v>
      </c>
    </row>
    <row r="114" spans="1:13" x14ac:dyDescent="0.3">
      <c r="A114" s="179" t="s">
        <v>797</v>
      </c>
      <c r="B114" s="205">
        <v>20064.363000000001</v>
      </c>
      <c r="C114" s="206">
        <f t="shared" si="4"/>
        <v>0.11626351894471584</v>
      </c>
      <c r="D114" s="205">
        <v>15353.894</v>
      </c>
      <c r="E114" s="206">
        <f t="shared" si="5"/>
        <v>7.0408899532683852E-2</v>
      </c>
      <c r="F114" s="205">
        <v>6461.1019999999999</v>
      </c>
      <c r="G114" s="206">
        <f t="shared" si="6"/>
        <v>4.1989344815986381E-2</v>
      </c>
      <c r="H114" s="205">
        <v>5092.0200000000004</v>
      </c>
      <c r="I114" s="206">
        <f t="shared" si="7"/>
        <v>2.8093665051246716E-2</v>
      </c>
      <c r="J114" s="205">
        <v>-13603.261000000002</v>
      </c>
      <c r="K114" s="205">
        <v>-10261.874</v>
      </c>
      <c r="L114" s="205"/>
      <c r="M114" s="179" t="s">
        <v>1009</v>
      </c>
    </row>
    <row r="115" spans="1:13" x14ac:dyDescent="0.3">
      <c r="A115" s="179" t="s">
        <v>798</v>
      </c>
      <c r="B115" s="205">
        <v>20.25</v>
      </c>
      <c r="C115" s="206">
        <f t="shared" si="4"/>
        <v>1.1733919779214999E-4</v>
      </c>
      <c r="D115" s="205" t="s">
        <v>754</v>
      </c>
      <c r="E115" s="206" t="str">
        <f t="shared" si="5"/>
        <v>x</v>
      </c>
      <c r="F115" s="205">
        <v>23765.542000000001</v>
      </c>
      <c r="G115" s="206">
        <f t="shared" si="6"/>
        <v>0.15444726577243428</v>
      </c>
      <c r="H115" s="205">
        <v>30441.264999999999</v>
      </c>
      <c r="I115" s="206">
        <f t="shared" si="7"/>
        <v>0.16795038170436088</v>
      </c>
      <c r="J115" s="205">
        <v>23745.292000000001</v>
      </c>
      <c r="K115" s="205">
        <v>30441.264999999999</v>
      </c>
      <c r="L115" s="205"/>
      <c r="M115" s="179" t="s">
        <v>1010</v>
      </c>
    </row>
    <row r="116" spans="1:13" x14ac:dyDescent="0.3">
      <c r="A116" s="179" t="s">
        <v>799</v>
      </c>
      <c r="B116" s="205" t="s">
        <v>754</v>
      </c>
      <c r="C116" s="206" t="str">
        <f t="shared" si="4"/>
        <v>x</v>
      </c>
      <c r="D116" s="205" t="s">
        <v>754</v>
      </c>
      <c r="E116" s="206" t="str">
        <f t="shared" si="5"/>
        <v>x</v>
      </c>
      <c r="F116" s="205">
        <v>249.83099999999999</v>
      </c>
      <c r="G116" s="206">
        <f t="shared" si="6"/>
        <v>1.6235991948003133E-3</v>
      </c>
      <c r="H116" s="205">
        <v>237.29400000000001</v>
      </c>
      <c r="I116" s="206">
        <f t="shared" si="7"/>
        <v>1.309197166285784E-3</v>
      </c>
      <c r="J116" s="205">
        <v>249.83099999999999</v>
      </c>
      <c r="K116" s="205">
        <v>237.29400000000001</v>
      </c>
      <c r="L116" s="205"/>
      <c r="M116" s="179" t="s">
        <v>1011</v>
      </c>
    </row>
    <row r="117" spans="1:13" x14ac:dyDescent="0.3">
      <c r="A117" s="179" t="s">
        <v>800</v>
      </c>
      <c r="B117" s="205">
        <v>214541.57399999999</v>
      </c>
      <c r="C117" s="206">
        <f t="shared" si="4"/>
        <v>1.2431672190728484</v>
      </c>
      <c r="D117" s="205">
        <v>167707.149</v>
      </c>
      <c r="E117" s="206">
        <f t="shared" si="5"/>
        <v>0.76906065685055802</v>
      </c>
      <c r="F117" s="205">
        <v>147395.272</v>
      </c>
      <c r="G117" s="206">
        <f t="shared" si="6"/>
        <v>0.95789091400415949</v>
      </c>
      <c r="H117" s="205">
        <v>219824.18100000001</v>
      </c>
      <c r="I117" s="206">
        <f t="shared" si="7"/>
        <v>1.2128127759079173</v>
      </c>
      <c r="J117" s="205">
        <v>-67146.301999999996</v>
      </c>
      <c r="K117" s="205">
        <v>52117.032000000007</v>
      </c>
      <c r="L117" s="205"/>
      <c r="M117" s="179" t="s">
        <v>1012</v>
      </c>
    </row>
    <row r="118" spans="1:13" x14ac:dyDescent="0.3">
      <c r="A118" s="179" t="s">
        <v>801</v>
      </c>
      <c r="B118" s="205">
        <v>390.25</v>
      </c>
      <c r="C118" s="206">
        <f t="shared" si="4"/>
        <v>2.2613146636240263E-3</v>
      </c>
      <c r="D118" s="205">
        <v>461.52800000000002</v>
      </c>
      <c r="E118" s="206">
        <f t="shared" si="5"/>
        <v>2.1164454166168216E-3</v>
      </c>
      <c r="F118" s="205">
        <v>704.02300000000002</v>
      </c>
      <c r="G118" s="206">
        <f t="shared" si="6"/>
        <v>4.5752976048644926E-3</v>
      </c>
      <c r="H118" s="205">
        <v>611.23</v>
      </c>
      <c r="I118" s="206">
        <f t="shared" si="7"/>
        <v>3.37227483184935E-3</v>
      </c>
      <c r="J118" s="205">
        <v>313.77300000000002</v>
      </c>
      <c r="K118" s="205">
        <v>149.702</v>
      </c>
      <c r="L118" s="205"/>
      <c r="M118" s="179" t="s">
        <v>1013</v>
      </c>
    </row>
    <row r="119" spans="1:13" x14ac:dyDescent="0.3">
      <c r="A119" s="179" t="s">
        <v>802</v>
      </c>
      <c r="B119" s="205">
        <v>5562.1260000000002</v>
      </c>
      <c r="C119" s="206">
        <f t="shared" si="4"/>
        <v>3.2229896437474571E-2</v>
      </c>
      <c r="D119" s="205">
        <v>5477.1620000000003</v>
      </c>
      <c r="E119" s="206">
        <f t="shared" si="5"/>
        <v>2.5116817204953592E-2</v>
      </c>
      <c r="F119" s="205">
        <v>1995.7860000000001</v>
      </c>
      <c r="G119" s="206">
        <f t="shared" si="6"/>
        <v>1.297019402153351E-2</v>
      </c>
      <c r="H119" s="205">
        <v>810.74099999999999</v>
      </c>
      <c r="I119" s="206">
        <f t="shared" si="7"/>
        <v>4.4730158360165142E-3</v>
      </c>
      <c r="J119" s="205">
        <v>-3566.34</v>
      </c>
      <c r="K119" s="205">
        <v>-4666.4210000000003</v>
      </c>
      <c r="L119" s="205"/>
      <c r="M119" s="179" t="s">
        <v>1014</v>
      </c>
    </row>
    <row r="120" spans="1:13" x14ac:dyDescent="0.3">
      <c r="A120" s="179" t="s">
        <v>803</v>
      </c>
      <c r="B120" s="205">
        <v>3612328.06</v>
      </c>
      <c r="C120" s="206">
        <f t="shared" si="4"/>
        <v>20.931737122097456</v>
      </c>
      <c r="D120" s="205">
        <v>5464265.3900000006</v>
      </c>
      <c r="E120" s="206">
        <f t="shared" si="5"/>
        <v>25.057676760333997</v>
      </c>
      <c r="F120" s="205">
        <v>4396461.6829999993</v>
      </c>
      <c r="G120" s="206">
        <f t="shared" si="6"/>
        <v>28.571681050346953</v>
      </c>
      <c r="H120" s="205">
        <v>5474022.9030000009</v>
      </c>
      <c r="I120" s="206">
        <f t="shared" si="7"/>
        <v>30.201249390170346</v>
      </c>
      <c r="J120" s="205">
        <v>784133.62299999921</v>
      </c>
      <c r="K120" s="205">
        <v>9757.5130000002682</v>
      </c>
      <c r="L120" s="205"/>
      <c r="M120" s="179" t="s">
        <v>803</v>
      </c>
    </row>
    <row r="121" spans="1:13" x14ac:dyDescent="0.3">
      <c r="A121" s="179" t="s">
        <v>804</v>
      </c>
      <c r="B121" s="205">
        <v>48.137999999999998</v>
      </c>
      <c r="C121" s="206">
        <f t="shared" si="4"/>
        <v>2.7893700263301315E-4</v>
      </c>
      <c r="D121" s="205">
        <v>255.03800000000001</v>
      </c>
      <c r="E121" s="206">
        <f t="shared" si="5"/>
        <v>1.1695368561888356E-3</v>
      </c>
      <c r="F121" s="205">
        <v>88.662000000000006</v>
      </c>
      <c r="G121" s="206">
        <f t="shared" si="6"/>
        <v>5.761957155412475E-4</v>
      </c>
      <c r="H121" s="205">
        <v>561.09699999999998</v>
      </c>
      <c r="I121" s="206">
        <f t="shared" si="7"/>
        <v>3.0956813168957265E-3</v>
      </c>
      <c r="J121" s="205">
        <v>40.524000000000008</v>
      </c>
      <c r="K121" s="205">
        <v>306.05899999999997</v>
      </c>
      <c r="L121" s="205"/>
      <c r="M121" s="179" t="s">
        <v>1015</v>
      </c>
    </row>
    <row r="122" spans="1:13" x14ac:dyDescent="0.3">
      <c r="A122" s="179" t="s">
        <v>805</v>
      </c>
      <c r="B122" s="205" t="s">
        <v>754</v>
      </c>
      <c r="C122" s="206" t="str">
        <f t="shared" si="4"/>
        <v>x</v>
      </c>
      <c r="D122" s="205" t="s">
        <v>726</v>
      </c>
      <c r="E122" s="206" t="str">
        <f t="shared" si="5"/>
        <v>x</v>
      </c>
      <c r="F122" s="205" t="s">
        <v>726</v>
      </c>
      <c r="G122" s="206" t="str">
        <f t="shared" si="6"/>
        <v>x</v>
      </c>
      <c r="H122" s="205">
        <v>28.713000000000001</v>
      </c>
      <c r="I122" s="206">
        <f t="shared" si="7"/>
        <v>1.5841520744546306E-4</v>
      </c>
      <c r="J122" s="205" t="s">
        <v>726</v>
      </c>
      <c r="K122" s="205">
        <v>28.599</v>
      </c>
      <c r="L122" s="205"/>
      <c r="M122" s="179" t="s">
        <v>1016</v>
      </c>
    </row>
    <row r="123" spans="1:13" x14ac:dyDescent="0.3">
      <c r="A123" s="179" t="s">
        <v>806</v>
      </c>
      <c r="B123" s="205">
        <v>81450.606</v>
      </c>
      <c r="C123" s="206">
        <f t="shared" si="4"/>
        <v>0.47196784038145573</v>
      </c>
      <c r="D123" s="205">
        <v>145743.79300000001</v>
      </c>
      <c r="E123" s="206">
        <f t="shared" si="5"/>
        <v>0.66834251160319802</v>
      </c>
      <c r="F123" s="205">
        <v>65059.167999999998</v>
      </c>
      <c r="G123" s="206">
        <f t="shared" si="6"/>
        <v>0.42280586788340246</v>
      </c>
      <c r="H123" s="205">
        <v>94501.266000000003</v>
      </c>
      <c r="I123" s="206">
        <f t="shared" si="7"/>
        <v>0.52138187083373</v>
      </c>
      <c r="J123" s="205">
        <v>-16391.438000000002</v>
      </c>
      <c r="K123" s="205">
        <v>-51242.527000000002</v>
      </c>
      <c r="L123" s="205"/>
      <c r="M123" s="179" t="s">
        <v>1017</v>
      </c>
    </row>
    <row r="124" spans="1:13" x14ac:dyDescent="0.3">
      <c r="A124" s="179" t="s">
        <v>807</v>
      </c>
      <c r="B124" s="205">
        <v>7.742</v>
      </c>
      <c r="C124" s="206">
        <f t="shared" si="4"/>
        <v>4.4861237990460506E-5</v>
      </c>
      <c r="D124" s="205">
        <v>6.4050000000000002</v>
      </c>
      <c r="E124" s="206">
        <f t="shared" si="5"/>
        <v>2.9371637026205868E-5</v>
      </c>
      <c r="F124" s="205">
        <v>1444.92</v>
      </c>
      <c r="G124" s="206">
        <f t="shared" si="6"/>
        <v>9.3902315907588296E-3</v>
      </c>
      <c r="H124" s="205">
        <v>1212.992</v>
      </c>
      <c r="I124" s="206">
        <f t="shared" si="7"/>
        <v>6.6923128655900516E-3</v>
      </c>
      <c r="J124" s="205">
        <v>1437.1780000000001</v>
      </c>
      <c r="K124" s="205">
        <v>1206.587</v>
      </c>
      <c r="L124" s="205"/>
      <c r="M124" s="179" t="s">
        <v>1018</v>
      </c>
    </row>
    <row r="125" spans="1:13" x14ac:dyDescent="0.3">
      <c r="A125" s="179" t="s">
        <v>808</v>
      </c>
      <c r="B125" s="205">
        <v>35</v>
      </c>
      <c r="C125" s="206">
        <f t="shared" si="4"/>
        <v>2.0280849001112343E-4</v>
      </c>
      <c r="D125" s="205">
        <v>56.252000000000002</v>
      </c>
      <c r="E125" s="206">
        <f t="shared" si="5"/>
        <v>2.5795680343452496E-4</v>
      </c>
      <c r="F125" s="205">
        <v>1300.498</v>
      </c>
      <c r="G125" s="206">
        <f t="shared" si="6"/>
        <v>8.4516633469802309E-3</v>
      </c>
      <c r="H125" s="205">
        <v>1696.181</v>
      </c>
      <c r="I125" s="206">
        <f t="shared" si="7"/>
        <v>9.3581605885854156E-3</v>
      </c>
      <c r="J125" s="205">
        <v>1265.498</v>
      </c>
      <c r="K125" s="205">
        <v>1639.9290000000001</v>
      </c>
      <c r="L125" s="205"/>
      <c r="M125" s="179" t="s">
        <v>1019</v>
      </c>
    </row>
    <row r="126" spans="1:13" x14ac:dyDescent="0.3">
      <c r="A126" s="179" t="s">
        <v>809</v>
      </c>
      <c r="B126" s="205">
        <v>1.194</v>
      </c>
      <c r="C126" s="206">
        <f t="shared" si="4"/>
        <v>6.9186667735223254E-6</v>
      </c>
      <c r="D126" s="205">
        <v>80.183000000000007</v>
      </c>
      <c r="E126" s="206">
        <f t="shared" si="5"/>
        <v>3.6769804397693441E-4</v>
      </c>
      <c r="F126" s="205">
        <v>6446.9679999999998</v>
      </c>
      <c r="G126" s="206">
        <f t="shared" si="6"/>
        <v>4.1897490918674569E-2</v>
      </c>
      <c r="H126" s="205">
        <v>7004.9920000000002</v>
      </c>
      <c r="I126" s="206">
        <f t="shared" si="7"/>
        <v>3.8647903766022687E-2</v>
      </c>
      <c r="J126" s="205">
        <v>6445.7739999999994</v>
      </c>
      <c r="K126" s="205">
        <v>6924.8090000000002</v>
      </c>
      <c r="L126" s="205"/>
      <c r="M126" s="179" t="s">
        <v>1020</v>
      </c>
    </row>
    <row r="127" spans="1:13" x14ac:dyDescent="0.3">
      <c r="A127" s="179" t="s">
        <v>810</v>
      </c>
      <c r="B127" s="205">
        <v>5.5869999999999997</v>
      </c>
      <c r="C127" s="206">
        <f t="shared" si="4"/>
        <v>3.2374029534061332E-5</v>
      </c>
      <c r="D127" s="205">
        <v>32.177999999999997</v>
      </c>
      <c r="E127" s="206">
        <f t="shared" si="5"/>
        <v>1.4755980268996911E-4</v>
      </c>
      <c r="F127" s="205">
        <v>1375.29</v>
      </c>
      <c r="G127" s="206">
        <f t="shared" si="6"/>
        <v>8.9377208457594257E-3</v>
      </c>
      <c r="H127" s="205">
        <v>1127.6500000000001</v>
      </c>
      <c r="I127" s="206">
        <f t="shared" si="7"/>
        <v>6.2214644473192098E-3</v>
      </c>
      <c r="J127" s="205">
        <v>1369.703</v>
      </c>
      <c r="K127" s="205">
        <v>1095.4720000000002</v>
      </c>
      <c r="L127" s="205"/>
      <c r="M127" s="179" t="s">
        <v>1021</v>
      </c>
    </row>
    <row r="128" spans="1:13" x14ac:dyDescent="0.3">
      <c r="A128" s="179" t="s">
        <v>811</v>
      </c>
      <c r="B128" s="205">
        <v>1124.8219999999999</v>
      </c>
      <c r="C128" s="206">
        <f t="shared" si="4"/>
        <v>6.5178128957511967E-3</v>
      </c>
      <c r="D128" s="205">
        <v>946.19899999999996</v>
      </c>
      <c r="E128" s="206">
        <f t="shared" si="5"/>
        <v>4.3390185140607272E-3</v>
      </c>
      <c r="F128" s="205">
        <v>5990.9430000000002</v>
      </c>
      <c r="G128" s="206">
        <f t="shared" si="6"/>
        <v>3.8933880226611484E-2</v>
      </c>
      <c r="H128" s="205">
        <v>6019.4579999999996</v>
      </c>
      <c r="I128" s="206">
        <f t="shared" si="7"/>
        <v>3.3210520941011117E-2</v>
      </c>
      <c r="J128" s="205">
        <v>4866.1210000000001</v>
      </c>
      <c r="K128" s="205">
        <v>5073.259</v>
      </c>
      <c r="L128" s="205"/>
      <c r="M128" s="179" t="s">
        <v>1022</v>
      </c>
    </row>
    <row r="129" spans="1:13" x14ac:dyDescent="0.3">
      <c r="A129" s="179" t="s">
        <v>812</v>
      </c>
      <c r="B129" s="205">
        <v>30.497</v>
      </c>
      <c r="C129" s="206">
        <f t="shared" si="4"/>
        <v>1.7671572913912088E-4</v>
      </c>
      <c r="D129" s="205">
        <v>11.666</v>
      </c>
      <c r="E129" s="206">
        <f t="shared" si="5"/>
        <v>5.3497192435240844E-5</v>
      </c>
      <c r="F129" s="205">
        <v>1277.712</v>
      </c>
      <c r="G129" s="206">
        <f t="shared" si="6"/>
        <v>8.3035819189239846E-3</v>
      </c>
      <c r="H129" s="205">
        <v>1171.3520000000001</v>
      </c>
      <c r="I129" s="206">
        <f t="shared" si="7"/>
        <v>6.4625768840475767E-3</v>
      </c>
      <c r="J129" s="205">
        <v>1247.2149999999999</v>
      </c>
      <c r="K129" s="205">
        <v>1159.6860000000001</v>
      </c>
      <c r="L129" s="205"/>
      <c r="M129" s="179" t="s">
        <v>1023</v>
      </c>
    </row>
    <row r="130" spans="1:13" x14ac:dyDescent="0.3">
      <c r="A130" s="179" t="s">
        <v>813</v>
      </c>
      <c r="B130" s="205">
        <v>1601531.1629999999</v>
      </c>
      <c r="C130" s="206">
        <f t="shared" si="4"/>
        <v>9.2801176249653832</v>
      </c>
      <c r="D130" s="205">
        <v>2546896.62</v>
      </c>
      <c r="E130" s="206">
        <f t="shared" si="5"/>
        <v>11.679394701937639</v>
      </c>
      <c r="F130" s="205">
        <v>727258.005</v>
      </c>
      <c r="G130" s="206">
        <f t="shared" si="6"/>
        <v>4.726297022107274</v>
      </c>
      <c r="H130" s="205">
        <v>708833.58499999996</v>
      </c>
      <c r="I130" s="206">
        <f t="shared" si="7"/>
        <v>3.9107728001980382</v>
      </c>
      <c r="J130" s="205">
        <v>-874273.15799999994</v>
      </c>
      <c r="K130" s="205">
        <v>-1838063.0350000001</v>
      </c>
      <c r="L130" s="205"/>
      <c r="M130" s="179" t="s">
        <v>1024</v>
      </c>
    </row>
    <row r="131" spans="1:13" x14ac:dyDescent="0.3">
      <c r="A131" s="179" t="s">
        <v>814</v>
      </c>
      <c r="B131" s="205">
        <v>14.301</v>
      </c>
      <c r="C131" s="206">
        <f t="shared" si="4"/>
        <v>8.2867549018545041E-5</v>
      </c>
      <c r="D131" s="205">
        <v>47.959000000000003</v>
      </c>
      <c r="E131" s="206">
        <f t="shared" si="5"/>
        <v>2.1992729744571541E-4</v>
      </c>
      <c r="F131" s="205">
        <v>1112.6990000000001</v>
      </c>
      <c r="G131" s="206">
        <f t="shared" si="6"/>
        <v>7.2311970910540081E-3</v>
      </c>
      <c r="H131" s="205">
        <v>2249.8319999999999</v>
      </c>
      <c r="I131" s="206">
        <f t="shared" si="7"/>
        <v>1.2412760874775924E-2</v>
      </c>
      <c r="J131" s="205">
        <v>1098.3980000000001</v>
      </c>
      <c r="K131" s="205">
        <v>2201.873</v>
      </c>
      <c r="L131" s="205"/>
      <c r="M131" s="179" t="s">
        <v>1025</v>
      </c>
    </row>
    <row r="132" spans="1:13" x14ac:dyDescent="0.3">
      <c r="A132" s="179" t="s">
        <v>815</v>
      </c>
      <c r="B132" s="205">
        <v>20279.650000000001</v>
      </c>
      <c r="C132" s="206">
        <f t="shared" si="4"/>
        <v>0.11751100555583084</v>
      </c>
      <c r="D132" s="205">
        <v>6887.4489999999996</v>
      </c>
      <c r="E132" s="206">
        <f t="shared" si="5"/>
        <v>3.1584020618970261E-2</v>
      </c>
      <c r="F132" s="205">
        <v>29.707000000000001</v>
      </c>
      <c r="G132" s="206">
        <f t="shared" si="6"/>
        <v>1.9305955337781504E-4</v>
      </c>
      <c r="H132" s="205">
        <v>44.469000000000001</v>
      </c>
      <c r="I132" s="206">
        <f t="shared" si="7"/>
        <v>2.4534412495706812E-4</v>
      </c>
      <c r="J132" s="205">
        <v>-20249.943000000003</v>
      </c>
      <c r="K132" s="205">
        <v>-6842.98</v>
      </c>
      <c r="L132" s="205"/>
      <c r="M132" s="179" t="s">
        <v>1026</v>
      </c>
    </row>
    <row r="133" spans="1:13" x14ac:dyDescent="0.3">
      <c r="A133" s="179" t="s">
        <v>816</v>
      </c>
      <c r="B133" s="205">
        <v>133264.318</v>
      </c>
      <c r="C133" s="206">
        <f t="shared" si="4"/>
        <v>0.77220386016977649</v>
      </c>
      <c r="D133" s="205">
        <v>179975.39</v>
      </c>
      <c r="E133" s="206">
        <f t="shared" si="5"/>
        <v>0.82531956732706335</v>
      </c>
      <c r="F133" s="205">
        <v>312657.73499999999</v>
      </c>
      <c r="G133" s="206">
        <f t="shared" si="6"/>
        <v>2.0318969495142305</v>
      </c>
      <c r="H133" s="205">
        <v>352173.19199999998</v>
      </c>
      <c r="I133" s="206">
        <f t="shared" si="7"/>
        <v>1.9430080196221535</v>
      </c>
      <c r="J133" s="205">
        <v>179393.41699999999</v>
      </c>
      <c r="K133" s="205">
        <v>172197.80199999997</v>
      </c>
      <c r="L133" s="205"/>
      <c r="M133" s="179" t="s">
        <v>1027</v>
      </c>
    </row>
    <row r="134" spans="1:13" x14ac:dyDescent="0.3">
      <c r="A134" s="179" t="s">
        <v>817</v>
      </c>
      <c r="B134" s="205">
        <v>38108.167999999998</v>
      </c>
      <c r="C134" s="206">
        <f t="shared" si="4"/>
        <v>0.22081885740486323</v>
      </c>
      <c r="D134" s="205">
        <v>50646.142999999996</v>
      </c>
      <c r="E134" s="206">
        <f t="shared" si="5"/>
        <v>0.23224982497631802</v>
      </c>
      <c r="F134" s="205">
        <v>106046.58</v>
      </c>
      <c r="G134" s="206">
        <f t="shared" si="6"/>
        <v>0.68917444952518714</v>
      </c>
      <c r="H134" s="205">
        <v>126161.102</v>
      </c>
      <c r="I134" s="206">
        <f t="shared" si="7"/>
        <v>0.69605534583213968</v>
      </c>
      <c r="J134" s="205">
        <v>67938.412000000011</v>
      </c>
      <c r="K134" s="205">
        <v>75514.959000000003</v>
      </c>
      <c r="L134" s="205"/>
      <c r="M134" s="179" t="s">
        <v>1028</v>
      </c>
    </row>
    <row r="135" spans="1:13" x14ac:dyDescent="0.3">
      <c r="A135" s="179" t="s">
        <v>818</v>
      </c>
      <c r="B135" s="205">
        <v>43837.743999999999</v>
      </c>
      <c r="C135" s="206">
        <f t="shared" si="4"/>
        <v>0.25401904760383387</v>
      </c>
      <c r="D135" s="205">
        <v>23304.062000000002</v>
      </c>
      <c r="E135" s="206">
        <f t="shared" si="5"/>
        <v>0.10686626858707216</v>
      </c>
      <c r="F135" s="205">
        <v>48918.811999999998</v>
      </c>
      <c r="G135" s="206">
        <f t="shared" si="6"/>
        <v>0.31791308434016557</v>
      </c>
      <c r="H135" s="205">
        <v>62051.396000000001</v>
      </c>
      <c r="I135" s="206">
        <f t="shared" si="7"/>
        <v>0.34234962454708939</v>
      </c>
      <c r="J135" s="205">
        <v>5081.0679999999993</v>
      </c>
      <c r="K135" s="205">
        <v>38747.334000000003</v>
      </c>
      <c r="L135" s="205"/>
      <c r="M135" s="179" t="s">
        <v>1029</v>
      </c>
    </row>
    <row r="136" spans="1:13" x14ac:dyDescent="0.3">
      <c r="A136" s="179" t="s">
        <v>819</v>
      </c>
      <c r="B136" s="205">
        <v>74573.982000000004</v>
      </c>
      <c r="C136" s="206">
        <f t="shared" si="4"/>
        <v>0.43212104810104857</v>
      </c>
      <c r="D136" s="205">
        <v>65959.481</v>
      </c>
      <c r="E136" s="206">
        <f t="shared" si="5"/>
        <v>0.3024727454127904</v>
      </c>
      <c r="F136" s="205">
        <v>6728.54</v>
      </c>
      <c r="G136" s="206">
        <f t="shared" si="6"/>
        <v>4.3727368205633811E-2</v>
      </c>
      <c r="H136" s="205">
        <v>11775.206</v>
      </c>
      <c r="I136" s="206">
        <f t="shared" si="7"/>
        <v>6.4966102504198847E-2</v>
      </c>
      <c r="J136" s="205">
        <v>-67845.44200000001</v>
      </c>
      <c r="K136" s="205">
        <v>-54184.275000000001</v>
      </c>
      <c r="L136" s="205"/>
      <c r="M136" s="179" t="s">
        <v>1030</v>
      </c>
    </row>
    <row r="137" spans="1:13" x14ac:dyDescent="0.3">
      <c r="A137" s="179" t="s">
        <v>820</v>
      </c>
      <c r="B137" s="205">
        <v>48023.425999999999</v>
      </c>
      <c r="C137" s="206">
        <f t="shared" si="4"/>
        <v>0.2782731003491693</v>
      </c>
      <c r="D137" s="205">
        <v>41581.544999999998</v>
      </c>
      <c r="E137" s="206">
        <f t="shared" si="5"/>
        <v>0.19068197450879709</v>
      </c>
      <c r="F137" s="205">
        <v>30902.118999999999</v>
      </c>
      <c r="G137" s="206">
        <f t="shared" si="6"/>
        <v>0.20082638073747242</v>
      </c>
      <c r="H137" s="205">
        <v>26673.587</v>
      </c>
      <c r="I137" s="206">
        <f t="shared" si="7"/>
        <v>0.14716336913313158</v>
      </c>
      <c r="J137" s="205">
        <v>-17121.307000000001</v>
      </c>
      <c r="K137" s="205">
        <v>-14907.957999999999</v>
      </c>
      <c r="L137" s="205"/>
      <c r="M137" s="179" t="s">
        <v>1031</v>
      </c>
    </row>
    <row r="138" spans="1:13" x14ac:dyDescent="0.3">
      <c r="A138" s="179" t="s">
        <v>821</v>
      </c>
      <c r="B138" s="205">
        <v>10.164999999999999</v>
      </c>
      <c r="C138" s="206">
        <f t="shared" si="4"/>
        <v>5.8901380027516275E-5</v>
      </c>
      <c r="D138" s="205">
        <v>1.234</v>
      </c>
      <c r="E138" s="206">
        <f t="shared" si="5"/>
        <v>5.6587978283119496E-6</v>
      </c>
      <c r="F138" s="205">
        <v>1759.9770000000001</v>
      </c>
      <c r="G138" s="206">
        <f t="shared" si="6"/>
        <v>1.1437720859569353E-2</v>
      </c>
      <c r="H138" s="205">
        <v>2026.143</v>
      </c>
      <c r="I138" s="206">
        <f t="shared" si="7"/>
        <v>1.1178625140499875E-2</v>
      </c>
      <c r="J138" s="205">
        <v>1749.8120000000001</v>
      </c>
      <c r="K138" s="205">
        <v>2024.9090000000001</v>
      </c>
      <c r="L138" s="205"/>
      <c r="M138" s="179" t="s">
        <v>1032</v>
      </c>
    </row>
    <row r="139" spans="1:13" x14ac:dyDescent="0.3">
      <c r="A139" s="179" t="s">
        <v>822</v>
      </c>
      <c r="B139" s="205" t="s">
        <v>754</v>
      </c>
      <c r="C139" s="206" t="str">
        <f t="shared" si="4"/>
        <v>x</v>
      </c>
      <c r="D139" s="205" t="s">
        <v>726</v>
      </c>
      <c r="E139" s="206" t="str">
        <f t="shared" si="5"/>
        <v>x</v>
      </c>
      <c r="F139" s="205">
        <v>14.981</v>
      </c>
      <c r="G139" s="206">
        <f t="shared" si="6"/>
        <v>9.7358372408962445E-5</v>
      </c>
      <c r="H139" s="205">
        <v>135.51599999999999</v>
      </c>
      <c r="I139" s="206">
        <f t="shared" si="7"/>
        <v>7.4766813820148969E-4</v>
      </c>
      <c r="J139" s="205">
        <v>14.981</v>
      </c>
      <c r="K139" s="205">
        <v>135.48099999999999</v>
      </c>
      <c r="L139" s="205"/>
      <c r="M139" s="179" t="s">
        <v>1033</v>
      </c>
    </row>
    <row r="140" spans="1:13" x14ac:dyDescent="0.3">
      <c r="A140" s="179" t="s">
        <v>823</v>
      </c>
      <c r="B140" s="205">
        <v>2953.8609999999999</v>
      </c>
      <c r="C140" s="206">
        <f t="shared" si="4"/>
        <v>1.7116231117507059E-2</v>
      </c>
      <c r="D140" s="205">
        <v>3588.864</v>
      </c>
      <c r="E140" s="206">
        <f t="shared" si="5"/>
        <v>1.6457581693117455E-2</v>
      </c>
      <c r="F140" s="205">
        <v>23594.010999999999</v>
      </c>
      <c r="G140" s="206">
        <f t="shared" si="6"/>
        <v>0.1533325218315971</v>
      </c>
      <c r="H140" s="205">
        <v>36295.838000000003</v>
      </c>
      <c r="I140" s="206">
        <f t="shared" si="7"/>
        <v>0.2002512000200927</v>
      </c>
      <c r="J140" s="205">
        <v>20640.149999999998</v>
      </c>
      <c r="K140" s="205">
        <v>32706.974000000002</v>
      </c>
      <c r="L140" s="205"/>
      <c r="M140" s="179" t="s">
        <v>1034</v>
      </c>
    </row>
    <row r="141" spans="1:13" x14ac:dyDescent="0.3">
      <c r="A141" s="179" t="s">
        <v>824</v>
      </c>
      <c r="B141" s="205">
        <v>45654.290999999997</v>
      </c>
      <c r="C141" s="206">
        <f t="shared" si="4"/>
        <v>0.26454508057824061</v>
      </c>
      <c r="D141" s="205">
        <v>52422.317000000003</v>
      </c>
      <c r="E141" s="206">
        <f t="shared" si="5"/>
        <v>0.24039488946084328</v>
      </c>
      <c r="F141" s="205">
        <v>12970.993</v>
      </c>
      <c r="G141" s="206">
        <f t="shared" si="6"/>
        <v>8.4295759095390499E-2</v>
      </c>
      <c r="H141" s="205">
        <v>20593.202000000001</v>
      </c>
      <c r="I141" s="206">
        <f t="shared" si="7"/>
        <v>0.1136167020790696</v>
      </c>
      <c r="J141" s="205">
        <v>-32683.297999999995</v>
      </c>
      <c r="K141" s="205">
        <v>-31829.115000000002</v>
      </c>
      <c r="L141" s="205"/>
      <c r="M141" s="179" t="s">
        <v>1035</v>
      </c>
    </row>
    <row r="142" spans="1:13" x14ac:dyDescent="0.3">
      <c r="A142" s="179" t="s">
        <v>825</v>
      </c>
      <c r="B142" s="205" t="s">
        <v>726</v>
      </c>
      <c r="C142" s="206" t="str">
        <f t="shared" ref="C142:C205" si="8">IF(B142=0,0,IF(OR(B142="x",B142="Ə"),"x",B142/$B$12*100))</f>
        <v>x</v>
      </c>
      <c r="D142" s="205" t="s">
        <v>754</v>
      </c>
      <c r="E142" s="206" t="str">
        <f t="shared" ref="E142:E205" si="9">IF(D142=0,0,IF(OR(D142="x",D142="Ə"),"x",D142/$D$12*100))</f>
        <v>x</v>
      </c>
      <c r="F142" s="205">
        <v>6.5369999999999999</v>
      </c>
      <c r="G142" s="206">
        <f t="shared" ref="G142:G205" si="10">IF(F142=0,0,IF(OR(F142="x",F142="Ə"),"x",F142/$F$12*100))</f>
        <v>4.248258997646268E-5</v>
      </c>
      <c r="H142" s="205" t="s">
        <v>726</v>
      </c>
      <c r="I142" s="206" t="str">
        <f t="shared" ref="I142:I205" si="11">IF(H142=0,0,IF(OR(H142="x",H142="Ə"),"x",H142/$H$12*100))</f>
        <v>x</v>
      </c>
      <c r="J142" s="205">
        <v>6.101</v>
      </c>
      <c r="K142" s="205" t="s">
        <v>726</v>
      </c>
      <c r="L142" s="205"/>
      <c r="M142" s="179" t="s">
        <v>1036</v>
      </c>
    </row>
    <row r="143" spans="1:13" x14ac:dyDescent="0.3">
      <c r="A143" s="179" t="s">
        <v>826</v>
      </c>
      <c r="B143" s="205" t="s">
        <v>726</v>
      </c>
      <c r="C143" s="206" t="str">
        <f t="shared" si="8"/>
        <v>x</v>
      </c>
      <c r="D143" s="205" t="s">
        <v>726</v>
      </c>
      <c r="E143" s="206" t="str">
        <f t="shared" si="9"/>
        <v>x</v>
      </c>
      <c r="F143" s="205">
        <v>1.7450000000000001</v>
      </c>
      <c r="G143" s="206">
        <f t="shared" si="10"/>
        <v>1.1340388482320236E-5</v>
      </c>
      <c r="H143" s="205">
        <v>6.9349999999999996</v>
      </c>
      <c r="I143" s="206">
        <f t="shared" si="11"/>
        <v>3.8261744284271454E-5</v>
      </c>
      <c r="J143" s="205">
        <v>1.304</v>
      </c>
      <c r="K143" s="205">
        <v>6.8129999999999997</v>
      </c>
      <c r="L143" s="205"/>
      <c r="M143" s="179" t="s">
        <v>1037</v>
      </c>
    </row>
    <row r="144" spans="1:13" x14ac:dyDescent="0.3">
      <c r="A144" s="179" t="s">
        <v>827</v>
      </c>
      <c r="B144" s="205">
        <v>0.8</v>
      </c>
      <c r="C144" s="206">
        <f t="shared" si="8"/>
        <v>4.6356226288256789E-6</v>
      </c>
      <c r="D144" s="205">
        <v>2406.962</v>
      </c>
      <c r="E144" s="206">
        <f t="shared" si="9"/>
        <v>1.1037691522228029E-2</v>
      </c>
      <c r="F144" s="205">
        <v>765.18</v>
      </c>
      <c r="G144" s="206">
        <f t="shared" si="10"/>
        <v>4.9727441025225203E-3</v>
      </c>
      <c r="H144" s="205">
        <v>913.54200000000003</v>
      </c>
      <c r="I144" s="206">
        <f t="shared" si="11"/>
        <v>5.0401889541372633E-3</v>
      </c>
      <c r="J144" s="205">
        <v>764.38</v>
      </c>
      <c r="K144" s="205">
        <v>-1493.42</v>
      </c>
      <c r="L144" s="205"/>
      <c r="M144" s="179" t="s">
        <v>1038</v>
      </c>
    </row>
    <row r="145" spans="1:13" x14ac:dyDescent="0.3">
      <c r="A145" s="179" t="s">
        <v>828</v>
      </c>
      <c r="B145" s="205">
        <v>8366.5229999999992</v>
      </c>
      <c r="C145" s="206">
        <f t="shared" si="8"/>
        <v>4.8480054179238119E-2</v>
      </c>
      <c r="D145" s="205">
        <v>1600.8820000000001</v>
      </c>
      <c r="E145" s="206">
        <f t="shared" si="9"/>
        <v>7.3412217058214674E-3</v>
      </c>
      <c r="F145" s="205">
        <v>13397.739</v>
      </c>
      <c r="G145" s="206">
        <f t="shared" si="10"/>
        <v>8.7069091716179159E-2</v>
      </c>
      <c r="H145" s="205">
        <v>20883.510999999999</v>
      </c>
      <c r="I145" s="206">
        <f t="shared" si="11"/>
        <v>0.11521839331503535</v>
      </c>
      <c r="J145" s="205">
        <v>5031.2160000000003</v>
      </c>
      <c r="K145" s="205">
        <v>19282.628999999997</v>
      </c>
      <c r="L145" s="205"/>
      <c r="M145" s="179" t="s">
        <v>1039</v>
      </c>
    </row>
    <row r="146" spans="1:13" x14ac:dyDescent="0.3">
      <c r="A146" s="179" t="s">
        <v>829</v>
      </c>
      <c r="B146" s="205">
        <v>29078.388999999999</v>
      </c>
      <c r="C146" s="206">
        <f t="shared" si="8"/>
        <v>0.1684955475727446</v>
      </c>
      <c r="D146" s="205">
        <v>24773.434000000001</v>
      </c>
      <c r="E146" s="206">
        <f t="shared" si="9"/>
        <v>0.11360442019370293</v>
      </c>
      <c r="F146" s="205">
        <v>464.363</v>
      </c>
      <c r="G146" s="206">
        <f t="shared" si="10"/>
        <v>3.0177976027596972E-3</v>
      </c>
      <c r="H146" s="205">
        <v>425.04399999999998</v>
      </c>
      <c r="I146" s="206">
        <f t="shared" si="11"/>
        <v>2.3450504452146906E-3</v>
      </c>
      <c r="J146" s="205">
        <v>-28614.025999999998</v>
      </c>
      <c r="K146" s="205">
        <v>-24348.39</v>
      </c>
      <c r="L146" s="205"/>
      <c r="M146" s="179" t="s">
        <v>1040</v>
      </c>
    </row>
    <row r="147" spans="1:13" x14ac:dyDescent="0.3">
      <c r="A147" s="179" t="s">
        <v>830</v>
      </c>
      <c r="B147" s="205">
        <v>4603.8739999999998</v>
      </c>
      <c r="C147" s="206">
        <f t="shared" si="8"/>
        <v>2.6677278118327739E-2</v>
      </c>
      <c r="D147" s="205">
        <v>6293.4709999999995</v>
      </c>
      <c r="E147" s="206">
        <f t="shared" si="9"/>
        <v>2.8860194511624176E-2</v>
      </c>
      <c r="F147" s="205">
        <v>4664.1970000000001</v>
      </c>
      <c r="G147" s="206">
        <f t="shared" si="10"/>
        <v>3.0311636640729282E-2</v>
      </c>
      <c r="H147" s="205">
        <v>11393.778</v>
      </c>
      <c r="I147" s="206">
        <f t="shared" si="11"/>
        <v>6.2861690016980235E-2</v>
      </c>
      <c r="J147" s="205">
        <v>60.32300000000032</v>
      </c>
      <c r="K147" s="205">
        <v>5100.3070000000007</v>
      </c>
      <c r="L147" s="205"/>
      <c r="M147" s="179" t="s">
        <v>1041</v>
      </c>
    </row>
    <row r="148" spans="1:13" x14ac:dyDescent="0.3">
      <c r="A148" s="179" t="s">
        <v>831</v>
      </c>
      <c r="B148" s="205">
        <v>67.057000000000002</v>
      </c>
      <c r="C148" s="206">
        <f t="shared" si="8"/>
        <v>3.8856368327645443E-4</v>
      </c>
      <c r="D148" s="205">
        <v>74.72</v>
      </c>
      <c r="E148" s="206">
        <f t="shared" si="9"/>
        <v>3.4264616996067167E-4</v>
      </c>
      <c r="F148" s="205">
        <v>2917.1460000000002</v>
      </c>
      <c r="G148" s="206">
        <f t="shared" si="10"/>
        <v>1.8957919140198596E-2</v>
      </c>
      <c r="H148" s="205">
        <v>2118.61</v>
      </c>
      <c r="I148" s="206">
        <f t="shared" si="11"/>
        <v>1.1688783570021682E-2</v>
      </c>
      <c r="J148" s="205">
        <v>2850.0890000000004</v>
      </c>
      <c r="K148" s="205">
        <v>2043.89</v>
      </c>
      <c r="L148" s="205"/>
      <c r="M148" s="179" t="s">
        <v>1042</v>
      </c>
    </row>
    <row r="149" spans="1:13" x14ac:dyDescent="0.3">
      <c r="A149" s="179" t="s">
        <v>832</v>
      </c>
      <c r="B149" s="205">
        <v>25.704999999999998</v>
      </c>
      <c r="C149" s="206">
        <f t="shared" si="8"/>
        <v>1.4894834959245507E-4</v>
      </c>
      <c r="D149" s="205">
        <v>9.5809999999999995</v>
      </c>
      <c r="E149" s="206">
        <f t="shared" si="9"/>
        <v>4.3935933543806148E-5</v>
      </c>
      <c r="F149" s="205">
        <v>1384.8340000000001</v>
      </c>
      <c r="G149" s="206">
        <f t="shared" si="10"/>
        <v>8.9997452971492618E-3</v>
      </c>
      <c r="H149" s="205">
        <v>2461.8870000000002</v>
      </c>
      <c r="I149" s="206">
        <f t="shared" si="11"/>
        <v>1.358270956752303E-2</v>
      </c>
      <c r="J149" s="205">
        <v>1359.1290000000001</v>
      </c>
      <c r="K149" s="205">
        <v>2452.306</v>
      </c>
      <c r="L149" s="205"/>
      <c r="M149" s="179" t="s">
        <v>1043</v>
      </c>
    </row>
    <row r="150" spans="1:13" x14ac:dyDescent="0.3">
      <c r="A150" s="179" t="s">
        <v>833</v>
      </c>
      <c r="B150" s="205">
        <v>2.0950000000000002</v>
      </c>
      <c r="C150" s="206">
        <f t="shared" si="8"/>
        <v>1.2139536759237245E-5</v>
      </c>
      <c r="D150" s="205">
        <v>22.189</v>
      </c>
      <c r="E150" s="206">
        <f t="shared" si="9"/>
        <v>1.0175288898899015E-4</v>
      </c>
      <c r="F150" s="205">
        <v>3.0790000000000002</v>
      </c>
      <c r="G150" s="206">
        <f t="shared" si="10"/>
        <v>2.0009774290581092E-5</v>
      </c>
      <c r="H150" s="205">
        <v>7.6909999999999998</v>
      </c>
      <c r="I150" s="206">
        <f t="shared" si="11"/>
        <v>4.2432743372794781E-5</v>
      </c>
      <c r="J150" s="205">
        <v>0.98399999999999999</v>
      </c>
      <c r="K150" s="205">
        <v>-14.498000000000001</v>
      </c>
      <c r="L150" s="205"/>
      <c r="M150" s="179" t="s">
        <v>1044</v>
      </c>
    </row>
    <row r="151" spans="1:13" x14ac:dyDescent="0.3">
      <c r="A151" s="179" t="s">
        <v>834</v>
      </c>
      <c r="B151" s="205">
        <v>806.22199999999998</v>
      </c>
      <c r="C151" s="206">
        <f t="shared" si="8"/>
        <v>4.6716761838213701E-3</v>
      </c>
      <c r="D151" s="205">
        <v>9.5009999999999994</v>
      </c>
      <c r="E151" s="206">
        <f t="shared" si="9"/>
        <v>4.3569074689458532E-5</v>
      </c>
      <c r="F151" s="205">
        <v>75.328000000000003</v>
      </c>
      <c r="G151" s="206">
        <f t="shared" si="10"/>
        <v>4.8954085019840615E-4</v>
      </c>
      <c r="H151" s="205">
        <v>107.092</v>
      </c>
      <c r="I151" s="206">
        <f t="shared" si="11"/>
        <v>5.9084739998431133E-4</v>
      </c>
      <c r="J151" s="205">
        <v>-730.89400000000001</v>
      </c>
      <c r="K151" s="205">
        <v>97.590999999999994</v>
      </c>
      <c r="L151" s="205"/>
      <c r="M151" s="179" t="s">
        <v>1045</v>
      </c>
    </row>
    <row r="152" spans="1:13" x14ac:dyDescent="0.3">
      <c r="A152" s="179" t="s">
        <v>835</v>
      </c>
      <c r="B152" s="205" t="s">
        <v>754</v>
      </c>
      <c r="C152" s="206" t="str">
        <f t="shared" si="8"/>
        <v>x</v>
      </c>
      <c r="D152" s="205" t="s">
        <v>754</v>
      </c>
      <c r="E152" s="206" t="str">
        <f t="shared" si="9"/>
        <v>x</v>
      </c>
      <c r="F152" s="205">
        <v>345.05099999999999</v>
      </c>
      <c r="G152" s="206">
        <f t="shared" si="10"/>
        <v>2.2424139749072092E-3</v>
      </c>
      <c r="H152" s="205">
        <v>482.69799999999998</v>
      </c>
      <c r="I152" s="206">
        <f t="shared" si="11"/>
        <v>2.6631387804656472E-3</v>
      </c>
      <c r="J152" s="205">
        <v>345.05099999999999</v>
      </c>
      <c r="K152" s="205">
        <v>482.69799999999998</v>
      </c>
      <c r="L152" s="205"/>
      <c r="M152" s="179" t="s">
        <v>1046</v>
      </c>
    </row>
    <row r="153" spans="1:13" x14ac:dyDescent="0.3">
      <c r="A153" s="179" t="s">
        <v>836</v>
      </c>
      <c r="B153" s="205" t="s">
        <v>754</v>
      </c>
      <c r="C153" s="206" t="str">
        <f t="shared" si="8"/>
        <v>x</v>
      </c>
      <c r="D153" s="205" t="s">
        <v>726</v>
      </c>
      <c r="E153" s="206" t="str">
        <f t="shared" si="9"/>
        <v>x</v>
      </c>
      <c r="F153" s="205">
        <v>14.593</v>
      </c>
      <c r="G153" s="206">
        <f t="shared" si="10"/>
        <v>9.4836841904011009E-5</v>
      </c>
      <c r="H153" s="205" t="s">
        <v>754</v>
      </c>
      <c r="I153" s="206" t="str">
        <f t="shared" si="11"/>
        <v>x</v>
      </c>
      <c r="J153" s="205">
        <v>14.593</v>
      </c>
      <c r="K153" s="205" t="s">
        <v>726</v>
      </c>
      <c r="L153" s="205"/>
      <c r="M153" s="179" t="s">
        <v>1047</v>
      </c>
    </row>
    <row r="154" spans="1:13" x14ac:dyDescent="0.3">
      <c r="A154" s="179" t="s">
        <v>837</v>
      </c>
      <c r="B154" s="205">
        <v>58879.31</v>
      </c>
      <c r="C154" s="206">
        <f t="shared" si="8"/>
        <v>0.34117782725705253</v>
      </c>
      <c r="D154" s="205">
        <v>66818.493000000002</v>
      </c>
      <c r="E154" s="206">
        <f t="shared" si="9"/>
        <v>0.30641194739017602</v>
      </c>
      <c r="F154" s="205">
        <v>250944.76500000001</v>
      </c>
      <c r="G154" s="206">
        <f t="shared" si="10"/>
        <v>1.6308373196014661</v>
      </c>
      <c r="H154" s="205">
        <v>323142.28999999998</v>
      </c>
      <c r="I154" s="206">
        <f t="shared" si="11"/>
        <v>1.782838884991188</v>
      </c>
      <c r="J154" s="205">
        <v>192065.45500000002</v>
      </c>
      <c r="K154" s="205">
        <v>256323.79699999996</v>
      </c>
      <c r="L154" s="205"/>
      <c r="M154" s="179" t="s">
        <v>1048</v>
      </c>
    </row>
    <row r="155" spans="1:13" x14ac:dyDescent="0.3">
      <c r="A155" s="179" t="s">
        <v>838</v>
      </c>
      <c r="B155" s="205">
        <v>1160.4280000000001</v>
      </c>
      <c r="C155" s="206">
        <f t="shared" si="8"/>
        <v>6.7241328699036568E-3</v>
      </c>
      <c r="D155" s="205">
        <v>9694.0840000000007</v>
      </c>
      <c r="E155" s="206">
        <f t="shared" si="9"/>
        <v>4.4454506877369224E-2</v>
      </c>
      <c r="F155" s="205">
        <v>8330.6959999999999</v>
      </c>
      <c r="G155" s="206">
        <f t="shared" si="10"/>
        <v>5.4139443534734245E-2</v>
      </c>
      <c r="H155" s="205">
        <v>5073.2730000000001</v>
      </c>
      <c r="I155" s="206">
        <f t="shared" si="11"/>
        <v>2.7990234204801547E-2</v>
      </c>
      <c r="J155" s="205">
        <v>7170.268</v>
      </c>
      <c r="K155" s="205">
        <v>-4620.8110000000006</v>
      </c>
      <c r="L155" s="205"/>
      <c r="M155" s="179" t="s">
        <v>1049</v>
      </c>
    </row>
    <row r="156" spans="1:13" x14ac:dyDescent="0.3">
      <c r="A156" s="179" t="s">
        <v>839</v>
      </c>
      <c r="B156" s="205">
        <v>6958.9459999999999</v>
      </c>
      <c r="C156" s="206">
        <f t="shared" si="8"/>
        <v>4.0323809437969926E-2</v>
      </c>
      <c r="D156" s="205">
        <v>6769.0540000000001</v>
      </c>
      <c r="E156" s="206">
        <f t="shared" si="9"/>
        <v>3.1041092443214194E-2</v>
      </c>
      <c r="F156" s="205">
        <v>11043.763000000001</v>
      </c>
      <c r="G156" s="206">
        <f t="shared" si="10"/>
        <v>7.1771096118438044E-2</v>
      </c>
      <c r="H156" s="205">
        <v>16884.68</v>
      </c>
      <c r="I156" s="206">
        <f t="shared" si="11"/>
        <v>9.3156064669322663E-2</v>
      </c>
      <c r="J156" s="205">
        <v>4084.8170000000009</v>
      </c>
      <c r="K156" s="205">
        <v>10115.626</v>
      </c>
      <c r="L156" s="205"/>
      <c r="M156" s="179" t="s">
        <v>1050</v>
      </c>
    </row>
    <row r="157" spans="1:13" x14ac:dyDescent="0.3">
      <c r="A157" s="179" t="s">
        <v>840</v>
      </c>
      <c r="B157" s="205">
        <v>23589.350999999999</v>
      </c>
      <c r="C157" s="206">
        <f t="shared" si="8"/>
        <v>0.13668916161863956</v>
      </c>
      <c r="D157" s="205">
        <v>30900.705999999998</v>
      </c>
      <c r="E157" s="206">
        <f t="shared" si="9"/>
        <v>0.1417024700211556</v>
      </c>
      <c r="F157" s="205">
        <v>29009.654999999999</v>
      </c>
      <c r="G157" s="206">
        <f t="shared" si="10"/>
        <v>0.18852765469231156</v>
      </c>
      <c r="H157" s="205">
        <v>31496.558000000001</v>
      </c>
      <c r="I157" s="206">
        <f t="shared" si="11"/>
        <v>0.17377263850479086</v>
      </c>
      <c r="J157" s="205">
        <v>5420.3040000000001</v>
      </c>
      <c r="K157" s="205">
        <v>595.85200000000259</v>
      </c>
      <c r="L157" s="205"/>
      <c r="M157" s="179" t="s">
        <v>1051</v>
      </c>
    </row>
    <row r="158" spans="1:13" x14ac:dyDescent="0.3">
      <c r="A158" s="179" t="s">
        <v>841</v>
      </c>
      <c r="B158" s="205">
        <v>144.578</v>
      </c>
      <c r="C158" s="206">
        <f t="shared" si="8"/>
        <v>8.3776131053794878E-4</v>
      </c>
      <c r="D158" s="205" t="s">
        <v>754</v>
      </c>
      <c r="E158" s="206" t="str">
        <f t="shared" si="9"/>
        <v>x</v>
      </c>
      <c r="F158" s="205">
        <v>1.33</v>
      </c>
      <c r="G158" s="206">
        <f t="shared" si="10"/>
        <v>8.6433906484159983E-6</v>
      </c>
      <c r="H158" s="205">
        <v>9.1050000000000004</v>
      </c>
      <c r="I158" s="206">
        <f t="shared" si="11"/>
        <v>5.0234056482810623E-5</v>
      </c>
      <c r="J158" s="205">
        <v>-143.24799999999999</v>
      </c>
      <c r="K158" s="205">
        <v>9.1050000000000004</v>
      </c>
      <c r="L158" s="205"/>
      <c r="M158" s="179" t="s">
        <v>1052</v>
      </c>
    </row>
    <row r="159" spans="1:13" x14ac:dyDescent="0.3">
      <c r="A159" s="179" t="s">
        <v>842</v>
      </c>
      <c r="B159" s="205">
        <v>8800.3729999999996</v>
      </c>
      <c r="C159" s="206">
        <f t="shared" si="8"/>
        <v>5.099401027613315E-2</v>
      </c>
      <c r="D159" s="205">
        <v>10312.344999999999</v>
      </c>
      <c r="E159" s="206">
        <f t="shared" si="9"/>
        <v>4.7289688404216844E-2</v>
      </c>
      <c r="F159" s="205">
        <v>10116.449000000001</v>
      </c>
      <c r="G159" s="206">
        <f t="shared" si="10"/>
        <v>6.574467720434389E-2</v>
      </c>
      <c r="H159" s="205">
        <v>9507.94</v>
      </c>
      <c r="I159" s="206">
        <f t="shared" si="11"/>
        <v>5.2457154859437062E-2</v>
      </c>
      <c r="J159" s="205">
        <v>1316.0760000000009</v>
      </c>
      <c r="K159" s="205">
        <v>-804.40499999999884</v>
      </c>
      <c r="L159" s="205"/>
      <c r="M159" s="179" t="s">
        <v>1053</v>
      </c>
    </row>
    <row r="160" spans="1:13" x14ac:dyDescent="0.3">
      <c r="A160" s="179" t="s">
        <v>843</v>
      </c>
      <c r="B160" s="205">
        <v>9284.9009999999998</v>
      </c>
      <c r="C160" s="206">
        <f t="shared" si="8"/>
        <v>5.3801621477507715E-2</v>
      </c>
      <c r="D160" s="205">
        <v>4756.5039999999999</v>
      </c>
      <c r="E160" s="206">
        <f t="shared" si="9"/>
        <v>2.1812070101748057E-2</v>
      </c>
      <c r="F160" s="205">
        <v>822.39300000000003</v>
      </c>
      <c r="G160" s="206">
        <f t="shared" si="10"/>
        <v>5.3445593725735159E-3</v>
      </c>
      <c r="H160" s="205">
        <v>814.41600000000005</v>
      </c>
      <c r="I160" s="206">
        <f t="shared" si="11"/>
        <v>4.4932915260301699E-3</v>
      </c>
      <c r="J160" s="205">
        <v>-8462.5079999999998</v>
      </c>
      <c r="K160" s="205">
        <v>-3942.0879999999997</v>
      </c>
      <c r="L160" s="205"/>
      <c r="M160" s="179" t="s">
        <v>1054</v>
      </c>
    </row>
    <row r="161" spans="1:13" x14ac:dyDescent="0.3">
      <c r="A161" s="179" t="s">
        <v>844</v>
      </c>
      <c r="B161" s="205">
        <v>809.90300000000002</v>
      </c>
      <c r="C161" s="206">
        <f t="shared" si="8"/>
        <v>4.6930058424422549E-3</v>
      </c>
      <c r="D161" s="205">
        <v>1755.327</v>
      </c>
      <c r="E161" s="206">
        <f t="shared" si="9"/>
        <v>8.0494656528179338E-3</v>
      </c>
      <c r="F161" s="205">
        <v>6259.4840000000004</v>
      </c>
      <c r="G161" s="206">
        <f t="shared" si="10"/>
        <v>4.0679071781586133E-2</v>
      </c>
      <c r="H161" s="205">
        <v>8182.3720000000003</v>
      </c>
      <c r="I161" s="206">
        <f t="shared" si="11"/>
        <v>4.5143738298887216E-2</v>
      </c>
      <c r="J161" s="205">
        <v>5449.5810000000001</v>
      </c>
      <c r="K161" s="205">
        <v>6427.0450000000001</v>
      </c>
      <c r="L161" s="205"/>
      <c r="M161" s="179" t="s">
        <v>1055</v>
      </c>
    </row>
    <row r="162" spans="1:13" x14ac:dyDescent="0.3">
      <c r="A162" s="179" t="s">
        <v>845</v>
      </c>
      <c r="B162" s="205">
        <v>377.00299999999999</v>
      </c>
      <c r="C162" s="206">
        <f t="shared" si="8"/>
        <v>2.1845545474189587E-3</v>
      </c>
      <c r="D162" s="205">
        <v>103.733</v>
      </c>
      <c r="E162" s="206">
        <f t="shared" si="9"/>
        <v>4.7569211922551341E-4</v>
      </c>
      <c r="F162" s="205">
        <v>3971.625</v>
      </c>
      <c r="G162" s="206">
        <f t="shared" si="10"/>
        <v>2.5810756679710663E-2</v>
      </c>
      <c r="H162" s="205">
        <v>386.16</v>
      </c>
      <c r="I162" s="206">
        <f t="shared" si="11"/>
        <v>2.1305198518838165E-3</v>
      </c>
      <c r="J162" s="205">
        <v>3594.6219999999998</v>
      </c>
      <c r="K162" s="205">
        <v>282.42700000000002</v>
      </c>
      <c r="L162" s="205"/>
      <c r="M162" s="179" t="s">
        <v>1056</v>
      </c>
    </row>
    <row r="163" spans="1:13" x14ac:dyDescent="0.3">
      <c r="A163" s="179" t="s">
        <v>846</v>
      </c>
      <c r="B163" s="205" t="s">
        <v>726</v>
      </c>
      <c r="C163" s="206" t="str">
        <f t="shared" si="8"/>
        <v>x</v>
      </c>
      <c r="D163" s="205">
        <v>2.476</v>
      </c>
      <c r="E163" s="206">
        <f t="shared" si="9"/>
        <v>1.135428154205866E-5</v>
      </c>
      <c r="F163" s="205">
        <v>14.163</v>
      </c>
      <c r="G163" s="206">
        <f t="shared" si="10"/>
        <v>9.204236222068854E-5</v>
      </c>
      <c r="H163" s="205">
        <v>163.131</v>
      </c>
      <c r="I163" s="206">
        <f t="shared" si="11"/>
        <v>9.0002546601838321E-4</v>
      </c>
      <c r="J163" s="205">
        <v>14.157999999999999</v>
      </c>
      <c r="K163" s="205">
        <v>160.655</v>
      </c>
      <c r="L163" s="205"/>
      <c r="M163" s="179" t="s">
        <v>1057</v>
      </c>
    </row>
    <row r="164" spans="1:13" x14ac:dyDescent="0.3">
      <c r="A164" s="179" t="s">
        <v>847</v>
      </c>
      <c r="B164" s="205">
        <v>22466.456999999999</v>
      </c>
      <c r="C164" s="206">
        <f t="shared" si="8"/>
        <v>0.13018252057342383</v>
      </c>
      <c r="D164" s="205">
        <v>64157.841</v>
      </c>
      <c r="E164" s="206">
        <f t="shared" si="9"/>
        <v>0.29421090058345489</v>
      </c>
      <c r="F164" s="205">
        <v>6294.8</v>
      </c>
      <c r="G164" s="206">
        <f t="shared" si="10"/>
        <v>4.0908583047856405E-2</v>
      </c>
      <c r="H164" s="205">
        <v>2249.4960000000001</v>
      </c>
      <c r="I164" s="206">
        <f t="shared" si="11"/>
        <v>1.2410907097403246E-2</v>
      </c>
      <c r="J164" s="205">
        <v>-16171.656999999999</v>
      </c>
      <c r="K164" s="205">
        <v>-61908.345000000001</v>
      </c>
      <c r="L164" s="205"/>
      <c r="M164" s="179" t="s">
        <v>1058</v>
      </c>
    </row>
    <row r="165" spans="1:13" x14ac:dyDescent="0.3">
      <c r="A165" s="179" t="s">
        <v>848</v>
      </c>
      <c r="B165" s="205">
        <v>1236640.58</v>
      </c>
      <c r="C165" s="206">
        <f t="shared" si="8"/>
        <v>7.1657488204651401</v>
      </c>
      <c r="D165" s="205">
        <v>1993626.216</v>
      </c>
      <c r="E165" s="206">
        <f t="shared" si="9"/>
        <v>9.1422428699891167</v>
      </c>
      <c r="F165" s="205">
        <v>2670414.3489999999</v>
      </c>
      <c r="G165" s="206">
        <f t="shared" si="10"/>
        <v>17.354461963565782</v>
      </c>
      <c r="H165" s="205">
        <v>3549440.7220000001</v>
      </c>
      <c r="I165" s="206">
        <f t="shared" si="11"/>
        <v>19.582955047922692</v>
      </c>
      <c r="J165" s="205">
        <v>1433773.7689999999</v>
      </c>
      <c r="K165" s="205">
        <v>1555814.5060000001</v>
      </c>
      <c r="L165" s="205"/>
      <c r="M165" s="179" t="s">
        <v>1059</v>
      </c>
    </row>
    <row r="166" spans="1:13" x14ac:dyDescent="0.3">
      <c r="A166" s="179" t="s">
        <v>849</v>
      </c>
      <c r="B166" s="205">
        <v>52440.834999999999</v>
      </c>
      <c r="C166" s="206">
        <f t="shared" si="8"/>
        <v>0.30386990175064205</v>
      </c>
      <c r="D166" s="205">
        <v>60867.661</v>
      </c>
      <c r="E166" s="206">
        <f t="shared" si="9"/>
        <v>0.279123004765987</v>
      </c>
      <c r="F166" s="205">
        <v>12476.906000000001</v>
      </c>
      <c r="G166" s="206">
        <f t="shared" si="10"/>
        <v>8.1084791459823641E-2</v>
      </c>
      <c r="H166" s="205">
        <v>16524.53</v>
      </c>
      <c r="I166" s="206">
        <f t="shared" si="11"/>
        <v>9.1169047047984453E-2</v>
      </c>
      <c r="J166" s="205">
        <v>-39963.928999999996</v>
      </c>
      <c r="K166" s="205">
        <v>-44343.131000000001</v>
      </c>
      <c r="L166" s="205"/>
      <c r="M166" s="179" t="s">
        <v>1060</v>
      </c>
    </row>
    <row r="167" spans="1:13" x14ac:dyDescent="0.3">
      <c r="A167" s="179" t="s">
        <v>850</v>
      </c>
      <c r="B167" s="205">
        <v>17.052</v>
      </c>
      <c r="C167" s="206">
        <f t="shared" si="8"/>
        <v>9.880829633341933E-5</v>
      </c>
      <c r="D167" s="205" t="s">
        <v>726</v>
      </c>
      <c r="E167" s="206" t="str">
        <f t="shared" si="9"/>
        <v>x</v>
      </c>
      <c r="F167" s="205">
        <v>39.167999999999999</v>
      </c>
      <c r="G167" s="206">
        <f t="shared" si="10"/>
        <v>2.5454460520087048E-4</v>
      </c>
      <c r="H167" s="205">
        <v>46.002000000000002</v>
      </c>
      <c r="I167" s="206">
        <f t="shared" si="11"/>
        <v>2.5380198421990713E-4</v>
      </c>
      <c r="J167" s="205">
        <v>22.116</v>
      </c>
      <c r="K167" s="205">
        <v>45.916000000000004</v>
      </c>
      <c r="L167" s="205"/>
      <c r="M167" s="179" t="s">
        <v>1061</v>
      </c>
    </row>
    <row r="168" spans="1:13" x14ac:dyDescent="0.3">
      <c r="A168" s="179" t="s">
        <v>729</v>
      </c>
      <c r="B168" s="205">
        <v>25425.685000000001</v>
      </c>
      <c r="C168" s="206">
        <f t="shared" si="8"/>
        <v>0.14732985092424206</v>
      </c>
      <c r="D168" s="205">
        <v>29533.439999999999</v>
      </c>
      <c r="E168" s="206">
        <f t="shared" si="9"/>
        <v>0.13543254954180003</v>
      </c>
      <c r="F168" s="205">
        <v>6514.0770000000002</v>
      </c>
      <c r="G168" s="206">
        <f t="shared" si="10"/>
        <v>4.2333618214181752E-2</v>
      </c>
      <c r="H168" s="205">
        <v>8586.2369999999992</v>
      </c>
      <c r="I168" s="206">
        <f t="shared" si="11"/>
        <v>4.7371940080483073E-2</v>
      </c>
      <c r="J168" s="205">
        <v>-18911.608</v>
      </c>
      <c r="K168" s="205">
        <v>-20947.203000000001</v>
      </c>
      <c r="L168" s="205"/>
      <c r="M168" s="179" t="s">
        <v>943</v>
      </c>
    </row>
    <row r="169" spans="1:13" x14ac:dyDescent="0.3">
      <c r="A169" s="179" t="s">
        <v>851</v>
      </c>
      <c r="B169" s="205">
        <v>31425.458999999999</v>
      </c>
      <c r="C169" s="206">
        <f t="shared" si="8"/>
        <v>0.18209571107704198</v>
      </c>
      <c r="D169" s="205">
        <v>31328.165000000001</v>
      </c>
      <c r="E169" s="206">
        <f t="shared" si="9"/>
        <v>0.14366268400891283</v>
      </c>
      <c r="F169" s="205">
        <v>1185.164</v>
      </c>
      <c r="G169" s="206">
        <f t="shared" si="10"/>
        <v>7.7021319055934553E-3</v>
      </c>
      <c r="H169" s="205">
        <v>376.4</v>
      </c>
      <c r="I169" s="206">
        <f t="shared" si="11"/>
        <v>2.076672032963198E-3</v>
      </c>
      <c r="J169" s="205">
        <v>-30240.294999999998</v>
      </c>
      <c r="K169" s="205">
        <v>-30951.764999999999</v>
      </c>
      <c r="L169" s="205"/>
      <c r="M169" s="179" t="s">
        <v>1062</v>
      </c>
    </row>
    <row r="170" spans="1:13" x14ac:dyDescent="0.3">
      <c r="A170" s="179" t="s">
        <v>852</v>
      </c>
      <c r="B170" s="205">
        <v>0.997</v>
      </c>
      <c r="C170" s="206">
        <f t="shared" si="8"/>
        <v>5.7771447011740021E-6</v>
      </c>
      <c r="D170" s="205">
        <v>5.38</v>
      </c>
      <c r="E170" s="206">
        <f t="shared" si="9"/>
        <v>2.4671257954877058E-5</v>
      </c>
      <c r="F170" s="205">
        <v>4.6239999999999997</v>
      </c>
      <c r="G170" s="206">
        <f t="shared" si="10"/>
        <v>3.0050404780658318E-5</v>
      </c>
      <c r="H170" s="205">
        <v>1.8180000000000001</v>
      </c>
      <c r="I170" s="206">
        <f t="shared" si="11"/>
        <v>1.0030259712877508E-5</v>
      </c>
      <c r="J170" s="205">
        <v>3.6269999999999998</v>
      </c>
      <c r="K170" s="205">
        <v>-3.5619999999999998</v>
      </c>
      <c r="L170" s="205"/>
      <c r="M170" s="179" t="s">
        <v>1063</v>
      </c>
    </row>
    <row r="171" spans="1:13" x14ac:dyDescent="0.3">
      <c r="A171" s="179" t="s">
        <v>853</v>
      </c>
      <c r="B171" s="205">
        <v>6744132.8239999982</v>
      </c>
      <c r="C171" s="206">
        <f t="shared" si="8"/>
        <v>39.079068413425524</v>
      </c>
      <c r="D171" s="205">
        <v>9286125.7299999967</v>
      </c>
      <c r="E171" s="206">
        <f t="shared" si="9"/>
        <v>42.58371808294627</v>
      </c>
      <c r="F171" s="205">
        <v>2464550.6650000005</v>
      </c>
      <c r="G171" s="206">
        <f t="shared" si="10"/>
        <v>16.016597120607841</v>
      </c>
      <c r="H171" s="205">
        <v>2752465.4489999996</v>
      </c>
      <c r="I171" s="206">
        <f t="shared" si="11"/>
        <v>15.185887406046202</v>
      </c>
      <c r="J171" s="205">
        <v>-4279582.1589999981</v>
      </c>
      <c r="K171" s="205">
        <v>-6533660.2809999976</v>
      </c>
      <c r="L171" s="205"/>
      <c r="M171" s="179" t="s">
        <v>853</v>
      </c>
    </row>
    <row r="172" spans="1:13" x14ac:dyDescent="0.3">
      <c r="A172" s="179" t="s">
        <v>716</v>
      </c>
      <c r="B172" s="205">
        <v>19957.963</v>
      </c>
      <c r="C172" s="206">
        <f t="shared" si="8"/>
        <v>0.11564698113508204</v>
      </c>
      <c r="D172" s="205">
        <v>156434.17600000001</v>
      </c>
      <c r="E172" s="206">
        <f t="shared" si="9"/>
        <v>0.71736578235216319</v>
      </c>
      <c r="F172" s="205">
        <v>141317.86600000001</v>
      </c>
      <c r="G172" s="206">
        <f t="shared" si="10"/>
        <v>0.91839512890113162</v>
      </c>
      <c r="H172" s="205">
        <v>145482.48300000001</v>
      </c>
      <c r="I172" s="206">
        <f t="shared" si="11"/>
        <v>0.80265516400675851</v>
      </c>
      <c r="J172" s="205">
        <v>121359.90300000001</v>
      </c>
      <c r="K172" s="205">
        <v>-10951.692999999999</v>
      </c>
      <c r="L172" s="205"/>
      <c r="M172" s="179" t="s">
        <v>931</v>
      </c>
    </row>
    <row r="173" spans="1:13" x14ac:dyDescent="0.3">
      <c r="A173" s="179" t="s">
        <v>854</v>
      </c>
      <c r="B173" s="205">
        <v>16.245000000000001</v>
      </c>
      <c r="C173" s="206">
        <f t="shared" si="8"/>
        <v>9.4132112006591433E-5</v>
      </c>
      <c r="D173" s="205">
        <v>38.265999999999998</v>
      </c>
      <c r="E173" s="206">
        <f t="shared" si="9"/>
        <v>1.7547776150582259E-4</v>
      </c>
      <c r="F173" s="205">
        <v>1286.1980000000001</v>
      </c>
      <c r="G173" s="206">
        <f t="shared" si="10"/>
        <v>8.3587306505348569E-3</v>
      </c>
      <c r="H173" s="205">
        <v>1295.4670000000001</v>
      </c>
      <c r="I173" s="206">
        <f t="shared" si="11"/>
        <v>7.1473434870529626E-3</v>
      </c>
      <c r="J173" s="205">
        <v>1269.9530000000002</v>
      </c>
      <c r="K173" s="205">
        <v>1257.201</v>
      </c>
      <c r="L173" s="205"/>
      <c r="M173" s="179" t="s">
        <v>1064</v>
      </c>
    </row>
    <row r="174" spans="1:13" x14ac:dyDescent="0.3">
      <c r="A174" s="179" t="s">
        <v>855</v>
      </c>
      <c r="B174" s="205">
        <v>6.8810000000000002</v>
      </c>
      <c r="C174" s="206">
        <f t="shared" si="8"/>
        <v>3.9872149136186867E-5</v>
      </c>
      <c r="D174" s="205">
        <v>401.71699999999998</v>
      </c>
      <c r="E174" s="206">
        <f t="shared" si="9"/>
        <v>1.8421679798995068E-3</v>
      </c>
      <c r="F174" s="205">
        <v>2522.7629999999999</v>
      </c>
      <c r="G174" s="206">
        <f t="shared" si="10"/>
        <v>1.6394906858924724E-2</v>
      </c>
      <c r="H174" s="205">
        <v>2918.5320000000002</v>
      </c>
      <c r="I174" s="206">
        <f t="shared" si="11"/>
        <v>1.6102108878076907E-2</v>
      </c>
      <c r="J174" s="205">
        <v>2515.8820000000001</v>
      </c>
      <c r="K174" s="205">
        <v>2516.8150000000001</v>
      </c>
      <c r="L174" s="205"/>
      <c r="M174" s="179" t="s">
        <v>1065</v>
      </c>
    </row>
    <row r="175" spans="1:13" x14ac:dyDescent="0.3">
      <c r="A175" s="179" t="s">
        <v>856</v>
      </c>
      <c r="B175" s="205">
        <v>218319.878</v>
      </c>
      <c r="C175" s="206">
        <f t="shared" si="8"/>
        <v>1.2650607084740768</v>
      </c>
      <c r="D175" s="205">
        <v>532419.38800000004</v>
      </c>
      <c r="E175" s="206">
        <f t="shared" si="9"/>
        <v>2.4415345839267242</v>
      </c>
      <c r="F175" s="205">
        <v>2806.5709999999999</v>
      </c>
      <c r="G175" s="206">
        <f t="shared" si="10"/>
        <v>1.8239315440237241E-2</v>
      </c>
      <c r="H175" s="205">
        <v>3888.788</v>
      </c>
      <c r="I175" s="206">
        <f t="shared" si="11"/>
        <v>2.145520000457728E-2</v>
      </c>
      <c r="J175" s="205">
        <v>-215513.307</v>
      </c>
      <c r="K175" s="205">
        <v>-528530.60000000009</v>
      </c>
      <c r="L175" s="205"/>
      <c r="M175" s="179" t="s">
        <v>1066</v>
      </c>
    </row>
    <row r="176" spans="1:13" x14ac:dyDescent="0.3">
      <c r="A176" s="179" t="s">
        <v>857</v>
      </c>
      <c r="B176" s="205">
        <v>71011.293000000005</v>
      </c>
      <c r="C176" s="206">
        <f t="shared" si="8"/>
        <v>0.4114769459162132</v>
      </c>
      <c r="D176" s="205">
        <v>79685.553</v>
      </c>
      <c r="E176" s="206">
        <f t="shared" si="9"/>
        <v>0.36541688352045115</v>
      </c>
      <c r="F176" s="205">
        <v>12865.933000000001</v>
      </c>
      <c r="G176" s="206">
        <f t="shared" si="10"/>
        <v>8.361299622206525E-2</v>
      </c>
      <c r="H176" s="205">
        <v>15752.130999999999</v>
      </c>
      <c r="I176" s="206">
        <f t="shared" si="11"/>
        <v>8.6907571485846477E-2</v>
      </c>
      <c r="J176" s="205">
        <v>-58145.36</v>
      </c>
      <c r="K176" s="205">
        <v>-63933.421999999999</v>
      </c>
      <c r="L176" s="205"/>
      <c r="M176" s="179" t="s">
        <v>1067</v>
      </c>
    </row>
    <row r="177" spans="1:13" x14ac:dyDescent="0.3">
      <c r="A177" s="179" t="s">
        <v>858</v>
      </c>
      <c r="B177" s="205">
        <v>118.711</v>
      </c>
      <c r="C177" s="206">
        <f t="shared" si="8"/>
        <v>6.8787424736315643E-4</v>
      </c>
      <c r="D177" s="205">
        <v>161.26300000000001</v>
      </c>
      <c r="E177" s="206">
        <f t="shared" si="9"/>
        <v>7.3950949285824148E-4</v>
      </c>
      <c r="F177" s="205">
        <v>5674.7060000000001</v>
      </c>
      <c r="G177" s="206">
        <f t="shared" si="10"/>
        <v>3.6878722385646732E-2</v>
      </c>
      <c r="H177" s="205">
        <v>4694.1679999999997</v>
      </c>
      <c r="I177" s="206">
        <f t="shared" si="11"/>
        <v>2.5898638160549384E-2</v>
      </c>
      <c r="J177" s="205">
        <v>5555.9949999999999</v>
      </c>
      <c r="K177" s="205">
        <v>4532.9049999999997</v>
      </c>
      <c r="L177" s="205"/>
      <c r="M177" s="179" t="s">
        <v>1068</v>
      </c>
    </row>
    <row r="178" spans="1:13" x14ac:dyDescent="0.3">
      <c r="A178" s="179" t="s">
        <v>859</v>
      </c>
      <c r="B178" s="205">
        <v>0.68200000000000005</v>
      </c>
      <c r="C178" s="206">
        <f t="shared" si="8"/>
        <v>3.9518682910738914E-6</v>
      </c>
      <c r="D178" s="205">
        <v>4.101</v>
      </c>
      <c r="E178" s="206">
        <f t="shared" si="9"/>
        <v>1.8806102020994574E-5</v>
      </c>
      <c r="F178" s="205">
        <v>291.19299999999998</v>
      </c>
      <c r="G178" s="206">
        <f t="shared" si="10"/>
        <v>1.8924021451760897E-3</v>
      </c>
      <c r="H178" s="205">
        <v>121.274</v>
      </c>
      <c r="I178" s="206">
        <f t="shared" si="11"/>
        <v>6.690922532560544E-4</v>
      </c>
      <c r="J178" s="205">
        <v>290.51099999999997</v>
      </c>
      <c r="K178" s="205">
        <v>117.173</v>
      </c>
      <c r="L178" s="205"/>
      <c r="M178" s="179" t="s">
        <v>1069</v>
      </c>
    </row>
    <row r="179" spans="1:13" x14ac:dyDescent="0.3">
      <c r="A179" s="179" t="s">
        <v>860</v>
      </c>
      <c r="B179" s="205" t="s">
        <v>754</v>
      </c>
      <c r="C179" s="206" t="str">
        <f t="shared" si="8"/>
        <v>x</v>
      </c>
      <c r="D179" s="205">
        <v>2.2090000000000001</v>
      </c>
      <c r="E179" s="206">
        <f t="shared" si="9"/>
        <v>1.0129890115673498E-5</v>
      </c>
      <c r="F179" s="205">
        <v>99.739000000000004</v>
      </c>
      <c r="G179" s="206">
        <f t="shared" si="10"/>
        <v>6.4818281194162642E-4</v>
      </c>
      <c r="H179" s="205">
        <v>30.202999999999999</v>
      </c>
      <c r="I179" s="206">
        <f t="shared" si="11"/>
        <v>1.6663582734215585E-4</v>
      </c>
      <c r="J179" s="205">
        <v>99.739000000000004</v>
      </c>
      <c r="K179" s="205">
        <v>27.994</v>
      </c>
      <c r="L179" s="205"/>
      <c r="M179" s="179" t="s">
        <v>1070</v>
      </c>
    </row>
    <row r="180" spans="1:13" x14ac:dyDescent="0.3">
      <c r="A180" s="179" t="s">
        <v>861</v>
      </c>
      <c r="B180" s="205">
        <v>3067218.3110000002</v>
      </c>
      <c r="C180" s="206">
        <f t="shared" si="8"/>
        <v>17.773083262525098</v>
      </c>
      <c r="D180" s="205">
        <v>3889055.71</v>
      </c>
      <c r="E180" s="206">
        <f t="shared" si="9"/>
        <v>17.834181528308093</v>
      </c>
      <c r="F180" s="205">
        <v>567376.98600000003</v>
      </c>
      <c r="G180" s="206">
        <f t="shared" si="10"/>
        <v>3.6872638608412438</v>
      </c>
      <c r="H180" s="205">
        <v>685574.62600000005</v>
      </c>
      <c r="I180" s="206">
        <f t="shared" si="11"/>
        <v>3.7824485980961851</v>
      </c>
      <c r="J180" s="205">
        <v>-2499841.3250000002</v>
      </c>
      <c r="K180" s="205">
        <v>-3203481.0839999998</v>
      </c>
      <c r="L180" s="205"/>
      <c r="M180" s="179" t="s">
        <v>1071</v>
      </c>
    </row>
    <row r="181" spans="1:13" x14ac:dyDescent="0.3">
      <c r="A181" s="179" t="s">
        <v>862</v>
      </c>
      <c r="B181" s="205">
        <v>290.43799999999999</v>
      </c>
      <c r="C181" s="206">
        <f t="shared" si="8"/>
        <v>1.6829512063385905E-3</v>
      </c>
      <c r="D181" s="205">
        <v>742.92</v>
      </c>
      <c r="E181" s="206">
        <f t="shared" si="9"/>
        <v>3.4068347508991194E-3</v>
      </c>
      <c r="F181" s="205">
        <v>10868.897000000001</v>
      </c>
      <c r="G181" s="206">
        <f t="shared" si="10"/>
        <v>7.0634678713080226E-2</v>
      </c>
      <c r="H181" s="205">
        <v>10385.161</v>
      </c>
      <c r="I181" s="206">
        <f t="shared" si="11"/>
        <v>5.7296953789904667E-2</v>
      </c>
      <c r="J181" s="205">
        <v>10578.459000000001</v>
      </c>
      <c r="K181" s="205">
        <v>9642.241</v>
      </c>
      <c r="L181" s="205"/>
      <c r="M181" s="179" t="s">
        <v>1072</v>
      </c>
    </row>
    <row r="182" spans="1:13" x14ac:dyDescent="0.3">
      <c r="A182" s="179" t="s">
        <v>863</v>
      </c>
      <c r="B182" s="205">
        <v>95945.532000000007</v>
      </c>
      <c r="C182" s="206">
        <f t="shared" si="8"/>
        <v>0.55595909909239793</v>
      </c>
      <c r="D182" s="205">
        <v>106915.29399999999</v>
      </c>
      <c r="E182" s="206">
        <f t="shared" si="9"/>
        <v>0.4902852783634794</v>
      </c>
      <c r="F182" s="205">
        <v>116704.764</v>
      </c>
      <c r="G182" s="206">
        <f t="shared" si="10"/>
        <v>0.75843974870916986</v>
      </c>
      <c r="H182" s="205">
        <v>152075.64799999999</v>
      </c>
      <c r="I182" s="206">
        <f t="shared" si="11"/>
        <v>0.83903093808808615</v>
      </c>
      <c r="J182" s="205">
        <v>20759.231999999989</v>
      </c>
      <c r="K182" s="205">
        <v>45160.353999999992</v>
      </c>
      <c r="L182" s="205"/>
      <c r="M182" s="179" t="s">
        <v>1073</v>
      </c>
    </row>
    <row r="183" spans="1:13" x14ac:dyDescent="0.3">
      <c r="A183" s="179" t="s">
        <v>864</v>
      </c>
      <c r="B183" s="205">
        <v>105498.545</v>
      </c>
      <c r="C183" s="206">
        <f t="shared" si="8"/>
        <v>0.61131430313773016</v>
      </c>
      <c r="D183" s="205">
        <v>134531.55100000001</v>
      </c>
      <c r="E183" s="206">
        <f t="shared" si="9"/>
        <v>0.61692613341834546</v>
      </c>
      <c r="F183" s="205">
        <v>26862.236000000001</v>
      </c>
      <c r="G183" s="206">
        <f t="shared" si="10"/>
        <v>0.17457202965258911</v>
      </c>
      <c r="H183" s="205">
        <v>13342.189</v>
      </c>
      <c r="I183" s="206">
        <f t="shared" si="11"/>
        <v>7.3611452589822574E-2</v>
      </c>
      <c r="J183" s="205">
        <v>-78636.308999999994</v>
      </c>
      <c r="K183" s="205">
        <v>-121189.36200000001</v>
      </c>
      <c r="L183" s="205"/>
      <c r="M183" s="179" t="s">
        <v>1074</v>
      </c>
    </row>
    <row r="184" spans="1:13" x14ac:dyDescent="0.3">
      <c r="A184" s="179" t="s">
        <v>865</v>
      </c>
      <c r="B184" s="205">
        <v>71633.661999999997</v>
      </c>
      <c r="C184" s="206">
        <f t="shared" si="8"/>
        <v>0.41508328069106259</v>
      </c>
      <c r="D184" s="205">
        <v>83310.686000000002</v>
      </c>
      <c r="E184" s="206">
        <f t="shared" si="9"/>
        <v>0.38204078526092283</v>
      </c>
      <c r="F184" s="205">
        <v>274930.16899999999</v>
      </c>
      <c r="G184" s="206">
        <f t="shared" si="10"/>
        <v>1.7867134223323529</v>
      </c>
      <c r="H184" s="205">
        <v>347869.42599999998</v>
      </c>
      <c r="I184" s="206">
        <f t="shared" si="11"/>
        <v>1.9192633052528181</v>
      </c>
      <c r="J184" s="205">
        <v>203296.50699999998</v>
      </c>
      <c r="K184" s="205">
        <v>264558.74</v>
      </c>
      <c r="L184" s="205"/>
      <c r="M184" s="179" t="s">
        <v>1075</v>
      </c>
    </row>
    <row r="185" spans="1:13" x14ac:dyDescent="0.3">
      <c r="A185" s="179" t="s">
        <v>866</v>
      </c>
      <c r="B185" s="205">
        <v>632849.29299999995</v>
      </c>
      <c r="C185" s="206">
        <f t="shared" si="8"/>
        <v>3.6670631290839149</v>
      </c>
      <c r="D185" s="205">
        <v>905655.93700000003</v>
      </c>
      <c r="E185" s="206">
        <f t="shared" si="9"/>
        <v>4.1530987435116886</v>
      </c>
      <c r="F185" s="205">
        <v>99097.33</v>
      </c>
      <c r="G185" s="206">
        <f t="shared" si="10"/>
        <v>0.64401273338721354</v>
      </c>
      <c r="H185" s="205">
        <v>142935.348</v>
      </c>
      <c r="I185" s="206">
        <f t="shared" si="11"/>
        <v>0.78860212463725332</v>
      </c>
      <c r="J185" s="205">
        <v>-533751.96299999999</v>
      </c>
      <c r="K185" s="205">
        <v>-762720.58900000004</v>
      </c>
      <c r="L185" s="205"/>
      <c r="M185" s="179" t="s">
        <v>1076</v>
      </c>
    </row>
    <row r="186" spans="1:13" x14ac:dyDescent="0.3">
      <c r="A186" s="179" t="s">
        <v>722</v>
      </c>
      <c r="B186" s="205">
        <v>4.9770000000000003</v>
      </c>
      <c r="C186" s="206">
        <f t="shared" si="8"/>
        <v>2.8839367279581757E-5</v>
      </c>
      <c r="D186" s="205">
        <v>15.43</v>
      </c>
      <c r="E186" s="206">
        <f t="shared" si="9"/>
        <v>7.0757901532296095E-5</v>
      </c>
      <c r="F186" s="205">
        <v>20106.883000000002</v>
      </c>
      <c r="G186" s="206">
        <f t="shared" si="10"/>
        <v>0.13067040939172525</v>
      </c>
      <c r="H186" s="205">
        <v>21883.882000000001</v>
      </c>
      <c r="I186" s="206">
        <f t="shared" si="11"/>
        <v>0.12073763475575648</v>
      </c>
      <c r="J186" s="205">
        <v>20101.906000000003</v>
      </c>
      <c r="K186" s="205">
        <v>21868.452000000001</v>
      </c>
      <c r="L186" s="205"/>
      <c r="M186" s="179" t="s">
        <v>937</v>
      </c>
    </row>
    <row r="187" spans="1:13" x14ac:dyDescent="0.3">
      <c r="A187" s="179" t="s">
        <v>723</v>
      </c>
      <c r="B187" s="205">
        <v>1146.751</v>
      </c>
      <c r="C187" s="206">
        <f t="shared" si="8"/>
        <v>6.6448811065355946E-3</v>
      </c>
      <c r="D187" s="205">
        <v>796.625</v>
      </c>
      <c r="E187" s="206">
        <f t="shared" si="9"/>
        <v>3.6531116855583524E-3</v>
      </c>
      <c r="F187" s="205">
        <v>10528.933999999999</v>
      </c>
      <c r="G187" s="206">
        <f t="shared" si="10"/>
        <v>6.8425330581495664E-2</v>
      </c>
      <c r="H187" s="205">
        <v>2536.3119999999999</v>
      </c>
      <c r="I187" s="206">
        <f t="shared" si="11"/>
        <v>1.3993326772765555E-2</v>
      </c>
      <c r="J187" s="205">
        <v>9382.1829999999991</v>
      </c>
      <c r="K187" s="205">
        <v>1739.6869999999999</v>
      </c>
      <c r="L187" s="205"/>
      <c r="M187" s="179" t="s">
        <v>938</v>
      </c>
    </row>
    <row r="188" spans="1:13" x14ac:dyDescent="0.3">
      <c r="A188" s="179" t="s">
        <v>867</v>
      </c>
      <c r="B188" s="205">
        <v>10230.191999999999</v>
      </c>
      <c r="C188" s="206">
        <f t="shared" si="8"/>
        <v>5.9279136915539273E-2</v>
      </c>
      <c r="D188" s="205">
        <v>10169.636</v>
      </c>
      <c r="E188" s="206">
        <f t="shared" si="9"/>
        <v>4.6635262651153177E-2</v>
      </c>
      <c r="F188" s="205">
        <v>40365.618999999999</v>
      </c>
      <c r="G188" s="206">
        <f t="shared" si="10"/>
        <v>0.2623276795354309</v>
      </c>
      <c r="H188" s="205">
        <v>49772.254000000001</v>
      </c>
      <c r="I188" s="206">
        <f t="shared" si="11"/>
        <v>0.27460320908432695</v>
      </c>
      <c r="J188" s="205">
        <v>30135.427</v>
      </c>
      <c r="K188" s="205">
        <v>39602.618000000002</v>
      </c>
      <c r="L188" s="205"/>
      <c r="M188" s="179" t="s">
        <v>1077</v>
      </c>
    </row>
    <row r="189" spans="1:13" x14ac:dyDescent="0.3">
      <c r="A189" s="179" t="s">
        <v>868</v>
      </c>
      <c r="B189" s="205">
        <v>292400.69300000003</v>
      </c>
      <c r="C189" s="206">
        <f t="shared" si="8"/>
        <v>1.694324086443888</v>
      </c>
      <c r="D189" s="205">
        <v>602068.98300000001</v>
      </c>
      <c r="E189" s="206">
        <f t="shared" si="9"/>
        <v>2.7609292167701653</v>
      </c>
      <c r="F189" s="205">
        <v>242837.484</v>
      </c>
      <c r="G189" s="206">
        <f t="shared" si="10"/>
        <v>1.5781498032259165</v>
      </c>
      <c r="H189" s="205">
        <v>297274.56699999998</v>
      </c>
      <c r="I189" s="206">
        <f t="shared" si="11"/>
        <v>1.6401216243361967</v>
      </c>
      <c r="J189" s="205">
        <v>-49563.209000000032</v>
      </c>
      <c r="K189" s="205">
        <v>-304794.41600000003</v>
      </c>
      <c r="L189" s="205"/>
      <c r="M189" s="179" t="s">
        <v>1078</v>
      </c>
    </row>
    <row r="190" spans="1:13" x14ac:dyDescent="0.3">
      <c r="A190" s="179" t="s">
        <v>869</v>
      </c>
      <c r="B190" s="205">
        <v>73.394999999999996</v>
      </c>
      <c r="C190" s="206">
        <f t="shared" si="8"/>
        <v>4.2528940355332582E-4</v>
      </c>
      <c r="D190" s="205">
        <v>8.2560000000000002</v>
      </c>
      <c r="E190" s="206">
        <f t="shared" si="9"/>
        <v>3.785983376867379E-5</v>
      </c>
      <c r="F190" s="205">
        <v>246.63300000000001</v>
      </c>
      <c r="G190" s="206">
        <f t="shared" si="10"/>
        <v>1.6028160645043478E-3</v>
      </c>
      <c r="H190" s="205">
        <v>184.23099999999999</v>
      </c>
      <c r="I190" s="206">
        <f t="shared" si="11"/>
        <v>1.0164382712668516E-3</v>
      </c>
      <c r="J190" s="205">
        <v>173.238</v>
      </c>
      <c r="K190" s="205">
        <v>175.97499999999999</v>
      </c>
      <c r="L190" s="205"/>
      <c r="M190" s="179" t="s">
        <v>1079</v>
      </c>
    </row>
    <row r="191" spans="1:13" x14ac:dyDescent="0.3">
      <c r="A191" s="179" t="s">
        <v>870</v>
      </c>
      <c r="B191" s="205">
        <v>12494.763999999999</v>
      </c>
      <c r="C191" s="206">
        <f t="shared" si="8"/>
        <v>7.2401263425295556E-2</v>
      </c>
      <c r="D191" s="205">
        <v>9965.2669999999998</v>
      </c>
      <c r="E191" s="206">
        <f t="shared" si="9"/>
        <v>4.5698080436101081E-2</v>
      </c>
      <c r="F191" s="205">
        <v>4213.5259999999998</v>
      </c>
      <c r="G191" s="206">
        <f t="shared" si="10"/>
        <v>2.738282047011854E-2</v>
      </c>
      <c r="H191" s="205">
        <v>3892.8180000000002</v>
      </c>
      <c r="I191" s="206">
        <f t="shared" si="11"/>
        <v>2.1477434298660284E-2</v>
      </c>
      <c r="J191" s="205">
        <v>-8281.2379999999994</v>
      </c>
      <c r="K191" s="205">
        <v>-6072.4489999999996</v>
      </c>
      <c r="L191" s="205"/>
      <c r="M191" s="179" t="s">
        <v>1080</v>
      </c>
    </row>
    <row r="192" spans="1:13" x14ac:dyDescent="0.3">
      <c r="A192" s="179" t="s">
        <v>871</v>
      </c>
      <c r="B192" s="205">
        <v>393579.234</v>
      </c>
      <c r="C192" s="206">
        <f t="shared" si="8"/>
        <v>2.2806060042078462</v>
      </c>
      <c r="D192" s="205">
        <v>534479.777</v>
      </c>
      <c r="E192" s="206">
        <f t="shared" si="9"/>
        <v>2.450982983277354</v>
      </c>
      <c r="F192" s="205">
        <v>177945.69</v>
      </c>
      <c r="G192" s="206">
        <f t="shared" si="10"/>
        <v>1.1564316638134826</v>
      </c>
      <c r="H192" s="205">
        <v>164641.334</v>
      </c>
      <c r="I192" s="206">
        <f t="shared" si="11"/>
        <v>0.90835827254929036</v>
      </c>
      <c r="J192" s="205">
        <v>-215633.54399999999</v>
      </c>
      <c r="K192" s="205">
        <v>-369838.44299999997</v>
      </c>
      <c r="L192" s="205"/>
      <c r="M192" s="179" t="s">
        <v>1081</v>
      </c>
    </row>
    <row r="193" spans="1:13" x14ac:dyDescent="0.3">
      <c r="A193" s="179" t="s">
        <v>724</v>
      </c>
      <c r="B193" s="205">
        <v>12099.669</v>
      </c>
      <c r="C193" s="206">
        <f t="shared" si="8"/>
        <v>7.0111874272125715E-2</v>
      </c>
      <c r="D193" s="205">
        <v>48228</v>
      </c>
      <c r="E193" s="206">
        <f t="shared" si="9"/>
        <v>0.22116086034345925</v>
      </c>
      <c r="F193" s="205">
        <v>22588.260999999999</v>
      </c>
      <c r="G193" s="206">
        <f t="shared" si="10"/>
        <v>0.14679636382810507</v>
      </c>
      <c r="H193" s="205">
        <v>27068.153999999999</v>
      </c>
      <c r="I193" s="206">
        <f t="shared" si="11"/>
        <v>0.14934027203969424</v>
      </c>
      <c r="J193" s="205">
        <v>10488.591999999999</v>
      </c>
      <c r="K193" s="205">
        <v>-21159.846000000001</v>
      </c>
      <c r="L193" s="205"/>
      <c r="M193" s="179" t="s">
        <v>939</v>
      </c>
    </row>
    <row r="194" spans="1:13" x14ac:dyDescent="0.3">
      <c r="A194" s="179" t="s">
        <v>872</v>
      </c>
      <c r="B194" s="205">
        <v>4430.7139999999999</v>
      </c>
      <c r="C194" s="206">
        <f t="shared" si="8"/>
        <v>2.5673897600318421E-2</v>
      </c>
      <c r="D194" s="205">
        <v>27426.712</v>
      </c>
      <c r="E194" s="206">
        <f t="shared" si="9"/>
        <v>0.12577165178552452</v>
      </c>
      <c r="F194" s="205">
        <v>4532.3239999999996</v>
      </c>
      <c r="G194" s="206">
        <f t="shared" si="10"/>
        <v>2.9454621712173973E-2</v>
      </c>
      <c r="H194" s="205">
        <v>4827.3140000000003</v>
      </c>
      <c r="I194" s="206">
        <f t="shared" si="11"/>
        <v>2.6633230547640028E-2</v>
      </c>
      <c r="J194" s="205">
        <v>101.60999999999967</v>
      </c>
      <c r="K194" s="205">
        <v>-22599.398000000001</v>
      </c>
      <c r="L194" s="205"/>
      <c r="M194" s="179" t="s">
        <v>1082</v>
      </c>
    </row>
    <row r="195" spans="1:13" x14ac:dyDescent="0.3">
      <c r="A195" s="179" t="s">
        <v>873</v>
      </c>
      <c r="B195" s="205">
        <v>6615.268</v>
      </c>
      <c r="C195" s="206">
        <f t="shared" si="8"/>
        <v>3.8332357545682982E-2</v>
      </c>
      <c r="D195" s="205">
        <v>13477.203</v>
      </c>
      <c r="E195" s="206">
        <f t="shared" si="9"/>
        <v>6.1802890654877873E-2</v>
      </c>
      <c r="F195" s="205">
        <v>409.81</v>
      </c>
      <c r="G195" s="206">
        <f t="shared" si="10"/>
        <v>2.6632691140055335E-3</v>
      </c>
      <c r="H195" s="205">
        <v>403.92099999999999</v>
      </c>
      <c r="I195" s="206">
        <f t="shared" si="11"/>
        <v>2.2285107444913067E-3</v>
      </c>
      <c r="J195" s="205">
        <v>-6205.4579999999996</v>
      </c>
      <c r="K195" s="205">
        <v>-13073.281999999999</v>
      </c>
      <c r="L195" s="205"/>
      <c r="M195" s="179" t="s">
        <v>1083</v>
      </c>
    </row>
    <row r="196" spans="1:13" x14ac:dyDescent="0.3">
      <c r="A196" s="179" t="s">
        <v>874</v>
      </c>
      <c r="B196" s="205">
        <v>14170.849</v>
      </c>
      <c r="C196" s="206">
        <f t="shared" si="8"/>
        <v>8.2113385367589678E-2</v>
      </c>
      <c r="D196" s="205">
        <v>15990.876</v>
      </c>
      <c r="E196" s="206">
        <f t="shared" si="9"/>
        <v>7.3329930617184499E-2</v>
      </c>
      <c r="F196" s="205">
        <v>17452.732</v>
      </c>
      <c r="G196" s="206">
        <f t="shared" si="10"/>
        <v>0.11342163951737641</v>
      </c>
      <c r="H196" s="205">
        <v>20202.925999999999</v>
      </c>
      <c r="I196" s="206">
        <f t="shared" si="11"/>
        <v>0.11146347345437047</v>
      </c>
      <c r="J196" s="205">
        <v>3281.8829999999998</v>
      </c>
      <c r="K196" s="205">
        <v>4212.0499999999993</v>
      </c>
      <c r="L196" s="205"/>
      <c r="M196" s="179" t="s">
        <v>1084</v>
      </c>
    </row>
    <row r="197" spans="1:13" x14ac:dyDescent="0.3">
      <c r="A197" s="179" t="s">
        <v>875</v>
      </c>
      <c r="B197" s="205">
        <v>10334.834000000001</v>
      </c>
      <c r="C197" s="206">
        <f t="shared" si="8"/>
        <v>5.9885487944446258E-2</v>
      </c>
      <c r="D197" s="205">
        <v>11877.513000000001</v>
      </c>
      <c r="E197" s="206">
        <f t="shared" si="9"/>
        <v>5.4467135145986188E-2</v>
      </c>
      <c r="F197" s="205">
        <v>5000.93</v>
      </c>
      <c r="G197" s="206">
        <f t="shared" si="10"/>
        <v>3.2499993680739109E-2</v>
      </c>
      <c r="H197" s="205">
        <v>14958.887000000001</v>
      </c>
      <c r="I197" s="206">
        <f t="shared" si="11"/>
        <v>8.2531090003073196E-2</v>
      </c>
      <c r="J197" s="205">
        <v>-5333.9040000000005</v>
      </c>
      <c r="K197" s="205">
        <v>3081.3739999999998</v>
      </c>
      <c r="L197" s="205"/>
      <c r="M197" s="179" t="s">
        <v>1085</v>
      </c>
    </row>
    <row r="198" spans="1:13" x14ac:dyDescent="0.3">
      <c r="A198" s="179" t="s">
        <v>876</v>
      </c>
      <c r="B198" s="205">
        <v>8338.5169999999998</v>
      </c>
      <c r="C198" s="206">
        <f t="shared" si="8"/>
        <v>4.8317772620059513E-2</v>
      </c>
      <c r="D198" s="205">
        <v>3545.4560000000001</v>
      </c>
      <c r="E198" s="206">
        <f t="shared" si="9"/>
        <v>1.6258524078748438E-2</v>
      </c>
      <c r="F198" s="205">
        <v>604.48699999999997</v>
      </c>
      <c r="G198" s="206">
        <f t="shared" si="10"/>
        <v>3.9284340472849925E-3</v>
      </c>
      <c r="H198" s="205">
        <v>1107.519</v>
      </c>
      <c r="I198" s="206">
        <f t="shared" si="11"/>
        <v>6.1103978036008725E-3</v>
      </c>
      <c r="J198" s="205">
        <v>-7734.03</v>
      </c>
      <c r="K198" s="205">
        <v>-2437.9369999999999</v>
      </c>
      <c r="L198" s="205"/>
      <c r="M198" s="179" t="s">
        <v>1086</v>
      </c>
    </row>
    <row r="199" spans="1:13" x14ac:dyDescent="0.3">
      <c r="A199" s="179" t="s">
        <v>877</v>
      </c>
      <c r="B199" s="205">
        <v>7.0739999999999998</v>
      </c>
      <c r="C199" s="206">
        <f t="shared" si="8"/>
        <v>4.0990493095391062E-5</v>
      </c>
      <c r="D199" s="205">
        <v>116.163</v>
      </c>
      <c r="E199" s="206">
        <f t="shared" si="9"/>
        <v>5.3269281371977383E-4</v>
      </c>
      <c r="F199" s="205">
        <v>173.185</v>
      </c>
      <c r="G199" s="206">
        <f t="shared" si="10"/>
        <v>1.1254929394330258E-3</v>
      </c>
      <c r="H199" s="205">
        <v>335.14600000000002</v>
      </c>
      <c r="I199" s="206">
        <f t="shared" si="11"/>
        <v>1.8490656885214772E-3</v>
      </c>
      <c r="J199" s="205">
        <v>166.11099999999999</v>
      </c>
      <c r="K199" s="205">
        <v>218.983</v>
      </c>
      <c r="L199" s="205"/>
      <c r="M199" s="179" t="s">
        <v>1087</v>
      </c>
    </row>
    <row r="200" spans="1:13" x14ac:dyDescent="0.3">
      <c r="A200" s="179" t="s">
        <v>878</v>
      </c>
      <c r="B200" s="205">
        <v>2322.2939999999999</v>
      </c>
      <c r="C200" s="206">
        <f t="shared" si="8"/>
        <v>1.3456598271482625E-2</v>
      </c>
      <c r="D200" s="205">
        <v>683.99400000000003</v>
      </c>
      <c r="E200" s="206">
        <f t="shared" si="9"/>
        <v>3.1366156902580262E-3</v>
      </c>
      <c r="F200" s="205">
        <v>21882.583999999999</v>
      </c>
      <c r="G200" s="206">
        <f t="shared" si="10"/>
        <v>0.14221031722464475</v>
      </c>
      <c r="H200" s="205">
        <v>19982.39</v>
      </c>
      <c r="I200" s="206">
        <f t="shared" si="11"/>
        <v>0.11024673343454697</v>
      </c>
      <c r="J200" s="205">
        <v>19560.29</v>
      </c>
      <c r="K200" s="205">
        <v>19298.396000000001</v>
      </c>
      <c r="L200" s="205"/>
      <c r="M200" s="179" t="s">
        <v>1088</v>
      </c>
    </row>
    <row r="201" spans="1:13" x14ac:dyDescent="0.3">
      <c r="A201" s="179" t="s">
        <v>879</v>
      </c>
      <c r="B201" s="205">
        <v>102.952</v>
      </c>
      <c r="C201" s="206">
        <f t="shared" si="8"/>
        <v>5.965582761035766E-4</v>
      </c>
      <c r="D201" s="205">
        <v>181.67699999999999</v>
      </c>
      <c r="E201" s="206">
        <f t="shared" si="9"/>
        <v>8.3312270101639396E-4</v>
      </c>
      <c r="F201" s="205">
        <v>1180.578</v>
      </c>
      <c r="G201" s="206">
        <f t="shared" si="10"/>
        <v>7.6723284548313236E-3</v>
      </c>
      <c r="H201" s="205">
        <v>844.173</v>
      </c>
      <c r="I201" s="206">
        <f t="shared" si="11"/>
        <v>4.6574666845978791E-3</v>
      </c>
      <c r="J201" s="205">
        <v>1077.626</v>
      </c>
      <c r="K201" s="205">
        <v>662.49599999999998</v>
      </c>
      <c r="L201" s="205"/>
      <c r="M201" s="179" t="s">
        <v>1089</v>
      </c>
    </row>
    <row r="202" spans="1:13" x14ac:dyDescent="0.3">
      <c r="A202" s="179" t="s">
        <v>880</v>
      </c>
      <c r="B202" s="205">
        <v>78384.188999999998</v>
      </c>
      <c r="C202" s="206">
        <f t="shared" si="8"/>
        <v>0.45419940033818607</v>
      </c>
      <c r="D202" s="205">
        <v>136023.51699999999</v>
      </c>
      <c r="E202" s="206">
        <f t="shared" si="9"/>
        <v>0.62376789513691533</v>
      </c>
      <c r="F202" s="205">
        <v>33365.082000000002</v>
      </c>
      <c r="G202" s="206">
        <f t="shared" si="10"/>
        <v>0.21683265995671649</v>
      </c>
      <c r="H202" s="205">
        <v>28075.182000000001</v>
      </c>
      <c r="I202" s="206">
        <f t="shared" si="11"/>
        <v>0.15489624144461153</v>
      </c>
      <c r="J202" s="205">
        <v>-45019.106999999996</v>
      </c>
      <c r="K202" s="205">
        <v>-107948.33499999999</v>
      </c>
      <c r="L202" s="205"/>
      <c r="M202" s="179" t="s">
        <v>1090</v>
      </c>
    </row>
    <row r="203" spans="1:13" x14ac:dyDescent="0.3">
      <c r="A203" s="179" t="s">
        <v>881</v>
      </c>
      <c r="B203" s="205">
        <v>243.941</v>
      </c>
      <c r="C203" s="206">
        <f t="shared" si="8"/>
        <v>1.4135230246229561E-3</v>
      </c>
      <c r="D203" s="205">
        <v>234.81200000000001</v>
      </c>
      <c r="E203" s="206">
        <f t="shared" si="9"/>
        <v>1.0767857663384001E-3</v>
      </c>
      <c r="F203" s="205">
        <v>190.33600000000001</v>
      </c>
      <c r="G203" s="206">
        <f t="shared" si="10"/>
        <v>1.236953686057825E-3</v>
      </c>
      <c r="H203" s="205">
        <v>260.04599999999999</v>
      </c>
      <c r="I203" s="206">
        <f t="shared" si="11"/>
        <v>1.4347243769499145E-3</v>
      </c>
      <c r="J203" s="205">
        <v>-53.60499999999999</v>
      </c>
      <c r="K203" s="205">
        <v>25.23399999999998</v>
      </c>
      <c r="L203" s="205"/>
      <c r="M203" s="179" t="s">
        <v>1091</v>
      </c>
    </row>
    <row r="204" spans="1:13" x14ac:dyDescent="0.3">
      <c r="A204" s="179" t="s">
        <v>882</v>
      </c>
      <c r="B204" s="205">
        <v>1727.29</v>
      </c>
      <c r="C204" s="206">
        <f t="shared" si="8"/>
        <v>1.0008830763180383E-2</v>
      </c>
      <c r="D204" s="205">
        <v>7746.2830000000004</v>
      </c>
      <c r="E204" s="206">
        <f t="shared" si="9"/>
        <v>3.5522406335405002E-2</v>
      </c>
      <c r="F204" s="205">
        <v>13161.546</v>
      </c>
      <c r="G204" s="206">
        <f t="shared" si="10"/>
        <v>8.5534123018869909E-2</v>
      </c>
      <c r="H204" s="205">
        <v>7650.4610000000002</v>
      </c>
      <c r="I204" s="206">
        <f t="shared" si="11"/>
        <v>4.2209081822464564E-2</v>
      </c>
      <c r="J204" s="205">
        <v>11434.256000000001</v>
      </c>
      <c r="K204" s="205">
        <v>-95.822000000000116</v>
      </c>
      <c r="L204" s="205"/>
      <c r="M204" s="179" t="s">
        <v>1092</v>
      </c>
    </row>
    <row r="205" spans="1:13" x14ac:dyDescent="0.3">
      <c r="A205" s="179" t="s">
        <v>883</v>
      </c>
      <c r="B205" s="205">
        <v>25956.677</v>
      </c>
      <c r="C205" s="206">
        <f t="shared" si="8"/>
        <v>0.15040669908789878</v>
      </c>
      <c r="D205" s="205">
        <v>29143.848999999998</v>
      </c>
      <c r="E205" s="206">
        <f t="shared" si="9"/>
        <v>0.13364598819274828</v>
      </c>
      <c r="F205" s="205">
        <v>10939.437</v>
      </c>
      <c r="G205" s="206">
        <f t="shared" si="10"/>
        <v>7.1093103356944312E-2</v>
      </c>
      <c r="H205" s="205">
        <v>13905.558999999999</v>
      </c>
      <c r="I205" s="206">
        <f t="shared" si="11"/>
        <v>7.6719674489956674E-2</v>
      </c>
      <c r="J205" s="205">
        <v>-15017.24</v>
      </c>
      <c r="K205" s="205">
        <v>-15238.289999999999</v>
      </c>
      <c r="L205" s="205"/>
      <c r="M205" s="179" t="s">
        <v>1093</v>
      </c>
    </row>
    <row r="206" spans="1:13" x14ac:dyDescent="0.3">
      <c r="A206" s="179" t="s">
        <v>884</v>
      </c>
      <c r="B206" s="205">
        <v>147266.59400000001</v>
      </c>
      <c r="C206" s="206">
        <f t="shared" ref="C206:C245" si="12">IF(B206=0,0,IF(OR(B206="x",B206="Ə"),"x",B206/$B$12*100))</f>
        <v>0.85334044452060487</v>
      </c>
      <c r="D206" s="205">
        <v>199765.916</v>
      </c>
      <c r="E206" s="206">
        <f t="shared" ref="E206:E245" si="13">IF(D206=0,0,IF(OR(D206="x",D206="Ə"),"x",D206/$D$12*100))</f>
        <v>0.91607368851827176</v>
      </c>
      <c r="F206" s="205">
        <v>23407.206999999999</v>
      </c>
      <c r="G206" s="206">
        <f t="shared" ref="G206:G245" si="14">IF(F206=0,0,IF(OR(F206="x",F206="Ə"),"x",F206/$F$12*100))</f>
        <v>0.15211852187168229</v>
      </c>
      <c r="H206" s="205">
        <v>22316.081999999999</v>
      </c>
      <c r="I206" s="206">
        <f t="shared" ref="I206:I245" si="15">IF(H206=0,0,IF(OR(H206="x",H206="Ə"),"x",H206/$H$12*100))</f>
        <v>0.12312216624525352</v>
      </c>
      <c r="J206" s="205">
        <v>-123859.38700000002</v>
      </c>
      <c r="K206" s="205">
        <v>-177449.834</v>
      </c>
      <c r="L206" s="205"/>
      <c r="M206" s="179" t="s">
        <v>1094</v>
      </c>
    </row>
    <row r="207" spans="1:13" x14ac:dyDescent="0.3">
      <c r="A207" s="179" t="s">
        <v>885</v>
      </c>
      <c r="B207" s="205" t="s">
        <v>754</v>
      </c>
      <c r="C207" s="206" t="str">
        <f t="shared" si="12"/>
        <v>x</v>
      </c>
      <c r="D207" s="205" t="s">
        <v>754</v>
      </c>
      <c r="E207" s="206" t="str">
        <f t="shared" si="13"/>
        <v>x</v>
      </c>
      <c r="F207" s="205">
        <v>5158.1469999999999</v>
      </c>
      <c r="G207" s="206">
        <f t="shared" si="14"/>
        <v>3.352171394207145E-2</v>
      </c>
      <c r="H207" s="205">
        <v>10870.007</v>
      </c>
      <c r="I207" s="206">
        <f t="shared" si="15"/>
        <v>5.9971943504288507E-2</v>
      </c>
      <c r="J207" s="205">
        <v>5158.1469999999999</v>
      </c>
      <c r="K207" s="205">
        <v>10870.007</v>
      </c>
      <c r="L207" s="205"/>
      <c r="M207" s="179" t="s">
        <v>1095</v>
      </c>
    </row>
    <row r="208" spans="1:13" x14ac:dyDescent="0.3">
      <c r="A208" s="179" t="s">
        <v>886</v>
      </c>
      <c r="B208" s="205">
        <v>79505.584000000003</v>
      </c>
      <c r="C208" s="206">
        <f t="shared" si="12"/>
        <v>0.460697355385501</v>
      </c>
      <c r="D208" s="205">
        <v>83959.751999999993</v>
      </c>
      <c r="E208" s="206">
        <f t="shared" si="13"/>
        <v>0.38501723037537267</v>
      </c>
      <c r="F208" s="205">
        <v>31391.897000000001</v>
      </c>
      <c r="G208" s="206">
        <f t="shared" si="14"/>
        <v>0.20400934508709639</v>
      </c>
      <c r="H208" s="205">
        <v>36077.159</v>
      </c>
      <c r="I208" s="206">
        <f t="shared" si="15"/>
        <v>0.19904470543056996</v>
      </c>
      <c r="J208" s="205">
        <v>-48113.687000000005</v>
      </c>
      <c r="K208" s="205">
        <v>-47882.592999999993</v>
      </c>
      <c r="L208" s="205"/>
      <c r="M208" s="179" t="s">
        <v>1096</v>
      </c>
    </row>
    <row r="209" spans="1:13" x14ac:dyDescent="0.3">
      <c r="A209" s="179" t="s">
        <v>728</v>
      </c>
      <c r="B209" s="205">
        <v>428763.35800000001</v>
      </c>
      <c r="C209" s="206">
        <f t="shared" si="12"/>
        <v>2.484481405945107</v>
      </c>
      <c r="D209" s="205">
        <v>335917.46299999999</v>
      </c>
      <c r="E209" s="206">
        <f t="shared" si="13"/>
        <v>1.5404286953942137</v>
      </c>
      <c r="F209" s="205">
        <v>115632.393</v>
      </c>
      <c r="G209" s="206">
        <f t="shared" si="14"/>
        <v>0.75147063481967169</v>
      </c>
      <c r="H209" s="205">
        <v>106712.32000000001</v>
      </c>
      <c r="I209" s="206">
        <f t="shared" si="15"/>
        <v>0.58875263155318636</v>
      </c>
      <c r="J209" s="205">
        <v>-313130.96500000003</v>
      </c>
      <c r="K209" s="205">
        <v>-229205.14299999998</v>
      </c>
      <c r="L209" s="205"/>
      <c r="M209" s="179" t="s">
        <v>942</v>
      </c>
    </row>
    <row r="210" spans="1:13" x14ac:dyDescent="0.3">
      <c r="A210" s="179" t="s">
        <v>887</v>
      </c>
      <c r="B210" s="205">
        <v>52227.357000000004</v>
      </c>
      <c r="C210" s="206">
        <f t="shared" si="12"/>
        <v>0.30263289744119654</v>
      </c>
      <c r="D210" s="205">
        <v>176327.00899999999</v>
      </c>
      <c r="E210" s="206">
        <f t="shared" si="13"/>
        <v>0.8085890564035183</v>
      </c>
      <c r="F210" s="205">
        <v>90154.812999999995</v>
      </c>
      <c r="G210" s="206">
        <f t="shared" si="14"/>
        <v>0.58589719367961868</v>
      </c>
      <c r="H210" s="205">
        <v>109573.465</v>
      </c>
      <c r="I210" s="206">
        <f t="shared" si="15"/>
        <v>0.60453812518696015</v>
      </c>
      <c r="J210" s="205">
        <v>37927.455999999991</v>
      </c>
      <c r="K210" s="205">
        <v>-66753.543999999994</v>
      </c>
      <c r="L210" s="205"/>
      <c r="M210" s="179" t="s">
        <v>1097</v>
      </c>
    </row>
    <row r="211" spans="1:13" x14ac:dyDescent="0.3">
      <c r="A211" s="179" t="s">
        <v>888</v>
      </c>
      <c r="B211" s="205">
        <v>1018.771</v>
      </c>
      <c r="C211" s="206">
        <f t="shared" si="12"/>
        <v>5.9032973764892062E-3</v>
      </c>
      <c r="D211" s="205">
        <v>170.333</v>
      </c>
      <c r="E211" s="206">
        <f t="shared" si="13"/>
        <v>7.8110211546990218E-4</v>
      </c>
      <c r="F211" s="205">
        <v>13976.755999999999</v>
      </c>
      <c r="G211" s="206">
        <f t="shared" si="14"/>
        <v>9.0832001583152008E-2</v>
      </c>
      <c r="H211" s="205">
        <v>10144.844999999999</v>
      </c>
      <c r="I211" s="206">
        <f t="shared" si="15"/>
        <v>5.597108366165391E-2</v>
      </c>
      <c r="J211" s="205">
        <v>12957.984999999999</v>
      </c>
      <c r="K211" s="205">
        <v>9974.5119999999988</v>
      </c>
      <c r="L211" s="205"/>
      <c r="M211" s="179" t="s">
        <v>1098</v>
      </c>
    </row>
    <row r="212" spans="1:13" x14ac:dyDescent="0.3">
      <c r="A212" s="179" t="s">
        <v>889</v>
      </c>
      <c r="B212" s="205">
        <v>150759.62899999999</v>
      </c>
      <c r="C212" s="206">
        <f t="shared" si="12"/>
        <v>0.87358093463220499</v>
      </c>
      <c r="D212" s="205">
        <v>214521.72200000001</v>
      </c>
      <c r="E212" s="206">
        <f t="shared" si="13"/>
        <v>0.98373991456996746</v>
      </c>
      <c r="F212" s="205">
        <v>28392.899000000001</v>
      </c>
      <c r="G212" s="206">
        <f t="shared" si="14"/>
        <v>0.18451948699099241</v>
      </c>
      <c r="H212" s="205">
        <v>31193.814999999999</v>
      </c>
      <c r="I212" s="206">
        <f t="shared" si="15"/>
        <v>0.17210234647164691</v>
      </c>
      <c r="J212" s="205">
        <v>-122366.72999999998</v>
      </c>
      <c r="K212" s="205">
        <v>-183327.90700000001</v>
      </c>
      <c r="L212" s="205"/>
      <c r="M212" s="179" t="s">
        <v>1099</v>
      </c>
    </row>
    <row r="213" spans="1:13" x14ac:dyDescent="0.3">
      <c r="A213" s="179" t="s">
        <v>890</v>
      </c>
      <c r="B213" s="205">
        <v>116.366</v>
      </c>
      <c r="C213" s="206">
        <f t="shared" si="12"/>
        <v>6.7428607853241111E-4</v>
      </c>
      <c r="D213" s="205">
        <v>52.834000000000003</v>
      </c>
      <c r="E213" s="206">
        <f t="shared" si="13"/>
        <v>2.4228275888252317E-4</v>
      </c>
      <c r="F213" s="205">
        <v>355.04</v>
      </c>
      <c r="G213" s="206">
        <f t="shared" si="14"/>
        <v>2.3073303878297863E-3</v>
      </c>
      <c r="H213" s="205">
        <v>2109.4250000000002</v>
      </c>
      <c r="I213" s="206">
        <f t="shared" si="15"/>
        <v>1.1638108137973949E-2</v>
      </c>
      <c r="J213" s="205">
        <v>238.67400000000004</v>
      </c>
      <c r="K213" s="205">
        <v>2056.5910000000003</v>
      </c>
      <c r="L213" s="205"/>
      <c r="M213" s="179" t="s">
        <v>1100</v>
      </c>
    </row>
    <row r="214" spans="1:13" x14ac:dyDescent="0.3">
      <c r="A214" s="179" t="s">
        <v>891</v>
      </c>
      <c r="B214" s="205">
        <v>378.87400000000002</v>
      </c>
      <c r="C214" s="206">
        <f t="shared" si="12"/>
        <v>2.1953961098421255E-3</v>
      </c>
      <c r="D214" s="205">
        <v>14.185</v>
      </c>
      <c r="E214" s="206">
        <f t="shared" si="13"/>
        <v>6.5048660611511354E-5</v>
      </c>
      <c r="F214" s="205">
        <v>3232.489</v>
      </c>
      <c r="G214" s="206">
        <f t="shared" si="14"/>
        <v>2.1007267062938026E-2</v>
      </c>
      <c r="H214" s="205">
        <v>3823.1950000000002</v>
      </c>
      <c r="I214" s="206">
        <f t="shared" si="15"/>
        <v>2.109331066170227E-2</v>
      </c>
      <c r="J214" s="205">
        <v>2853.6149999999998</v>
      </c>
      <c r="K214" s="205">
        <v>3809.01</v>
      </c>
      <c r="L214" s="205"/>
      <c r="M214" s="179" t="s">
        <v>1101</v>
      </c>
    </row>
    <row r="215" spans="1:13" x14ac:dyDescent="0.3">
      <c r="A215" s="179" t="s">
        <v>892</v>
      </c>
      <c r="B215" s="205">
        <v>2060.7660000000001</v>
      </c>
      <c r="C215" s="206">
        <f t="shared" si="12"/>
        <v>1.1941166877893223E-2</v>
      </c>
      <c r="D215" s="205">
        <v>2927.65</v>
      </c>
      <c r="E215" s="206">
        <f t="shared" si="13"/>
        <v>1.342542906163491E-2</v>
      </c>
      <c r="F215" s="205">
        <v>11515.677</v>
      </c>
      <c r="G215" s="206">
        <f t="shared" si="14"/>
        <v>7.4837966084194879E-2</v>
      </c>
      <c r="H215" s="205">
        <v>4619.3900000000003</v>
      </c>
      <c r="I215" s="206">
        <f t="shared" si="15"/>
        <v>2.5486073385626643E-2</v>
      </c>
      <c r="J215" s="205">
        <v>9454.9110000000001</v>
      </c>
      <c r="K215" s="205">
        <v>1691.7400000000002</v>
      </c>
      <c r="L215" s="205"/>
      <c r="M215" s="179" t="s">
        <v>1102</v>
      </c>
    </row>
    <row r="216" spans="1:13" x14ac:dyDescent="0.3">
      <c r="A216" s="179" t="s">
        <v>893</v>
      </c>
      <c r="B216" s="205">
        <v>407131.70899999997</v>
      </c>
      <c r="C216" s="206">
        <f t="shared" si="12"/>
        <v>2.3591362039410888</v>
      </c>
      <c r="D216" s="205">
        <v>470122.87099999998</v>
      </c>
      <c r="E216" s="206">
        <f t="shared" si="13"/>
        <v>2.1558592232208902</v>
      </c>
      <c r="F216" s="205">
        <v>211727.08</v>
      </c>
      <c r="G216" s="206">
        <f t="shared" si="14"/>
        <v>1.3759698220213725</v>
      </c>
      <c r="H216" s="205">
        <v>134075.005</v>
      </c>
      <c r="I216" s="206">
        <f t="shared" si="15"/>
        <v>0.73971788842428521</v>
      </c>
      <c r="J216" s="205">
        <v>-195404.62899999999</v>
      </c>
      <c r="K216" s="205">
        <v>-336047.86599999998</v>
      </c>
      <c r="L216" s="205"/>
      <c r="M216" s="179" t="s">
        <v>1103</v>
      </c>
    </row>
    <row r="217" spans="1:13" x14ac:dyDescent="0.3">
      <c r="A217" s="179" t="s">
        <v>894</v>
      </c>
      <c r="B217" s="205">
        <v>3159.2220000000002</v>
      </c>
      <c r="C217" s="206">
        <f t="shared" si="12"/>
        <v>1.83062012408549E-2</v>
      </c>
      <c r="D217" s="205">
        <v>12271.201999999999</v>
      </c>
      <c r="E217" s="206">
        <f t="shared" si="13"/>
        <v>5.6272488839851906E-2</v>
      </c>
      <c r="F217" s="205">
        <v>1862.8119999999999</v>
      </c>
      <c r="G217" s="206">
        <f t="shared" si="14"/>
        <v>1.2106023925230901E-2</v>
      </c>
      <c r="H217" s="205">
        <v>2485.5149999999999</v>
      </c>
      <c r="I217" s="206">
        <f t="shared" si="15"/>
        <v>1.3713069840623067E-2</v>
      </c>
      <c r="J217" s="205">
        <v>-1296.4100000000003</v>
      </c>
      <c r="K217" s="205">
        <v>-9785.6869999999999</v>
      </c>
      <c r="L217" s="205"/>
      <c r="M217" s="179" t="s">
        <v>1104</v>
      </c>
    </row>
    <row r="218" spans="1:13" x14ac:dyDescent="0.3">
      <c r="A218" s="179" t="s">
        <v>895</v>
      </c>
      <c r="B218" s="205">
        <v>313755.37300000002</v>
      </c>
      <c r="C218" s="206">
        <f t="shared" si="12"/>
        <v>1.8180643837430517</v>
      </c>
      <c r="D218" s="205">
        <v>448281.66899999999</v>
      </c>
      <c r="E218" s="206">
        <f t="shared" si="13"/>
        <v>2.0557012439297053</v>
      </c>
      <c r="F218" s="205">
        <v>35015.517999999996</v>
      </c>
      <c r="G218" s="206">
        <f t="shared" si="14"/>
        <v>0.22755849686514434</v>
      </c>
      <c r="H218" s="205">
        <v>70585.42</v>
      </c>
      <c r="I218" s="206">
        <f t="shared" si="15"/>
        <v>0.38943349534793081</v>
      </c>
      <c r="J218" s="205">
        <v>-278739.85500000004</v>
      </c>
      <c r="K218" s="205">
        <v>-377696.24900000001</v>
      </c>
      <c r="L218" s="205"/>
      <c r="M218" s="179" t="s">
        <v>1105</v>
      </c>
    </row>
    <row r="219" spans="1:13" x14ac:dyDescent="0.3">
      <c r="A219" s="179" t="s">
        <v>896</v>
      </c>
      <c r="B219" s="205">
        <v>457.51299999999998</v>
      </c>
      <c r="C219" s="206">
        <f t="shared" si="12"/>
        <v>2.6510720197274033E-3</v>
      </c>
      <c r="D219" s="205">
        <v>254.32400000000001</v>
      </c>
      <c r="E219" s="206">
        <f t="shared" si="13"/>
        <v>1.1662626409137831E-3</v>
      </c>
      <c r="F219" s="205">
        <v>2296.5250000000001</v>
      </c>
      <c r="G219" s="206">
        <f t="shared" si="14"/>
        <v>1.4924633615679358E-2</v>
      </c>
      <c r="H219" s="205">
        <v>1707.2860000000001</v>
      </c>
      <c r="I219" s="206">
        <f t="shared" si="15"/>
        <v>9.4194290341913026E-3</v>
      </c>
      <c r="J219" s="205">
        <v>1839.0120000000002</v>
      </c>
      <c r="K219" s="205">
        <v>1452.962</v>
      </c>
      <c r="L219" s="205"/>
      <c r="M219" s="179" t="s">
        <v>1106</v>
      </c>
    </row>
    <row r="220" spans="1:13" x14ac:dyDescent="0.3">
      <c r="A220" s="179" t="s">
        <v>897</v>
      </c>
      <c r="B220" s="205">
        <v>31695.218000000004</v>
      </c>
      <c r="C220" s="206">
        <f t="shared" si="12"/>
        <v>0.18365883723295373</v>
      </c>
      <c r="D220" s="205">
        <v>53899.973999999995</v>
      </c>
      <c r="E220" s="206">
        <f t="shared" si="13"/>
        <v>0.24717103388757741</v>
      </c>
      <c r="F220" s="205">
        <v>180443.37100000007</v>
      </c>
      <c r="G220" s="206">
        <f t="shared" si="14"/>
        <v>1.1726635680226007</v>
      </c>
      <c r="H220" s="205">
        <v>265965.14699999994</v>
      </c>
      <c r="I220" s="206">
        <f t="shared" si="15"/>
        <v>1.4673814625872628</v>
      </c>
      <c r="J220" s="205">
        <v>148748.15300000008</v>
      </c>
      <c r="K220" s="205">
        <v>212065.17299999995</v>
      </c>
      <c r="L220" s="205"/>
      <c r="M220" s="179" t="s">
        <v>1107</v>
      </c>
    </row>
    <row r="221" spans="1:13" x14ac:dyDescent="0.3">
      <c r="A221" s="179" t="s">
        <v>898</v>
      </c>
      <c r="B221" s="205" t="s">
        <v>726</v>
      </c>
      <c r="C221" s="206" t="str">
        <f t="shared" si="12"/>
        <v>x</v>
      </c>
      <c r="D221" s="205">
        <v>109.67400000000001</v>
      </c>
      <c r="E221" s="206">
        <f t="shared" si="13"/>
        <v>5.0293597489650308E-4</v>
      </c>
      <c r="F221" s="205">
        <v>0.93400000000000005</v>
      </c>
      <c r="G221" s="206">
        <f t="shared" si="14"/>
        <v>6.0698698237748433E-6</v>
      </c>
      <c r="H221" s="205" t="s">
        <v>726</v>
      </c>
      <c r="I221" s="206" t="str">
        <f t="shared" si="15"/>
        <v>x</v>
      </c>
      <c r="J221" s="205">
        <v>0.69100000000000006</v>
      </c>
      <c r="K221" s="205">
        <v>-109.49900000000001</v>
      </c>
      <c r="L221" s="205"/>
      <c r="M221" s="179" t="s">
        <v>1108</v>
      </c>
    </row>
    <row r="222" spans="1:13" x14ac:dyDescent="0.3">
      <c r="A222" s="179" t="s">
        <v>899</v>
      </c>
      <c r="B222" s="205">
        <v>11923.289000000001</v>
      </c>
      <c r="C222" s="206">
        <f t="shared" si="12"/>
        <v>6.9089835373035369E-2</v>
      </c>
      <c r="D222" s="205">
        <v>27723.876</v>
      </c>
      <c r="E222" s="206">
        <f t="shared" si="13"/>
        <v>0.12713436734294148</v>
      </c>
      <c r="F222" s="205">
        <v>146729.67800000001</v>
      </c>
      <c r="G222" s="206">
        <f t="shared" si="14"/>
        <v>0.9535653583987147</v>
      </c>
      <c r="H222" s="205">
        <v>218935.44899999999</v>
      </c>
      <c r="I222" s="206">
        <f t="shared" si="15"/>
        <v>1.2079094685508516</v>
      </c>
      <c r="J222" s="205">
        <v>134806.38900000002</v>
      </c>
      <c r="K222" s="205">
        <v>191211.573</v>
      </c>
      <c r="L222" s="205"/>
      <c r="M222" s="179" t="s">
        <v>1109</v>
      </c>
    </row>
    <row r="223" spans="1:13" x14ac:dyDescent="0.3">
      <c r="A223" s="179" t="s">
        <v>900</v>
      </c>
      <c r="B223" s="205" t="s">
        <v>754</v>
      </c>
      <c r="C223" s="206" t="str">
        <f t="shared" si="12"/>
        <v>x</v>
      </c>
      <c r="D223" s="205" t="s">
        <v>754</v>
      </c>
      <c r="E223" s="206" t="str">
        <f t="shared" si="13"/>
        <v>x</v>
      </c>
      <c r="F223" s="205" t="s">
        <v>754</v>
      </c>
      <c r="G223" s="206" t="str">
        <f t="shared" si="14"/>
        <v>x</v>
      </c>
      <c r="H223" s="205">
        <v>44.423000000000002</v>
      </c>
      <c r="I223" s="206">
        <f t="shared" si="15"/>
        <v>2.450903340072374E-4</v>
      </c>
      <c r="J223" s="205" t="s">
        <v>754</v>
      </c>
      <c r="K223" s="205">
        <v>44.423000000000002</v>
      </c>
      <c r="L223" s="205"/>
      <c r="M223" s="179" t="s">
        <v>1110</v>
      </c>
    </row>
    <row r="224" spans="1:13" x14ac:dyDescent="0.3">
      <c r="A224" s="179" t="s">
        <v>901</v>
      </c>
      <c r="B224" s="205">
        <v>0.78200000000000003</v>
      </c>
      <c r="C224" s="206">
        <f t="shared" si="12"/>
        <v>4.5313211196771005E-6</v>
      </c>
      <c r="D224" s="205">
        <v>60.874000000000002</v>
      </c>
      <c r="E224" s="206">
        <f t="shared" si="13"/>
        <v>2.7915207374445842E-4</v>
      </c>
      <c r="F224" s="205">
        <v>1116.105</v>
      </c>
      <c r="G224" s="206">
        <f t="shared" si="14"/>
        <v>7.2533319696619063E-3</v>
      </c>
      <c r="H224" s="205">
        <v>26.364000000000001</v>
      </c>
      <c r="I224" s="206">
        <f t="shared" si="15"/>
        <v>1.4545531742040846E-4</v>
      </c>
      <c r="J224" s="205">
        <v>1115.3230000000001</v>
      </c>
      <c r="K224" s="205">
        <v>-34.510000000000005</v>
      </c>
      <c r="L224" s="205"/>
      <c r="M224" s="179" t="s">
        <v>1111</v>
      </c>
    </row>
    <row r="225" spans="1:13" x14ac:dyDescent="0.3">
      <c r="A225" s="179" t="s">
        <v>902</v>
      </c>
      <c r="B225" s="205" t="s">
        <v>726</v>
      </c>
      <c r="C225" s="206" t="str">
        <f t="shared" si="12"/>
        <v>x</v>
      </c>
      <c r="D225" s="205" t="s">
        <v>754</v>
      </c>
      <c r="E225" s="206" t="str">
        <f t="shared" si="13"/>
        <v>x</v>
      </c>
      <c r="F225" s="205" t="s">
        <v>726</v>
      </c>
      <c r="G225" s="206" t="str">
        <f t="shared" si="14"/>
        <v>x</v>
      </c>
      <c r="H225" s="205" t="s">
        <v>754</v>
      </c>
      <c r="I225" s="206" t="str">
        <f t="shared" si="15"/>
        <v>x</v>
      </c>
      <c r="J225" s="205" t="s">
        <v>726</v>
      </c>
      <c r="K225" s="205" t="s">
        <v>754</v>
      </c>
      <c r="L225" s="205"/>
      <c r="M225" s="179" t="s">
        <v>1112</v>
      </c>
    </row>
    <row r="226" spans="1:13" x14ac:dyDescent="0.3">
      <c r="A226" s="179" t="s">
        <v>903</v>
      </c>
      <c r="B226" s="205" t="s">
        <v>754</v>
      </c>
      <c r="C226" s="206" t="str">
        <f t="shared" si="12"/>
        <v>x</v>
      </c>
      <c r="D226" s="205" t="s">
        <v>726</v>
      </c>
      <c r="E226" s="206" t="str">
        <f t="shared" si="13"/>
        <v>x</v>
      </c>
      <c r="F226" s="205">
        <v>7.7160000000000002</v>
      </c>
      <c r="G226" s="206">
        <f t="shared" si="14"/>
        <v>5.0144663340735219E-5</v>
      </c>
      <c r="H226" s="205">
        <v>13.798</v>
      </c>
      <c r="I226" s="206">
        <f t="shared" si="15"/>
        <v>7.6126250560112137E-5</v>
      </c>
      <c r="J226" s="205">
        <v>7.7160000000000002</v>
      </c>
      <c r="K226" s="205">
        <v>13.499000000000001</v>
      </c>
      <c r="L226" s="205"/>
      <c r="M226" s="179" t="s">
        <v>1113</v>
      </c>
    </row>
    <row r="227" spans="1:13" x14ac:dyDescent="0.3">
      <c r="A227" s="179" t="s">
        <v>904</v>
      </c>
      <c r="B227" s="205" t="s">
        <v>754</v>
      </c>
      <c r="C227" s="206" t="str">
        <f t="shared" si="12"/>
        <v>x</v>
      </c>
      <c r="D227" s="205" t="s">
        <v>754</v>
      </c>
      <c r="E227" s="206" t="str">
        <f t="shared" si="13"/>
        <v>x</v>
      </c>
      <c r="F227" s="205">
        <v>100.35</v>
      </c>
      <c r="G227" s="206">
        <f t="shared" si="14"/>
        <v>6.5215357260792878E-4</v>
      </c>
      <c r="H227" s="205">
        <v>54.601999999999997</v>
      </c>
      <c r="I227" s="206">
        <f t="shared" si="15"/>
        <v>3.0124985744914062E-4</v>
      </c>
      <c r="J227" s="205">
        <v>100.35</v>
      </c>
      <c r="K227" s="205">
        <v>54.601999999999997</v>
      </c>
      <c r="L227" s="205"/>
      <c r="M227" s="179" t="s">
        <v>1114</v>
      </c>
    </row>
    <row r="228" spans="1:13" x14ac:dyDescent="0.3">
      <c r="A228" s="179" t="s">
        <v>905</v>
      </c>
      <c r="B228" s="205">
        <v>11.09</v>
      </c>
      <c r="C228" s="206">
        <f t="shared" si="12"/>
        <v>6.4261318692095974E-5</v>
      </c>
      <c r="D228" s="205">
        <v>46.148000000000003</v>
      </c>
      <c r="E228" s="206">
        <f t="shared" si="13"/>
        <v>2.1162253013042127E-4</v>
      </c>
      <c r="F228" s="205">
        <v>170.524</v>
      </c>
      <c r="G228" s="206">
        <f t="shared" si="14"/>
        <v>1.1081996593462328E-3</v>
      </c>
      <c r="H228" s="205">
        <v>130.88200000000001</v>
      </c>
      <c r="I228" s="206">
        <f t="shared" si="15"/>
        <v>7.2210145860331901E-4</v>
      </c>
      <c r="J228" s="205">
        <v>159.434</v>
      </c>
      <c r="K228" s="205">
        <v>84.734000000000009</v>
      </c>
      <c r="L228" s="205"/>
      <c r="M228" s="179" t="s">
        <v>1115</v>
      </c>
    </row>
    <row r="229" spans="1:13" x14ac:dyDescent="0.3">
      <c r="A229" s="179" t="s">
        <v>906</v>
      </c>
      <c r="B229" s="205" t="s">
        <v>726</v>
      </c>
      <c r="C229" s="206" t="str">
        <f t="shared" si="12"/>
        <v>x</v>
      </c>
      <c r="D229" s="205" t="s">
        <v>754</v>
      </c>
      <c r="E229" s="206" t="str">
        <f t="shared" si="13"/>
        <v>x</v>
      </c>
      <c r="F229" s="205">
        <v>1.077</v>
      </c>
      <c r="G229" s="206">
        <f t="shared" si="14"/>
        <v>6.9991967882285926E-6</v>
      </c>
      <c r="H229" s="205" t="s">
        <v>754</v>
      </c>
      <c r="I229" s="206" t="str">
        <f t="shared" si="15"/>
        <v>x</v>
      </c>
      <c r="J229" s="205">
        <v>0.84199999999999997</v>
      </c>
      <c r="K229" s="205" t="s">
        <v>754</v>
      </c>
      <c r="L229" s="205"/>
      <c r="M229" s="179" t="s">
        <v>1116</v>
      </c>
    </row>
    <row r="230" spans="1:13" x14ac:dyDescent="0.3">
      <c r="A230" s="179" t="s">
        <v>907</v>
      </c>
      <c r="B230" s="205">
        <v>6.9269999999999996</v>
      </c>
      <c r="C230" s="206">
        <f t="shared" si="12"/>
        <v>4.0138697437344342E-5</v>
      </c>
      <c r="D230" s="205">
        <v>71.710999999999999</v>
      </c>
      <c r="E230" s="206">
        <f t="shared" si="13"/>
        <v>3.2884769130152205E-4</v>
      </c>
      <c r="F230" s="205">
        <v>2136.9899999999998</v>
      </c>
      <c r="G230" s="206">
        <f t="shared" si="14"/>
        <v>1.3887849159216918E-2</v>
      </c>
      <c r="H230" s="205">
        <v>2054.2170000000001</v>
      </c>
      <c r="I230" s="206">
        <f t="shared" si="15"/>
        <v>1.1333514860620515E-2</v>
      </c>
      <c r="J230" s="205">
        <v>2130.0629999999996</v>
      </c>
      <c r="K230" s="205">
        <v>1982.5060000000001</v>
      </c>
      <c r="L230" s="205"/>
      <c r="M230" s="179" t="s">
        <v>1117</v>
      </c>
    </row>
    <row r="231" spans="1:13" x14ac:dyDescent="0.3">
      <c r="A231" s="179" t="s">
        <v>908</v>
      </c>
      <c r="B231" s="205" t="s">
        <v>754</v>
      </c>
      <c r="C231" s="206" t="str">
        <f t="shared" si="12"/>
        <v>x</v>
      </c>
      <c r="D231" s="205" t="s">
        <v>726</v>
      </c>
      <c r="E231" s="206" t="str">
        <f t="shared" si="13"/>
        <v>x</v>
      </c>
      <c r="F231" s="205" t="s">
        <v>754</v>
      </c>
      <c r="G231" s="206" t="str">
        <f t="shared" si="14"/>
        <v>x</v>
      </c>
      <c r="H231" s="205" t="s">
        <v>754</v>
      </c>
      <c r="I231" s="206" t="str">
        <f t="shared" si="15"/>
        <v>x</v>
      </c>
      <c r="J231" s="205" t="s">
        <v>754</v>
      </c>
      <c r="K231" s="205" t="s">
        <v>726</v>
      </c>
      <c r="L231" s="205"/>
      <c r="M231" s="179" t="s">
        <v>1118</v>
      </c>
    </row>
    <row r="232" spans="1:13" x14ac:dyDescent="0.3">
      <c r="A232" s="179" t="s">
        <v>909</v>
      </c>
      <c r="B232" s="205" t="s">
        <v>754</v>
      </c>
      <c r="C232" s="206" t="str">
        <f t="shared" si="12"/>
        <v>x</v>
      </c>
      <c r="D232" s="205" t="s">
        <v>754</v>
      </c>
      <c r="E232" s="206" t="str">
        <f t="shared" si="13"/>
        <v>x</v>
      </c>
      <c r="F232" s="205" t="s">
        <v>754</v>
      </c>
      <c r="G232" s="206" t="str">
        <f t="shared" si="14"/>
        <v>x</v>
      </c>
      <c r="H232" s="205" t="s">
        <v>726</v>
      </c>
      <c r="I232" s="206" t="str">
        <f t="shared" si="15"/>
        <v>x</v>
      </c>
      <c r="J232" s="205" t="s">
        <v>754</v>
      </c>
      <c r="K232" s="205" t="s">
        <v>726</v>
      </c>
      <c r="L232" s="205"/>
      <c r="M232" s="179" t="s">
        <v>1119</v>
      </c>
    </row>
    <row r="233" spans="1:13" x14ac:dyDescent="0.3">
      <c r="A233" s="179" t="s">
        <v>910</v>
      </c>
      <c r="B233" s="205">
        <v>16904.881000000001</v>
      </c>
      <c r="C233" s="206">
        <f t="shared" si="12"/>
        <v>9.7955811126506587E-2</v>
      </c>
      <c r="D233" s="205">
        <v>19521.839</v>
      </c>
      <c r="E233" s="206">
        <f t="shared" si="13"/>
        <v>8.9521993628732185E-2</v>
      </c>
      <c r="F233" s="205">
        <v>28575.609</v>
      </c>
      <c r="G233" s="206">
        <f t="shared" si="14"/>
        <v>0.185706880904806</v>
      </c>
      <c r="H233" s="205">
        <v>43339.711000000003</v>
      </c>
      <c r="I233" s="206">
        <f t="shared" si="15"/>
        <v>0.23911361782786261</v>
      </c>
      <c r="J233" s="205">
        <v>11670.727999999999</v>
      </c>
      <c r="K233" s="205">
        <v>23817.872000000003</v>
      </c>
      <c r="L233" s="205"/>
      <c r="M233" s="179" t="s">
        <v>1120</v>
      </c>
    </row>
    <row r="234" spans="1:13" x14ac:dyDescent="0.3">
      <c r="A234" s="179" t="s">
        <v>911</v>
      </c>
      <c r="B234" s="205">
        <v>8.8049999999999997</v>
      </c>
      <c r="C234" s="206">
        <f t="shared" si="12"/>
        <v>5.1020821558512629E-5</v>
      </c>
      <c r="D234" s="205">
        <v>4.3250000000000002</v>
      </c>
      <c r="E234" s="206">
        <f t="shared" si="13"/>
        <v>1.9833306813167898E-5</v>
      </c>
      <c r="F234" s="205">
        <v>1538.51</v>
      </c>
      <c r="G234" s="206">
        <f t="shared" si="14"/>
        <v>9.9984533432289444E-3</v>
      </c>
      <c r="H234" s="205">
        <v>1264.5619999999999</v>
      </c>
      <c r="I234" s="206">
        <f t="shared" si="15"/>
        <v>6.9768345891286056E-3</v>
      </c>
      <c r="J234" s="205">
        <v>1529.7049999999999</v>
      </c>
      <c r="K234" s="205">
        <v>1260.2369999999999</v>
      </c>
      <c r="L234" s="205"/>
      <c r="M234" s="179" t="s">
        <v>1121</v>
      </c>
    </row>
    <row r="235" spans="1:13" x14ac:dyDescent="0.3">
      <c r="A235" s="179" t="s">
        <v>912</v>
      </c>
      <c r="B235" s="205">
        <v>2836.326</v>
      </c>
      <c r="C235" s="206">
        <f t="shared" si="12"/>
        <v>1.6435171235408275E-2</v>
      </c>
      <c r="D235" s="205">
        <v>6333.2709999999997</v>
      </c>
      <c r="E235" s="206">
        <f t="shared" si="13"/>
        <v>2.9042706791662112E-2</v>
      </c>
      <c r="F235" s="205">
        <v>19.827999999999999</v>
      </c>
      <c r="G235" s="206">
        <f t="shared" si="14"/>
        <v>1.2885800735097172E-4</v>
      </c>
      <c r="H235" s="205">
        <v>27.73</v>
      </c>
      <c r="I235" s="206">
        <f t="shared" si="15"/>
        <v>1.5299180519147046E-4</v>
      </c>
      <c r="J235" s="205">
        <v>-2816.498</v>
      </c>
      <c r="K235" s="205">
        <v>-6305.5410000000002</v>
      </c>
      <c r="L235" s="205"/>
      <c r="M235" s="179" t="s">
        <v>1122</v>
      </c>
    </row>
    <row r="236" spans="1:13" x14ac:dyDescent="0.3">
      <c r="A236" s="179" t="s">
        <v>913</v>
      </c>
      <c r="B236" s="205" t="s">
        <v>754</v>
      </c>
      <c r="C236" s="206" t="str">
        <f t="shared" si="12"/>
        <v>x</v>
      </c>
      <c r="D236" s="205" t="s">
        <v>754</v>
      </c>
      <c r="E236" s="206" t="str">
        <f t="shared" si="13"/>
        <v>x</v>
      </c>
      <c r="F236" s="205" t="s">
        <v>754</v>
      </c>
      <c r="G236" s="206" t="str">
        <f t="shared" si="14"/>
        <v>x</v>
      </c>
      <c r="H236" s="205" t="s">
        <v>726</v>
      </c>
      <c r="I236" s="206" t="str">
        <f t="shared" si="15"/>
        <v>x</v>
      </c>
      <c r="J236" s="205" t="s">
        <v>754</v>
      </c>
      <c r="K236" s="205" t="s">
        <v>726</v>
      </c>
      <c r="L236" s="205"/>
      <c r="M236" s="179" t="s">
        <v>1123</v>
      </c>
    </row>
    <row r="237" spans="1:13" x14ac:dyDescent="0.3">
      <c r="A237" s="179" t="s">
        <v>914</v>
      </c>
      <c r="B237" s="205" t="s">
        <v>754</v>
      </c>
      <c r="C237" s="206" t="str">
        <f t="shared" si="12"/>
        <v>x</v>
      </c>
      <c r="D237" s="205" t="s">
        <v>754</v>
      </c>
      <c r="E237" s="206" t="str">
        <f t="shared" si="13"/>
        <v>x</v>
      </c>
      <c r="F237" s="205" t="s">
        <v>726</v>
      </c>
      <c r="G237" s="206" t="str">
        <f t="shared" si="14"/>
        <v>x</v>
      </c>
      <c r="H237" s="205">
        <v>1.496</v>
      </c>
      <c r="I237" s="206">
        <f t="shared" si="15"/>
        <v>8.2537230640620198E-6</v>
      </c>
      <c r="J237" s="205" t="s">
        <v>726</v>
      </c>
      <c r="K237" s="205">
        <v>1.496</v>
      </c>
      <c r="L237" s="205"/>
      <c r="M237" s="179" t="s">
        <v>1124</v>
      </c>
    </row>
    <row r="238" spans="1:13" x14ac:dyDescent="0.3">
      <c r="A238" s="179" t="s">
        <v>915</v>
      </c>
      <c r="B238" s="205" t="s">
        <v>754</v>
      </c>
      <c r="C238" s="206" t="str">
        <f t="shared" si="12"/>
        <v>x</v>
      </c>
      <c r="D238" s="205">
        <v>2.081</v>
      </c>
      <c r="E238" s="206">
        <f t="shared" si="13"/>
        <v>9.5429159487173153E-6</v>
      </c>
      <c r="F238" s="205" t="s">
        <v>726</v>
      </c>
      <c r="G238" s="206" t="str">
        <f t="shared" si="14"/>
        <v>x</v>
      </c>
      <c r="H238" s="205">
        <v>56.497</v>
      </c>
      <c r="I238" s="206">
        <f t="shared" si="15"/>
        <v>3.1170494114325664E-4</v>
      </c>
      <c r="J238" s="205" t="s">
        <v>726</v>
      </c>
      <c r="K238" s="205">
        <v>54.415999999999997</v>
      </c>
      <c r="L238" s="205"/>
      <c r="M238" s="179" t="s">
        <v>1125</v>
      </c>
    </row>
    <row r="239" spans="1:13" x14ac:dyDescent="0.3">
      <c r="A239" s="179" t="s">
        <v>916</v>
      </c>
      <c r="B239" s="205" t="s">
        <v>754</v>
      </c>
      <c r="C239" s="206" t="str">
        <f t="shared" si="12"/>
        <v>x</v>
      </c>
      <c r="D239" s="205" t="s">
        <v>726</v>
      </c>
      <c r="E239" s="206" t="str">
        <f t="shared" si="13"/>
        <v>x</v>
      </c>
      <c r="F239" s="205" t="s">
        <v>754</v>
      </c>
      <c r="G239" s="206" t="str">
        <f t="shared" si="14"/>
        <v>x</v>
      </c>
      <c r="H239" s="205" t="s">
        <v>754</v>
      </c>
      <c r="I239" s="206" t="str">
        <f t="shared" si="15"/>
        <v>x</v>
      </c>
      <c r="J239" s="205" t="s">
        <v>754</v>
      </c>
      <c r="K239" s="205" t="s">
        <v>726</v>
      </c>
      <c r="L239" s="205"/>
      <c r="M239" s="179" t="s">
        <v>1126</v>
      </c>
    </row>
    <row r="240" spans="1:13" x14ac:dyDescent="0.3">
      <c r="A240" s="179" t="s">
        <v>917</v>
      </c>
      <c r="B240" s="205" t="s">
        <v>754</v>
      </c>
      <c r="C240" s="206" t="str">
        <f t="shared" si="12"/>
        <v>x</v>
      </c>
      <c r="D240" s="205" t="s">
        <v>754</v>
      </c>
      <c r="E240" s="206" t="str">
        <f t="shared" si="13"/>
        <v>x</v>
      </c>
      <c r="F240" s="205" t="s">
        <v>754</v>
      </c>
      <c r="G240" s="206" t="str">
        <f t="shared" si="14"/>
        <v>x</v>
      </c>
      <c r="H240" s="205" t="s">
        <v>726</v>
      </c>
      <c r="I240" s="206" t="str">
        <f t="shared" si="15"/>
        <v>x</v>
      </c>
      <c r="J240" s="205" t="s">
        <v>754</v>
      </c>
      <c r="K240" s="205" t="s">
        <v>726</v>
      </c>
      <c r="L240" s="205"/>
      <c r="M240" s="179" t="s">
        <v>1127</v>
      </c>
    </row>
    <row r="241" spans="1:13" x14ac:dyDescent="0.3">
      <c r="A241" s="179" t="s">
        <v>918</v>
      </c>
      <c r="B241" s="205">
        <v>2.177</v>
      </c>
      <c r="C241" s="206">
        <f t="shared" si="12"/>
        <v>1.2614688078691877E-5</v>
      </c>
      <c r="D241" s="205" t="s">
        <v>754</v>
      </c>
      <c r="E241" s="206" t="str">
        <f t="shared" si="13"/>
        <v>x</v>
      </c>
      <c r="F241" s="205" t="s">
        <v>726</v>
      </c>
      <c r="G241" s="206" t="str">
        <f t="shared" si="14"/>
        <v>x</v>
      </c>
      <c r="H241" s="205" t="s">
        <v>754</v>
      </c>
      <c r="I241" s="206" t="str">
        <f t="shared" si="15"/>
        <v>x</v>
      </c>
      <c r="J241" s="205">
        <v>-2.069</v>
      </c>
      <c r="K241" s="205" t="s">
        <v>754</v>
      </c>
      <c r="L241" s="205"/>
      <c r="M241" s="179" t="s">
        <v>1128</v>
      </c>
    </row>
    <row r="242" spans="1:13" x14ac:dyDescent="0.3">
      <c r="A242" s="179" t="s">
        <v>919</v>
      </c>
      <c r="B242" s="205" t="s">
        <v>754</v>
      </c>
      <c r="C242" s="206" t="str">
        <f t="shared" si="12"/>
        <v>x</v>
      </c>
      <c r="D242" s="205">
        <v>0.52900000000000003</v>
      </c>
      <c r="E242" s="206">
        <f t="shared" si="13"/>
        <v>2.4258541743735995E-6</v>
      </c>
      <c r="F242" s="205">
        <v>13.744</v>
      </c>
      <c r="G242" s="206">
        <f t="shared" si="14"/>
        <v>8.9319369226939445E-5</v>
      </c>
      <c r="H242" s="205">
        <v>14.962999999999999</v>
      </c>
      <c r="I242" s="206">
        <f t="shared" si="15"/>
        <v>8.2553782224304814E-5</v>
      </c>
      <c r="J242" s="205">
        <v>13.744</v>
      </c>
      <c r="K242" s="205">
        <v>14.433999999999999</v>
      </c>
      <c r="L242" s="205"/>
      <c r="M242" s="179" t="s">
        <v>1129</v>
      </c>
    </row>
    <row r="243" spans="1:13" x14ac:dyDescent="0.3">
      <c r="A243" s="179" t="s">
        <v>920</v>
      </c>
      <c r="B243" s="205" t="s">
        <v>754</v>
      </c>
      <c r="C243" s="206" t="str">
        <f t="shared" si="12"/>
        <v>x</v>
      </c>
      <c r="D243" s="205">
        <v>24.417000000000002</v>
      </c>
      <c r="E243" s="206">
        <f t="shared" si="13"/>
        <v>1.1196990808257121E-4</v>
      </c>
      <c r="F243" s="205">
        <v>19.388000000000002</v>
      </c>
      <c r="G243" s="206">
        <f t="shared" si="14"/>
        <v>1.2599853976803709E-4</v>
      </c>
      <c r="H243" s="205" t="s">
        <v>754</v>
      </c>
      <c r="I243" s="206" t="str">
        <f t="shared" si="15"/>
        <v>x</v>
      </c>
      <c r="J243" s="205">
        <v>19.388000000000002</v>
      </c>
      <c r="K243" s="205">
        <v>-24.417000000000002</v>
      </c>
      <c r="L243" s="205"/>
      <c r="M243" s="179" t="s">
        <v>1130</v>
      </c>
    </row>
    <row r="244" spans="1:13" x14ac:dyDescent="0.3">
      <c r="A244" s="179" t="s">
        <v>921</v>
      </c>
      <c r="B244" s="205" t="s">
        <v>754</v>
      </c>
      <c r="C244" s="206" t="str">
        <f t="shared" si="12"/>
        <v>x</v>
      </c>
      <c r="D244" s="205">
        <v>0.753</v>
      </c>
      <c r="E244" s="206">
        <f t="shared" si="13"/>
        <v>3.453058966546919E-6</v>
      </c>
      <c r="F244" s="205">
        <v>12.122</v>
      </c>
      <c r="G244" s="206">
        <f t="shared" si="14"/>
        <v>7.8778331909848656E-5</v>
      </c>
      <c r="H244" s="205" t="s">
        <v>754</v>
      </c>
      <c r="I244" s="206" t="str">
        <f t="shared" si="15"/>
        <v>x</v>
      </c>
      <c r="J244" s="205">
        <v>12.122</v>
      </c>
      <c r="K244" s="205">
        <v>-0.753</v>
      </c>
      <c r="L244" s="205"/>
      <c r="M244" s="179" t="s">
        <v>1131</v>
      </c>
    </row>
    <row r="245" spans="1:13" x14ac:dyDescent="0.3">
      <c r="A245" s="179" t="s">
        <v>922</v>
      </c>
      <c r="B245" s="205">
        <v>17553.636999999999</v>
      </c>
      <c r="C245" s="206">
        <f t="shared" si="12"/>
        <v>0.10171504611923962</v>
      </c>
      <c r="D245" s="205">
        <v>19214.633000000002</v>
      </c>
      <c r="E245" s="206">
        <f t="shared" si="13"/>
        <v>8.8113228113623279E-2</v>
      </c>
      <c r="F245" s="205">
        <v>306356.23199999996</v>
      </c>
      <c r="G245" s="206">
        <f t="shared" si="14"/>
        <v>1.990944805077264</v>
      </c>
      <c r="H245" s="205">
        <v>453493.98300000001</v>
      </c>
      <c r="I245" s="206">
        <f t="shared" si="15"/>
        <v>2.5020145366981614</v>
      </c>
      <c r="J245" s="205">
        <v>288802.59499999997</v>
      </c>
      <c r="K245" s="205">
        <v>434279.35</v>
      </c>
      <c r="L245" s="205"/>
      <c r="M245" s="179" t="s">
        <v>1132</v>
      </c>
    </row>
    <row r="246" spans="1:13" x14ac:dyDescent="0.3">
      <c r="A246" s="179" t="s">
        <v>923</v>
      </c>
      <c r="B246" s="205" t="s">
        <v>754</v>
      </c>
      <c r="C246" s="206" t="str">
        <f t="shared" ref="C246" si="16">IF(B246=0,0,IF(OR(B246="x",B246="Ə"),"x",B246/$B$12*100))</f>
        <v>x</v>
      </c>
      <c r="D246" s="205" t="s">
        <v>754</v>
      </c>
      <c r="E246" s="206" t="str">
        <f t="shared" ref="E246" si="17">IF(D246=0,0,IF(OR(D246="x",D246="Ə"),"x",D246/$D$12*100))</f>
        <v>x</v>
      </c>
      <c r="F246" s="205">
        <v>297932.62099999998</v>
      </c>
      <c r="G246" s="206">
        <f t="shared" ref="G246" si="18">IF(F246=0,0,IF(OR(F246="x",F246="Ə"),"x",F246/$F$12*100))</f>
        <v>1.9362015264732837</v>
      </c>
      <c r="H246" s="205">
        <v>440617.033</v>
      </c>
      <c r="I246" s="206">
        <f t="shared" ref="I246" si="19">IF(H246=0,0,IF(OR(H246="x",H246="Ə"),"x",H246/$H$12*100))</f>
        <v>2.4309698981889545</v>
      </c>
      <c r="J246" s="205">
        <v>297932.62099999998</v>
      </c>
      <c r="K246" s="205">
        <v>440617.033</v>
      </c>
      <c r="L246" s="205"/>
      <c r="M246" s="179" t="s">
        <v>1133</v>
      </c>
    </row>
    <row r="247" spans="1:13" x14ac:dyDescent="0.3">
      <c r="A247" s="179" t="s">
        <v>924</v>
      </c>
      <c r="B247" s="205">
        <v>17553.636999999999</v>
      </c>
      <c r="C247" s="206">
        <f t="shared" ref="C247" si="20">IF(B247=0,0,IF(OR(B247="x",B247="Ə"),"x",B247/$B$12*100))</f>
        <v>0.10171504611923962</v>
      </c>
      <c r="D247" s="205">
        <v>19214.633000000002</v>
      </c>
      <c r="E247" s="206">
        <f t="shared" ref="E247" si="21">IF(D247=0,0,IF(OR(D247="x",D247="Ə"),"x",D247/$D$12*100))</f>
        <v>8.8113228113623279E-2</v>
      </c>
      <c r="F247" s="205">
        <v>8423.6110000000008</v>
      </c>
      <c r="G247" s="206">
        <f t="shared" ref="G247" si="22">IF(F247=0,0,IF(OR(F247="x",F247="Ə"),"x",F247/$F$12*100))</f>
        <v>5.4743278603980546E-2</v>
      </c>
      <c r="H247" s="205">
        <v>12876.95</v>
      </c>
      <c r="I247" s="206">
        <f t="shared" ref="I247" si="23">IF(H247=0,0,IF(OR(H247="x",H247="Ə"),"x",H247/$H$12*100))</f>
        <v>7.1044638509206837E-2</v>
      </c>
      <c r="J247" s="205">
        <v>-9130.025999999998</v>
      </c>
      <c r="K247" s="205">
        <v>-6337.6830000000009</v>
      </c>
      <c r="L247" s="205"/>
      <c r="M247" s="179" t="s">
        <v>1134</v>
      </c>
    </row>
    <row r="248" spans="1:13" x14ac:dyDescent="0.3">
      <c r="A248" s="179"/>
      <c r="B248" s="205"/>
      <c r="C248" s="206"/>
      <c r="D248" s="205"/>
      <c r="E248" s="206"/>
      <c r="F248" s="205"/>
      <c r="G248" s="206"/>
      <c r="H248" s="205"/>
      <c r="I248" s="206"/>
      <c r="J248" s="205"/>
      <c r="K248" s="205"/>
      <c r="L248" s="205"/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87" t="s">
        <v>1</v>
      </c>
      <c r="B2" s="288"/>
      <c r="C2" s="288"/>
      <c r="D2" s="288"/>
      <c r="E2" s="288"/>
      <c r="F2" s="289"/>
    </row>
    <row r="3" spans="1:9" ht="18" customHeight="1" thickBot="1" x14ac:dyDescent="0.3">
      <c r="A3" s="287" t="s">
        <v>2</v>
      </c>
      <c r="B3" s="289"/>
      <c r="C3" s="287" t="s">
        <v>2</v>
      </c>
      <c r="D3" s="289"/>
      <c r="E3" s="287" t="s">
        <v>2</v>
      </c>
      <c r="F3" s="289"/>
      <c r="H3" s="286" t="s">
        <v>190</v>
      </c>
      <c r="I3" s="286"/>
    </row>
    <row r="4" spans="1:9" ht="18" customHeight="1" thickBot="1" x14ac:dyDescent="0.3">
      <c r="A4" s="8" t="s">
        <v>3</v>
      </c>
      <c r="B4" s="8" t="s">
        <v>4</v>
      </c>
      <c r="C4" s="8" t="s">
        <v>3</v>
      </c>
      <c r="D4" s="8" t="s">
        <v>4</v>
      </c>
      <c r="E4" s="8" t="s">
        <v>3</v>
      </c>
      <c r="F4" s="8" t="s">
        <v>4</v>
      </c>
    </row>
    <row r="5" spans="1:9" ht="9.75" customHeight="1" x14ac:dyDescent="0.25">
      <c r="A5" s="1" t="s">
        <v>5</v>
      </c>
      <c r="B5" s="2" t="s">
        <v>6</v>
      </c>
      <c r="C5" s="3">
        <v>35</v>
      </c>
      <c r="D5" s="4" t="s">
        <v>313</v>
      </c>
      <c r="E5" s="3">
        <v>67</v>
      </c>
      <c r="F5" s="4" t="s">
        <v>7</v>
      </c>
    </row>
    <row r="6" spans="1:9" ht="9.75" customHeight="1" x14ac:dyDescent="0.25">
      <c r="A6" s="1" t="s">
        <v>8</v>
      </c>
      <c r="B6" s="5" t="s">
        <v>9</v>
      </c>
      <c r="C6" s="3"/>
      <c r="D6" s="4" t="s">
        <v>10</v>
      </c>
      <c r="E6" s="3"/>
      <c r="F6" s="4" t="s">
        <v>11</v>
      </c>
    </row>
    <row r="7" spans="1:9" ht="9.75" customHeight="1" x14ac:dyDescent="0.25">
      <c r="A7" s="1" t="s">
        <v>12</v>
      </c>
      <c r="B7" s="2" t="s">
        <v>13</v>
      </c>
      <c r="C7" s="3">
        <v>36</v>
      </c>
      <c r="D7" s="4" t="s">
        <v>14</v>
      </c>
      <c r="E7" s="3">
        <v>68</v>
      </c>
      <c r="F7" s="4" t="s">
        <v>15</v>
      </c>
    </row>
    <row r="8" spans="1:9" ht="9.75" customHeight="1" x14ac:dyDescent="0.25">
      <c r="A8" s="1" t="s">
        <v>16</v>
      </c>
      <c r="B8" s="5" t="s">
        <v>17</v>
      </c>
      <c r="C8" s="3"/>
      <c r="D8" s="4" t="s">
        <v>18</v>
      </c>
      <c r="E8" s="3"/>
      <c r="F8" s="4" t="s">
        <v>19</v>
      </c>
    </row>
    <row r="9" spans="1:9" ht="9.75" customHeight="1" x14ac:dyDescent="0.25">
      <c r="A9" s="1"/>
      <c r="B9" s="2" t="s">
        <v>20</v>
      </c>
      <c r="C9" s="3">
        <v>37</v>
      </c>
      <c r="D9" s="4" t="s">
        <v>21</v>
      </c>
      <c r="E9" s="3">
        <v>69</v>
      </c>
      <c r="F9" s="4" t="s">
        <v>22</v>
      </c>
    </row>
    <row r="10" spans="1:9" ht="9.75" customHeight="1" x14ac:dyDescent="0.25">
      <c r="A10" s="1" t="s">
        <v>23</v>
      </c>
      <c r="B10" s="5" t="s">
        <v>24</v>
      </c>
      <c r="C10" s="3"/>
      <c r="D10" s="4" t="s">
        <v>25</v>
      </c>
      <c r="E10" s="3">
        <v>70</v>
      </c>
      <c r="F10" s="4" t="s">
        <v>26</v>
      </c>
    </row>
    <row r="11" spans="1:9" ht="9.75" customHeight="1" x14ac:dyDescent="0.25">
      <c r="A11" s="1" t="s">
        <v>27</v>
      </c>
      <c r="B11" s="5" t="s">
        <v>28</v>
      </c>
      <c r="C11" s="3">
        <v>38</v>
      </c>
      <c r="D11" s="4" t="s">
        <v>29</v>
      </c>
      <c r="E11" s="3">
        <v>71</v>
      </c>
      <c r="F11" s="4" t="s">
        <v>30</v>
      </c>
    </row>
    <row r="12" spans="1:9" ht="9.75" customHeight="1" x14ac:dyDescent="0.25">
      <c r="A12" s="1"/>
      <c r="B12" s="5" t="s">
        <v>31</v>
      </c>
      <c r="C12" s="3">
        <v>39</v>
      </c>
      <c r="D12" s="4" t="s">
        <v>32</v>
      </c>
      <c r="E12" s="3"/>
      <c r="F12" s="4" t="s">
        <v>33</v>
      </c>
    </row>
    <row r="13" spans="1:9" ht="9.75" customHeight="1" x14ac:dyDescent="0.25">
      <c r="A13" s="1" t="s">
        <v>34</v>
      </c>
      <c r="B13" s="5" t="s">
        <v>35</v>
      </c>
      <c r="C13" s="3">
        <v>40</v>
      </c>
      <c r="D13" s="4" t="s">
        <v>36</v>
      </c>
      <c r="E13" s="3">
        <v>72</v>
      </c>
      <c r="F13" s="4" t="s">
        <v>37</v>
      </c>
    </row>
    <row r="14" spans="1:9" ht="9.75" customHeight="1" x14ac:dyDescent="0.25">
      <c r="A14" s="1"/>
      <c r="B14" s="5" t="s">
        <v>38</v>
      </c>
      <c r="C14" s="3">
        <v>41</v>
      </c>
      <c r="D14" s="4" t="s">
        <v>314</v>
      </c>
      <c r="E14" s="3">
        <v>73</v>
      </c>
      <c r="F14" s="4" t="s">
        <v>39</v>
      </c>
    </row>
    <row r="15" spans="1:9" ht="9.75" customHeight="1" x14ac:dyDescent="0.25">
      <c r="A15" s="1" t="s">
        <v>40</v>
      </c>
      <c r="B15" s="5" t="s">
        <v>41</v>
      </c>
      <c r="C15" s="3"/>
      <c r="D15" s="4" t="s">
        <v>42</v>
      </c>
      <c r="E15" s="3"/>
      <c r="F15" s="4" t="s">
        <v>43</v>
      </c>
    </row>
    <row r="16" spans="1:9" ht="9.75" customHeight="1" x14ac:dyDescent="0.25">
      <c r="A16" s="1"/>
      <c r="B16" s="5" t="s">
        <v>44</v>
      </c>
      <c r="C16" s="3">
        <v>42</v>
      </c>
      <c r="D16" s="4" t="s">
        <v>45</v>
      </c>
      <c r="E16" s="3">
        <v>74</v>
      </c>
      <c r="F16" s="4" t="s">
        <v>46</v>
      </c>
    </row>
    <row r="17" spans="1:6" ht="9.75" customHeight="1" x14ac:dyDescent="0.25">
      <c r="A17" s="3" t="s">
        <v>47</v>
      </c>
      <c r="B17" s="4" t="s">
        <v>48</v>
      </c>
      <c r="C17" s="3"/>
      <c r="D17" s="4" t="s">
        <v>49</v>
      </c>
      <c r="E17" s="3">
        <v>75</v>
      </c>
      <c r="F17" s="4" t="s">
        <v>50</v>
      </c>
    </row>
    <row r="18" spans="1:6" ht="9.75" customHeight="1" x14ac:dyDescent="0.25">
      <c r="A18" s="3">
        <v>10</v>
      </c>
      <c r="B18" s="4" t="s">
        <v>51</v>
      </c>
      <c r="C18" s="3">
        <v>43</v>
      </c>
      <c r="D18" s="4" t="s">
        <v>52</v>
      </c>
      <c r="E18" s="3">
        <v>76</v>
      </c>
      <c r="F18" s="4" t="s">
        <v>53</v>
      </c>
    </row>
    <row r="19" spans="1:6" ht="9.75" customHeight="1" x14ac:dyDescent="0.25">
      <c r="A19" s="3">
        <v>11</v>
      </c>
      <c r="B19" s="4" t="s">
        <v>54</v>
      </c>
      <c r="C19" s="3"/>
      <c r="D19" s="4" t="s">
        <v>55</v>
      </c>
      <c r="E19" s="3">
        <v>78</v>
      </c>
      <c r="F19" s="4" t="s">
        <v>56</v>
      </c>
    </row>
    <row r="20" spans="1:6" ht="9.75" customHeight="1" x14ac:dyDescent="0.25">
      <c r="A20" s="3"/>
      <c r="B20" s="4" t="s">
        <v>57</v>
      </c>
      <c r="C20" s="3">
        <v>44</v>
      </c>
      <c r="D20" s="4" t="s">
        <v>58</v>
      </c>
      <c r="E20" s="3">
        <v>79</v>
      </c>
      <c r="F20" s="4" t="s">
        <v>59</v>
      </c>
    </row>
    <row r="21" spans="1:6" ht="9.75" customHeight="1" x14ac:dyDescent="0.25">
      <c r="A21" s="3">
        <v>12</v>
      </c>
      <c r="B21" s="4" t="s">
        <v>60</v>
      </c>
      <c r="C21" s="3"/>
      <c r="D21" s="4" t="s">
        <v>61</v>
      </c>
      <c r="E21" s="3">
        <v>80</v>
      </c>
      <c r="F21" s="4" t="s">
        <v>62</v>
      </c>
    </row>
    <row r="22" spans="1:6" ht="9.75" customHeight="1" x14ac:dyDescent="0.25">
      <c r="A22" s="3"/>
      <c r="B22" s="4" t="s">
        <v>63</v>
      </c>
      <c r="C22" s="3">
        <v>45</v>
      </c>
      <c r="D22" s="4" t="s">
        <v>64</v>
      </c>
      <c r="E22" s="3">
        <v>81</v>
      </c>
      <c r="F22" s="4" t="s">
        <v>65</v>
      </c>
    </row>
    <row r="23" spans="1:6" ht="9.75" customHeight="1" x14ac:dyDescent="0.25">
      <c r="A23" s="3">
        <v>13</v>
      </c>
      <c r="B23" s="4" t="s">
        <v>66</v>
      </c>
      <c r="C23" s="3">
        <v>46</v>
      </c>
      <c r="D23" s="4" t="s">
        <v>67</v>
      </c>
      <c r="E23" s="3"/>
      <c r="F23" s="4" t="s">
        <v>68</v>
      </c>
    </row>
    <row r="24" spans="1:6" ht="9.75" customHeight="1" x14ac:dyDescent="0.25">
      <c r="A24" s="3"/>
      <c r="B24" s="4" t="s">
        <v>312</v>
      </c>
      <c r="C24" s="3">
        <v>47</v>
      </c>
      <c r="D24" s="4" t="s">
        <v>69</v>
      </c>
      <c r="E24" s="3">
        <v>82</v>
      </c>
      <c r="F24" s="4" t="s">
        <v>70</v>
      </c>
    </row>
    <row r="25" spans="1:6" ht="9.75" customHeight="1" x14ac:dyDescent="0.25">
      <c r="A25" s="3">
        <v>14</v>
      </c>
      <c r="B25" s="4" t="s">
        <v>71</v>
      </c>
      <c r="C25" s="3"/>
      <c r="D25" s="4" t="s">
        <v>72</v>
      </c>
      <c r="E25" s="3"/>
      <c r="F25" s="4" t="s">
        <v>73</v>
      </c>
    </row>
    <row r="26" spans="1:6" ht="9.75" customHeight="1" x14ac:dyDescent="0.25">
      <c r="A26" s="3"/>
      <c r="B26" s="4" t="s">
        <v>74</v>
      </c>
      <c r="C26" s="3">
        <v>48</v>
      </c>
      <c r="D26" s="4" t="s">
        <v>75</v>
      </c>
      <c r="E26" s="3">
        <v>83</v>
      </c>
      <c r="F26" s="4" t="s">
        <v>76</v>
      </c>
    </row>
    <row r="27" spans="1:6" ht="9.75" customHeight="1" x14ac:dyDescent="0.25">
      <c r="A27" s="3">
        <v>15</v>
      </c>
      <c r="B27" s="4" t="s">
        <v>77</v>
      </c>
      <c r="C27" s="3"/>
      <c r="D27" s="4" t="s">
        <v>78</v>
      </c>
      <c r="E27" s="3">
        <v>84</v>
      </c>
      <c r="F27" s="4" t="s">
        <v>316</v>
      </c>
    </row>
    <row r="28" spans="1:6" ht="9.75" customHeight="1" x14ac:dyDescent="0.25">
      <c r="A28" s="3"/>
      <c r="B28" s="4" t="s">
        <v>79</v>
      </c>
      <c r="C28" s="3">
        <v>49</v>
      </c>
      <c r="D28" s="4" t="s">
        <v>80</v>
      </c>
      <c r="E28" s="3"/>
      <c r="F28" s="4" t="s">
        <v>81</v>
      </c>
    </row>
    <row r="29" spans="1:6" ht="9.75" customHeight="1" x14ac:dyDescent="0.25">
      <c r="A29" s="3">
        <v>16</v>
      </c>
      <c r="B29" s="4" t="s">
        <v>82</v>
      </c>
      <c r="C29" s="3"/>
      <c r="D29" s="4" t="s">
        <v>83</v>
      </c>
      <c r="E29" s="3">
        <v>85</v>
      </c>
      <c r="F29" s="4" t="s">
        <v>84</v>
      </c>
    </row>
    <row r="30" spans="1:6" ht="9.75" customHeight="1" x14ac:dyDescent="0.25">
      <c r="A30" s="3"/>
      <c r="B30" s="4" t="s">
        <v>85</v>
      </c>
      <c r="C30" s="3">
        <v>50</v>
      </c>
      <c r="D30" s="4" t="s">
        <v>86</v>
      </c>
      <c r="E30" s="3"/>
      <c r="F30" s="4" t="s">
        <v>317</v>
      </c>
    </row>
    <row r="31" spans="1:6" ht="9.75" customHeight="1" x14ac:dyDescent="0.25">
      <c r="A31" s="3">
        <v>17</v>
      </c>
      <c r="B31" s="4" t="s">
        <v>87</v>
      </c>
      <c r="C31" s="3">
        <v>51</v>
      </c>
      <c r="D31" s="4" t="s">
        <v>88</v>
      </c>
      <c r="E31" s="3">
        <v>86</v>
      </c>
      <c r="F31" s="4" t="s">
        <v>89</v>
      </c>
    </row>
    <row r="32" spans="1:6" ht="9.75" customHeight="1" x14ac:dyDescent="0.25">
      <c r="A32" s="3">
        <v>18</v>
      </c>
      <c r="B32" s="4" t="s">
        <v>90</v>
      </c>
      <c r="C32" s="3"/>
      <c r="D32" s="4" t="s">
        <v>91</v>
      </c>
      <c r="E32" s="3"/>
      <c r="F32" s="4" t="s">
        <v>92</v>
      </c>
    </row>
    <row r="33" spans="1:6" ht="9.75" customHeight="1" x14ac:dyDescent="0.25">
      <c r="A33" s="3">
        <v>19</v>
      </c>
      <c r="B33" s="4" t="s">
        <v>93</v>
      </c>
      <c r="C33" s="3">
        <v>52</v>
      </c>
      <c r="D33" s="4" t="s">
        <v>94</v>
      </c>
      <c r="E33" s="3">
        <v>87</v>
      </c>
      <c r="F33" s="4" t="s">
        <v>318</v>
      </c>
    </row>
    <row r="34" spans="1:6" ht="9.75" customHeight="1" x14ac:dyDescent="0.25">
      <c r="A34" s="3"/>
      <c r="B34" s="4" t="s">
        <v>95</v>
      </c>
      <c r="C34" s="3">
        <v>53</v>
      </c>
      <c r="D34" s="4" t="s">
        <v>96</v>
      </c>
      <c r="E34" s="3"/>
      <c r="F34" s="4" t="s">
        <v>97</v>
      </c>
    </row>
    <row r="35" spans="1:6" ht="9.75" customHeight="1" x14ac:dyDescent="0.25">
      <c r="A35" s="3">
        <v>20</v>
      </c>
      <c r="B35" s="4" t="s">
        <v>98</v>
      </c>
      <c r="C35" s="3"/>
      <c r="D35" s="4" t="s">
        <v>99</v>
      </c>
      <c r="E35" s="3">
        <v>88</v>
      </c>
      <c r="F35" s="4" t="s">
        <v>100</v>
      </c>
    </row>
    <row r="36" spans="1:6" ht="9.75" customHeight="1" x14ac:dyDescent="0.25">
      <c r="A36" s="3"/>
      <c r="B36" s="4" t="s">
        <v>101</v>
      </c>
      <c r="C36" s="3">
        <v>54</v>
      </c>
      <c r="D36" s="4" t="s">
        <v>102</v>
      </c>
      <c r="E36" s="3"/>
      <c r="F36" s="4" t="s">
        <v>103</v>
      </c>
    </row>
    <row r="37" spans="1:6" ht="9.75" customHeight="1" x14ac:dyDescent="0.25">
      <c r="A37" s="3">
        <v>21</v>
      </c>
      <c r="B37" s="4" t="s">
        <v>104</v>
      </c>
      <c r="C37" s="3">
        <v>55</v>
      </c>
      <c r="D37" s="4" t="s">
        <v>105</v>
      </c>
      <c r="E37" s="3">
        <v>89</v>
      </c>
      <c r="F37" s="4" t="s">
        <v>106</v>
      </c>
    </row>
    <row r="38" spans="1:6" ht="9.75" customHeight="1" x14ac:dyDescent="0.25">
      <c r="A38" s="3">
        <v>22</v>
      </c>
      <c r="B38" s="4" t="s">
        <v>107</v>
      </c>
      <c r="C38" s="3"/>
      <c r="D38" s="4" t="s">
        <v>108</v>
      </c>
      <c r="E38" s="3">
        <v>90</v>
      </c>
      <c r="F38" s="4" t="s">
        <v>319</v>
      </c>
    </row>
    <row r="39" spans="1:6" ht="9.75" customHeight="1" x14ac:dyDescent="0.25">
      <c r="A39" s="3"/>
      <c r="B39" s="4" t="s">
        <v>109</v>
      </c>
      <c r="C39" s="3">
        <v>56</v>
      </c>
      <c r="D39" s="4" t="s">
        <v>110</v>
      </c>
      <c r="E39" s="3"/>
      <c r="F39" s="4" t="s">
        <v>111</v>
      </c>
    </row>
    <row r="40" spans="1:6" ht="9.75" customHeight="1" x14ac:dyDescent="0.25">
      <c r="A40" s="3">
        <v>23</v>
      </c>
      <c r="B40" s="4" t="s">
        <v>112</v>
      </c>
      <c r="C40" s="3"/>
      <c r="D40" s="4" t="s">
        <v>113</v>
      </c>
      <c r="E40" s="3">
        <v>91</v>
      </c>
      <c r="F40" s="4" t="s">
        <v>114</v>
      </c>
    </row>
    <row r="41" spans="1:6" ht="9.75" customHeight="1" x14ac:dyDescent="0.25">
      <c r="A41" s="3"/>
      <c r="B41" s="4" t="s">
        <v>115</v>
      </c>
      <c r="C41" s="3">
        <v>57</v>
      </c>
      <c r="D41" s="4" t="s">
        <v>116</v>
      </c>
      <c r="E41" s="3"/>
      <c r="F41" s="4" t="s">
        <v>117</v>
      </c>
    </row>
    <row r="42" spans="1:6" ht="9.75" customHeight="1" x14ac:dyDescent="0.25">
      <c r="A42" s="3">
        <v>24</v>
      </c>
      <c r="B42" s="4" t="s">
        <v>118</v>
      </c>
      <c r="C42" s="3"/>
      <c r="D42" s="4" t="s">
        <v>119</v>
      </c>
      <c r="E42" s="3">
        <v>92</v>
      </c>
      <c r="F42" s="4" t="s">
        <v>120</v>
      </c>
    </row>
    <row r="43" spans="1:6" ht="9.75" customHeight="1" x14ac:dyDescent="0.25">
      <c r="A43" s="3"/>
      <c r="B43" s="4" t="s">
        <v>315</v>
      </c>
      <c r="C43" s="3">
        <v>58</v>
      </c>
      <c r="D43" s="4" t="s">
        <v>121</v>
      </c>
      <c r="E43" s="3"/>
      <c r="F43" s="4" t="s">
        <v>122</v>
      </c>
    </row>
    <row r="44" spans="1:6" ht="9.75" customHeight="1" x14ac:dyDescent="0.25">
      <c r="A44" s="3">
        <v>25</v>
      </c>
      <c r="B44" s="4" t="s">
        <v>123</v>
      </c>
      <c r="C44" s="3"/>
      <c r="D44" s="4" t="s">
        <v>124</v>
      </c>
      <c r="E44" s="3">
        <v>93</v>
      </c>
      <c r="F44" s="4" t="s">
        <v>125</v>
      </c>
    </row>
    <row r="45" spans="1:6" ht="9.75" customHeight="1" x14ac:dyDescent="0.25">
      <c r="A45" s="3"/>
      <c r="B45" s="4" t="s">
        <v>126</v>
      </c>
      <c r="C45" s="3">
        <v>59</v>
      </c>
      <c r="D45" s="4" t="s">
        <v>127</v>
      </c>
      <c r="E45" s="3"/>
      <c r="F45" s="4" t="s">
        <v>128</v>
      </c>
    </row>
    <row r="46" spans="1:6" ht="9.75" customHeight="1" x14ac:dyDescent="0.25">
      <c r="A46" s="3">
        <v>26</v>
      </c>
      <c r="B46" s="4" t="s">
        <v>129</v>
      </c>
      <c r="C46" s="3"/>
      <c r="D46" s="4" t="s">
        <v>130</v>
      </c>
      <c r="E46" s="3">
        <v>94</v>
      </c>
      <c r="F46" s="4" t="s">
        <v>131</v>
      </c>
    </row>
    <row r="47" spans="1:6" ht="9.75" customHeight="1" x14ac:dyDescent="0.25">
      <c r="A47" s="3">
        <v>27</v>
      </c>
      <c r="B47" s="4" t="s">
        <v>132</v>
      </c>
      <c r="C47" s="3">
        <v>60</v>
      </c>
      <c r="D47" s="4" t="s">
        <v>133</v>
      </c>
      <c r="E47" s="3"/>
      <c r="F47" s="4" t="s">
        <v>134</v>
      </c>
    </row>
    <row r="48" spans="1:6" ht="9.75" customHeight="1" x14ac:dyDescent="0.25">
      <c r="A48" s="3"/>
      <c r="B48" s="4" t="s">
        <v>135</v>
      </c>
      <c r="C48" s="3">
        <v>61</v>
      </c>
      <c r="D48" s="4" t="s">
        <v>136</v>
      </c>
      <c r="E48" s="3">
        <v>95</v>
      </c>
      <c r="F48" s="4" t="s">
        <v>137</v>
      </c>
    </row>
    <row r="49" spans="1:6" ht="9.75" customHeight="1" x14ac:dyDescent="0.25">
      <c r="A49" s="3">
        <v>28</v>
      </c>
      <c r="B49" s="4" t="s">
        <v>138</v>
      </c>
      <c r="C49" s="3"/>
      <c r="D49" s="4" t="s">
        <v>139</v>
      </c>
      <c r="E49" s="3"/>
      <c r="F49" s="4" t="s">
        <v>140</v>
      </c>
    </row>
    <row r="50" spans="1:6" ht="9.75" customHeight="1" x14ac:dyDescent="0.25">
      <c r="A50" s="3">
        <v>29</v>
      </c>
      <c r="B50" s="4" t="s">
        <v>141</v>
      </c>
      <c r="C50" s="3">
        <v>62</v>
      </c>
      <c r="D50" s="4" t="s">
        <v>142</v>
      </c>
      <c r="E50" s="3">
        <v>96</v>
      </c>
      <c r="F50" s="4" t="s">
        <v>143</v>
      </c>
    </row>
    <row r="51" spans="1:6" ht="9.75" customHeight="1" x14ac:dyDescent="0.25">
      <c r="A51" s="3">
        <v>30</v>
      </c>
      <c r="B51" s="4" t="s">
        <v>144</v>
      </c>
      <c r="C51" s="3"/>
      <c r="D51" s="4" t="s">
        <v>320</v>
      </c>
      <c r="E51" s="3">
        <v>97</v>
      </c>
      <c r="F51" s="4" t="s">
        <v>322</v>
      </c>
    </row>
    <row r="52" spans="1:6" ht="9.75" customHeight="1" x14ac:dyDescent="0.25">
      <c r="A52" s="3">
        <v>31</v>
      </c>
      <c r="B52" s="4" t="s">
        <v>145</v>
      </c>
      <c r="C52" s="3">
        <v>63</v>
      </c>
      <c r="D52" s="4" t="s">
        <v>146</v>
      </c>
      <c r="E52" s="3"/>
      <c r="F52" s="4" t="s">
        <v>147</v>
      </c>
    </row>
    <row r="53" spans="1:6" ht="9.75" customHeight="1" x14ac:dyDescent="0.25">
      <c r="A53" s="3">
        <v>32</v>
      </c>
      <c r="B53" s="4" t="s">
        <v>321</v>
      </c>
      <c r="C53" s="3"/>
      <c r="D53" s="4" t="s">
        <v>148</v>
      </c>
      <c r="E53" s="3">
        <v>98</v>
      </c>
      <c r="F53" s="4" t="s">
        <v>149</v>
      </c>
    </row>
    <row r="54" spans="1:6" ht="9.75" customHeight="1" x14ac:dyDescent="0.25">
      <c r="A54" s="3"/>
      <c r="B54" s="4" t="s">
        <v>150</v>
      </c>
      <c r="C54" s="3">
        <v>64</v>
      </c>
      <c r="D54" s="4" t="s">
        <v>151</v>
      </c>
      <c r="E54" s="3"/>
      <c r="F54" s="4" t="s">
        <v>152</v>
      </c>
    </row>
    <row r="55" spans="1:6" ht="9.75" customHeight="1" x14ac:dyDescent="0.25">
      <c r="A55" s="3">
        <v>33</v>
      </c>
      <c r="B55" s="4" t="s">
        <v>153</v>
      </c>
      <c r="C55" s="3">
        <v>65</v>
      </c>
      <c r="D55" s="4" t="s">
        <v>154</v>
      </c>
      <c r="E55" s="3">
        <v>99</v>
      </c>
      <c r="F55" s="4" t="s">
        <v>155</v>
      </c>
    </row>
    <row r="56" spans="1:6" ht="9.75" customHeight="1" x14ac:dyDescent="0.25">
      <c r="A56" s="3"/>
      <c r="B56" s="4" t="s">
        <v>156</v>
      </c>
      <c r="C56" s="3"/>
      <c r="D56" s="4" t="s">
        <v>157</v>
      </c>
      <c r="E56" s="6"/>
      <c r="F56" s="6"/>
    </row>
    <row r="57" spans="1:6" ht="9.75" customHeight="1" x14ac:dyDescent="0.25">
      <c r="A57" s="3">
        <v>34</v>
      </c>
      <c r="B57" s="4" t="s">
        <v>158</v>
      </c>
      <c r="C57" s="3">
        <v>66</v>
      </c>
      <c r="D57" s="4" t="s">
        <v>159</v>
      </c>
      <c r="E57" s="6"/>
      <c r="F57" s="6"/>
    </row>
    <row r="58" spans="1:6" ht="9.75" customHeight="1" x14ac:dyDescent="0.25">
      <c r="A58" s="3"/>
      <c r="B58" s="4" t="s">
        <v>160</v>
      </c>
      <c r="C58" s="3"/>
      <c r="D58" s="4" t="s">
        <v>161</v>
      </c>
      <c r="E58" s="6"/>
      <c r="F58" s="6"/>
    </row>
    <row r="59" spans="1:6" x14ac:dyDescent="0.25">
      <c r="A59" s="3"/>
      <c r="B59" s="4"/>
      <c r="C59" s="3"/>
      <c r="D59" s="4"/>
      <c r="E59" s="6"/>
      <c r="F59" s="6"/>
    </row>
    <row r="60" spans="1:6" x14ac:dyDescent="0.25">
      <c r="A60" s="3"/>
      <c r="B60" s="4"/>
      <c r="C60" s="3"/>
      <c r="D60" s="4"/>
      <c r="E60" s="6"/>
      <c r="F60" s="6"/>
    </row>
    <row r="61" spans="1:6" x14ac:dyDescent="0.25">
      <c r="A61" s="3"/>
      <c r="B61" s="4"/>
      <c r="C61" s="3"/>
      <c r="D61" s="4"/>
      <c r="E61" s="6"/>
      <c r="F61" s="6"/>
    </row>
    <row r="62" spans="1:6" x14ac:dyDescent="0.25">
      <c r="A62" s="3"/>
      <c r="B62" s="4"/>
      <c r="C62" s="3"/>
      <c r="D62" s="4"/>
      <c r="E62" s="6"/>
      <c r="F62" s="6"/>
    </row>
    <row r="63" spans="1:6" x14ac:dyDescent="0.25">
      <c r="A63" s="3"/>
      <c r="B63" s="4"/>
      <c r="C63" s="3"/>
      <c r="D63" s="4"/>
      <c r="E63" s="6"/>
      <c r="F63" s="6"/>
    </row>
    <row r="64" spans="1:6" x14ac:dyDescent="0.25">
      <c r="A64" s="3"/>
      <c r="B64" s="4"/>
      <c r="C64" s="3"/>
      <c r="D64" s="4"/>
      <c r="E64" s="6"/>
      <c r="F64" s="6"/>
    </row>
    <row r="65" spans="1:6" x14ac:dyDescent="0.25">
      <c r="A65" s="3"/>
      <c r="B65" s="4"/>
      <c r="C65" s="3"/>
      <c r="D65" s="4"/>
      <c r="E65" s="6"/>
      <c r="F65" s="6"/>
    </row>
    <row r="66" spans="1:6" x14ac:dyDescent="0.25">
      <c r="A66" s="3"/>
      <c r="B66" s="4"/>
      <c r="C66" s="3"/>
      <c r="D66" s="4"/>
      <c r="E66" s="6"/>
      <c r="F66" s="6"/>
    </row>
    <row r="67" spans="1:6" x14ac:dyDescent="0.25">
      <c r="A67" s="3"/>
      <c r="B67" s="4"/>
      <c r="C67" s="3"/>
      <c r="D67" s="4"/>
      <c r="E67" s="6"/>
      <c r="F67" s="6"/>
    </row>
    <row r="68" spans="1:6" x14ac:dyDescent="0.25">
      <c r="A68" s="3"/>
      <c r="B68" s="4"/>
      <c r="C68" s="3"/>
      <c r="D68" s="4"/>
      <c r="E68" s="6"/>
      <c r="F68" s="6"/>
    </row>
    <row r="69" spans="1:6" x14ac:dyDescent="0.25">
      <c r="A69" s="3"/>
      <c r="B69" s="4"/>
      <c r="C69" s="3"/>
      <c r="D69" s="4"/>
      <c r="E69" s="6"/>
      <c r="F69" s="6"/>
    </row>
    <row r="70" spans="1:6" x14ac:dyDescent="0.25">
      <c r="A70" s="3"/>
      <c r="B70" s="4"/>
      <c r="C70" s="3"/>
      <c r="D70" s="4"/>
      <c r="E70" s="6"/>
      <c r="F70" s="6"/>
    </row>
    <row r="71" spans="1:6" x14ac:dyDescent="0.25">
      <c r="A71" s="3"/>
      <c r="B71" s="4"/>
      <c r="C71" s="3"/>
      <c r="D71" s="4"/>
      <c r="E71" s="6"/>
      <c r="F71" s="6"/>
    </row>
    <row r="72" spans="1:6" x14ac:dyDescent="0.25">
      <c r="A72" s="3"/>
      <c r="B72" s="4"/>
      <c r="C72" s="3"/>
      <c r="D72" s="4"/>
      <c r="E72" s="6"/>
      <c r="F72" s="6"/>
    </row>
    <row r="73" spans="1:6" x14ac:dyDescent="0.25">
      <c r="A73" s="3"/>
      <c r="B73" s="4"/>
      <c r="C73" s="3"/>
      <c r="D73" s="4"/>
      <c r="E73" s="6"/>
      <c r="F73" s="6"/>
    </row>
    <row r="74" spans="1:6" x14ac:dyDescent="0.25">
      <c r="A74" s="3"/>
      <c r="B74" s="4"/>
      <c r="C74" s="3"/>
      <c r="D74" s="4"/>
      <c r="E74" s="6"/>
      <c r="F74" s="6"/>
    </row>
    <row r="75" spans="1:6" x14ac:dyDescent="0.25">
      <c r="A75" s="3"/>
      <c r="B75" s="4"/>
      <c r="C75" s="3"/>
      <c r="D75" s="4"/>
      <c r="E75" s="6"/>
      <c r="F75" s="6"/>
    </row>
    <row r="76" spans="1:6" x14ac:dyDescent="0.25">
      <c r="A76" s="3"/>
      <c r="B76" s="4"/>
      <c r="C76" s="3"/>
      <c r="D76" s="4"/>
      <c r="E76" s="6"/>
      <c r="F76" s="6"/>
    </row>
    <row r="77" spans="1:6" x14ac:dyDescent="0.25">
      <c r="A77" s="3"/>
      <c r="B77" s="4"/>
      <c r="C77" s="3"/>
      <c r="D77" s="4"/>
      <c r="E77" s="6"/>
      <c r="F77" s="6"/>
    </row>
    <row r="78" spans="1:6" x14ac:dyDescent="0.25">
      <c r="A78" s="3"/>
      <c r="B78" s="4"/>
      <c r="C78" s="3"/>
      <c r="D78" s="4"/>
      <c r="E78" s="6"/>
      <c r="F78" s="6"/>
    </row>
    <row r="79" spans="1:6" x14ac:dyDescent="0.25">
      <c r="A79" s="3"/>
      <c r="B79" s="4"/>
      <c r="C79" s="3"/>
      <c r="D79" s="4"/>
      <c r="E79" s="6"/>
      <c r="F79" s="6"/>
    </row>
    <row r="80" spans="1:6" x14ac:dyDescent="0.25">
      <c r="A80" s="3"/>
      <c r="B80" s="4"/>
      <c r="C80" s="3"/>
      <c r="D80" s="4"/>
      <c r="E80" s="6"/>
      <c r="F80" s="6"/>
    </row>
    <row r="81" spans="1:6" x14ac:dyDescent="0.25">
      <c r="A81" s="3"/>
      <c r="B81" s="4"/>
      <c r="C81" s="3"/>
      <c r="D81" s="4"/>
      <c r="E81" s="6"/>
      <c r="F81" s="6"/>
    </row>
    <row r="82" spans="1:6" x14ac:dyDescent="0.25">
      <c r="A82" s="3"/>
      <c r="B82" s="4"/>
      <c r="C82" s="3"/>
      <c r="D82" s="4"/>
      <c r="E82" s="6"/>
      <c r="F82" s="6"/>
    </row>
    <row r="83" spans="1:6" x14ac:dyDescent="0.25">
      <c r="A83" s="3"/>
      <c r="B83" s="4"/>
      <c r="C83" s="3"/>
      <c r="D83" s="4"/>
      <c r="E83" s="6"/>
      <c r="F83" s="6"/>
    </row>
    <row r="84" spans="1:6" x14ac:dyDescent="0.25">
      <c r="A84" s="3"/>
      <c r="B84" s="4"/>
      <c r="C84" s="3"/>
      <c r="D84" s="4"/>
      <c r="E84" s="6"/>
      <c r="F84" s="6"/>
    </row>
    <row r="85" spans="1:6" x14ac:dyDescent="0.25">
      <c r="A85" s="3"/>
      <c r="B85" s="4"/>
      <c r="C85" s="3"/>
      <c r="D85" s="4"/>
      <c r="E85" s="6"/>
      <c r="F85" s="6"/>
    </row>
    <row r="86" spans="1:6" x14ac:dyDescent="0.25">
      <c r="A86" s="3"/>
      <c r="B86" s="4"/>
      <c r="C86" s="3"/>
      <c r="D86" s="4"/>
      <c r="E86" s="6"/>
      <c r="F86" s="6"/>
    </row>
    <row r="87" spans="1:6" x14ac:dyDescent="0.25">
      <c r="A87" s="3"/>
      <c r="B87" s="4"/>
      <c r="C87" s="3"/>
      <c r="D87" s="4"/>
    </row>
    <row r="88" spans="1:6" x14ac:dyDescent="0.25">
      <c r="A88" s="3"/>
      <c r="B88" s="4"/>
      <c r="C88" s="3"/>
      <c r="D88" s="4"/>
    </row>
    <row r="89" spans="1:6" x14ac:dyDescent="0.25">
      <c r="A89" s="3"/>
      <c r="B89" s="4"/>
      <c r="C89" s="3"/>
      <c r="D89" s="4"/>
    </row>
    <row r="90" spans="1:6" x14ac:dyDescent="0.25">
      <c r="A90" s="3"/>
      <c r="B90" s="4"/>
      <c r="C90" s="3"/>
      <c r="D90" s="4"/>
    </row>
    <row r="91" spans="1:6" x14ac:dyDescent="0.25">
      <c r="A91" s="3"/>
      <c r="B91" s="4"/>
      <c r="C91" s="3"/>
      <c r="D91" s="4"/>
    </row>
    <row r="92" spans="1:6" x14ac:dyDescent="0.25">
      <c r="A92" s="3"/>
      <c r="B92" s="4"/>
      <c r="C92" s="3"/>
      <c r="D92" s="4"/>
    </row>
    <row r="93" spans="1:6" x14ac:dyDescent="0.25">
      <c r="A93" s="3"/>
      <c r="B93" s="4"/>
      <c r="C93" s="3"/>
      <c r="D93" s="4"/>
    </row>
    <row r="94" spans="1:6" x14ac:dyDescent="0.25">
      <c r="A94" s="3"/>
      <c r="B94" s="4"/>
      <c r="C94" s="3"/>
      <c r="D94" s="4"/>
    </row>
    <row r="95" spans="1:6" x14ac:dyDescent="0.25">
      <c r="A95" s="3"/>
      <c r="B95" s="4"/>
      <c r="C95" s="3"/>
      <c r="D95" s="4"/>
    </row>
    <row r="96" spans="1:6" x14ac:dyDescent="0.25">
      <c r="A96" s="3"/>
      <c r="B96" s="4"/>
      <c r="C96" s="3"/>
      <c r="D96" s="4"/>
    </row>
    <row r="97" spans="1:4" x14ac:dyDescent="0.25">
      <c r="A97" s="3"/>
      <c r="B97" s="4"/>
      <c r="C97" s="3"/>
      <c r="D97" s="4"/>
    </row>
    <row r="98" spans="1:4" x14ac:dyDescent="0.25">
      <c r="A98" s="3"/>
      <c r="B98" s="4"/>
      <c r="C98" s="3"/>
      <c r="D98" s="4"/>
    </row>
    <row r="99" spans="1:4" x14ac:dyDescent="0.25">
      <c r="A99" s="3"/>
      <c r="B99" s="4"/>
      <c r="C99" s="3"/>
      <c r="D99" s="4"/>
    </row>
    <row r="100" spans="1:4" x14ac:dyDescent="0.25">
      <c r="A100" s="3"/>
      <c r="B100" s="4"/>
      <c r="C100" s="3"/>
      <c r="D100" s="4"/>
    </row>
    <row r="101" spans="1:4" x14ac:dyDescent="0.25">
      <c r="A101" s="3"/>
      <c r="B101" s="4"/>
      <c r="C101" s="3"/>
      <c r="D101" s="4"/>
    </row>
    <row r="102" spans="1:4" x14ac:dyDescent="0.25">
      <c r="A102" s="3"/>
      <c r="B102" s="4"/>
      <c r="C102" s="3"/>
      <c r="D102" s="4"/>
    </row>
    <row r="103" spans="1:4" x14ac:dyDescent="0.25">
      <c r="A103" s="3"/>
      <c r="B103" s="4"/>
      <c r="C103" s="3"/>
      <c r="D103" s="4"/>
    </row>
    <row r="104" spans="1:4" x14ac:dyDescent="0.25">
      <c r="A104" s="3"/>
      <c r="B104" s="4"/>
      <c r="C104" s="3"/>
      <c r="D104" s="4"/>
    </row>
    <row r="105" spans="1:4" x14ac:dyDescent="0.25">
      <c r="A105" s="3"/>
      <c r="B105" s="4"/>
      <c r="C105" s="3"/>
      <c r="D105" s="4"/>
    </row>
    <row r="106" spans="1:4" x14ac:dyDescent="0.25">
      <c r="A106" s="3"/>
      <c r="B106" s="4"/>
      <c r="C106" s="3"/>
      <c r="D106" s="4"/>
    </row>
    <row r="107" spans="1:4" x14ac:dyDescent="0.25">
      <c r="A107" s="3"/>
      <c r="B107" s="4"/>
      <c r="C107" s="3"/>
      <c r="D107" s="4"/>
    </row>
    <row r="108" spans="1:4" x14ac:dyDescent="0.25">
      <c r="A108" s="3"/>
      <c r="B108" s="4"/>
      <c r="C108" s="3"/>
      <c r="D108" s="4"/>
    </row>
    <row r="109" spans="1:4" x14ac:dyDescent="0.25">
      <c r="A109" s="3"/>
      <c r="B109" s="4"/>
      <c r="C109" s="3"/>
      <c r="D109" s="4"/>
    </row>
    <row r="110" spans="1:4" x14ac:dyDescent="0.25">
      <c r="A110" s="3"/>
      <c r="B110" s="4"/>
      <c r="C110" s="3"/>
      <c r="D110" s="4"/>
    </row>
    <row r="111" spans="1:4" x14ac:dyDescent="0.25">
      <c r="A111" s="3"/>
      <c r="B111" s="4"/>
      <c r="C111" s="6"/>
      <c r="D111" s="6"/>
    </row>
    <row r="112" spans="1:4" x14ac:dyDescent="0.25">
      <c r="A112" s="3"/>
      <c r="B112" s="4"/>
      <c r="C112" s="6"/>
      <c r="D112" s="6"/>
    </row>
    <row r="113" spans="1:4" x14ac:dyDescent="0.25">
      <c r="A113" s="3"/>
      <c r="B113" s="4"/>
      <c r="C113" s="6"/>
      <c r="D113" s="6"/>
    </row>
    <row r="114" spans="1:4" x14ac:dyDescent="0.25">
      <c r="A114" s="3"/>
      <c r="B114" s="4"/>
      <c r="C114" s="6"/>
      <c r="D114" s="6"/>
    </row>
    <row r="115" spans="1:4" x14ac:dyDescent="0.25">
      <c r="A115" s="3"/>
      <c r="B115" s="4"/>
      <c r="C115" s="6"/>
      <c r="D115" s="6"/>
    </row>
    <row r="116" spans="1:4" x14ac:dyDescent="0.25">
      <c r="A116" s="3"/>
      <c r="B116" s="4"/>
      <c r="C116" s="6"/>
      <c r="D116" s="6"/>
    </row>
    <row r="117" spans="1:4" x14ac:dyDescent="0.25">
      <c r="A117" s="3"/>
      <c r="B117" s="4"/>
      <c r="C117" s="6"/>
      <c r="D117" s="6"/>
    </row>
    <row r="118" spans="1:4" x14ac:dyDescent="0.25">
      <c r="A118" s="3"/>
      <c r="B118" s="4"/>
      <c r="C118" s="6"/>
      <c r="D118" s="6"/>
    </row>
    <row r="119" spans="1:4" x14ac:dyDescent="0.25">
      <c r="A119" s="3"/>
      <c r="B119" s="4"/>
      <c r="C119" s="6"/>
      <c r="D119" s="6"/>
    </row>
    <row r="120" spans="1:4" x14ac:dyDescent="0.25">
      <c r="A120" s="3"/>
      <c r="B120" s="4"/>
      <c r="C120" s="6"/>
      <c r="D120" s="6"/>
    </row>
    <row r="121" spans="1:4" x14ac:dyDescent="0.25">
      <c r="A121" s="3"/>
      <c r="B121" s="4"/>
      <c r="C121" s="6"/>
      <c r="D121" s="6"/>
    </row>
    <row r="122" spans="1:4" x14ac:dyDescent="0.25">
      <c r="A122" s="3"/>
      <c r="B122" s="4"/>
      <c r="C122" s="6"/>
      <c r="D122" s="6"/>
    </row>
    <row r="123" spans="1:4" x14ac:dyDescent="0.25">
      <c r="A123" s="3"/>
      <c r="B123" s="4"/>
      <c r="C123" s="6"/>
      <c r="D123" s="6"/>
    </row>
    <row r="124" spans="1:4" x14ac:dyDescent="0.25">
      <c r="A124" s="3"/>
      <c r="B124" s="4"/>
      <c r="C124" s="6"/>
      <c r="D124" s="6"/>
    </row>
    <row r="125" spans="1:4" x14ac:dyDescent="0.25">
      <c r="A125" s="3"/>
      <c r="B125" s="4"/>
      <c r="C125" s="6"/>
      <c r="D125" s="6"/>
    </row>
    <row r="126" spans="1:4" x14ac:dyDescent="0.25">
      <c r="A126" s="3"/>
      <c r="B126" s="4"/>
      <c r="C126" s="6"/>
      <c r="D126" s="6"/>
    </row>
    <row r="127" spans="1:4" x14ac:dyDescent="0.25">
      <c r="A127" s="3"/>
      <c r="B127" s="4"/>
      <c r="C127" s="6"/>
      <c r="D127" s="6"/>
    </row>
    <row r="128" spans="1:4" x14ac:dyDescent="0.25">
      <c r="A128" s="3"/>
      <c r="B128" s="4"/>
      <c r="C128" s="6"/>
      <c r="D128" s="6"/>
    </row>
    <row r="129" spans="1:4" x14ac:dyDescent="0.25">
      <c r="A129" s="3"/>
      <c r="B129" s="4"/>
      <c r="C129" s="6"/>
      <c r="D129" s="6"/>
    </row>
    <row r="130" spans="1:4" x14ac:dyDescent="0.25">
      <c r="A130" s="3"/>
      <c r="B130" s="4"/>
      <c r="C130" s="6"/>
      <c r="D130" s="6"/>
    </row>
    <row r="131" spans="1:4" x14ac:dyDescent="0.25">
      <c r="A131" s="3"/>
      <c r="B131" s="4"/>
      <c r="C131" s="6"/>
      <c r="D131" s="6"/>
    </row>
    <row r="132" spans="1:4" x14ac:dyDescent="0.25">
      <c r="A132" s="3"/>
      <c r="B132" s="4"/>
      <c r="C132" s="6"/>
      <c r="D132" s="6"/>
    </row>
    <row r="133" spans="1:4" x14ac:dyDescent="0.25">
      <c r="A133" s="3"/>
      <c r="B133" s="4"/>
      <c r="C133" s="6"/>
      <c r="D133" s="6"/>
    </row>
    <row r="134" spans="1:4" x14ac:dyDescent="0.25">
      <c r="A134" s="3"/>
      <c r="B134" s="4"/>
      <c r="C134" s="6"/>
      <c r="D134" s="6"/>
    </row>
    <row r="135" spans="1:4" x14ac:dyDescent="0.25">
      <c r="A135" s="3"/>
      <c r="B135" s="4"/>
      <c r="C135" s="6"/>
      <c r="D135" s="6"/>
    </row>
    <row r="136" spans="1:4" x14ac:dyDescent="0.25">
      <c r="A136" s="3"/>
      <c r="B136" s="4"/>
      <c r="C136" s="6"/>
      <c r="D136" s="6"/>
    </row>
    <row r="137" spans="1:4" x14ac:dyDescent="0.25">
      <c r="A137" s="3"/>
      <c r="B137" s="4"/>
      <c r="C137" s="6"/>
      <c r="D137" s="6"/>
    </row>
    <row r="138" spans="1:4" x14ac:dyDescent="0.25">
      <c r="A138" s="3"/>
      <c r="B138" s="4"/>
      <c r="C138" s="6"/>
      <c r="D138" s="6"/>
    </row>
    <row r="139" spans="1:4" x14ac:dyDescent="0.25">
      <c r="A139" s="3"/>
      <c r="B139" s="4"/>
      <c r="C139" s="6"/>
      <c r="D139" s="6"/>
    </row>
    <row r="140" spans="1:4" x14ac:dyDescent="0.25">
      <c r="A140" s="3"/>
      <c r="B140" s="4"/>
      <c r="C140" s="6"/>
      <c r="D140" s="6"/>
    </row>
    <row r="141" spans="1:4" x14ac:dyDescent="0.25">
      <c r="A141" s="3"/>
      <c r="B141" s="4"/>
      <c r="C141" s="6"/>
      <c r="D141" s="6"/>
    </row>
    <row r="142" spans="1:4" x14ac:dyDescent="0.25">
      <c r="A142" s="3"/>
      <c r="B142" s="4"/>
    </row>
    <row r="143" spans="1:4" x14ac:dyDescent="0.25">
      <c r="A143" s="3"/>
      <c r="B143" s="4"/>
    </row>
    <row r="144" spans="1:4" x14ac:dyDescent="0.25">
      <c r="A144" s="3"/>
      <c r="B144" s="4"/>
    </row>
    <row r="145" spans="1:2" x14ac:dyDescent="0.25">
      <c r="A145" s="3"/>
      <c r="B145" s="4"/>
    </row>
    <row r="146" spans="1:2" x14ac:dyDescent="0.25">
      <c r="A146" s="3"/>
      <c r="B146" s="4"/>
    </row>
    <row r="147" spans="1:2" x14ac:dyDescent="0.25">
      <c r="A147" s="3"/>
      <c r="B147" s="4"/>
    </row>
    <row r="148" spans="1:2" x14ac:dyDescent="0.25">
      <c r="A148" s="3"/>
      <c r="B148" s="4"/>
    </row>
    <row r="149" spans="1:2" x14ac:dyDescent="0.25">
      <c r="A149" s="3"/>
      <c r="B149" s="4"/>
    </row>
    <row r="150" spans="1:2" x14ac:dyDescent="0.25">
      <c r="A150" s="3"/>
      <c r="B150" s="4"/>
    </row>
    <row r="151" spans="1:2" x14ac:dyDescent="0.25">
      <c r="A151" s="3"/>
      <c r="B151" s="4"/>
    </row>
    <row r="152" spans="1:2" x14ac:dyDescent="0.25">
      <c r="A152" s="3"/>
      <c r="B152" s="4"/>
    </row>
    <row r="153" spans="1:2" x14ac:dyDescent="0.25">
      <c r="A153" s="3"/>
      <c r="B153" s="4"/>
    </row>
    <row r="154" spans="1:2" x14ac:dyDescent="0.25">
      <c r="A154" s="3"/>
      <c r="B154" s="4"/>
    </row>
    <row r="155" spans="1:2" x14ac:dyDescent="0.25">
      <c r="A155" s="3"/>
      <c r="B155" s="4"/>
    </row>
    <row r="156" spans="1:2" x14ac:dyDescent="0.25">
      <c r="A156" s="3"/>
      <c r="B156" s="4"/>
    </row>
    <row r="157" spans="1:2" x14ac:dyDescent="0.25">
      <c r="A157" s="3"/>
      <c r="B157" s="4"/>
    </row>
    <row r="158" spans="1:2" x14ac:dyDescent="0.25">
      <c r="A158" s="3"/>
      <c r="B158" s="4"/>
    </row>
    <row r="159" spans="1:2" x14ac:dyDescent="0.25">
      <c r="A159" s="3"/>
      <c r="B159" s="4"/>
    </row>
    <row r="160" spans="1:2" x14ac:dyDescent="0.25">
      <c r="A160" s="3"/>
      <c r="B160" s="4"/>
    </row>
    <row r="161" spans="1:2" x14ac:dyDescent="0.25">
      <c r="A161" s="3"/>
      <c r="B161" s="4"/>
    </row>
    <row r="162" spans="1:2" x14ac:dyDescent="0.25">
      <c r="A162" s="3"/>
      <c r="B162" s="4"/>
    </row>
    <row r="163" spans="1:2" x14ac:dyDescent="0.25">
      <c r="A163" s="3"/>
      <c r="B163" s="4"/>
    </row>
    <row r="164" spans="1:2" x14ac:dyDescent="0.25">
      <c r="A164" s="3"/>
      <c r="B164" s="4"/>
    </row>
    <row r="165" spans="1:2" x14ac:dyDescent="0.25">
      <c r="A165" s="6"/>
      <c r="B165" s="6"/>
    </row>
    <row r="166" spans="1:2" x14ac:dyDescent="0.25">
      <c r="A166" s="6"/>
      <c r="B166" s="6"/>
    </row>
    <row r="167" spans="1:2" x14ac:dyDescent="0.25">
      <c r="A167" s="6"/>
      <c r="B167" s="6"/>
    </row>
    <row r="168" spans="1:2" x14ac:dyDescent="0.25">
      <c r="A168" s="6"/>
      <c r="B168" s="6"/>
    </row>
    <row r="169" spans="1:2" x14ac:dyDescent="0.25">
      <c r="A169" s="6"/>
      <c r="B169" s="6"/>
    </row>
    <row r="170" spans="1:2" x14ac:dyDescent="0.25">
      <c r="A170" s="6"/>
      <c r="B170" s="6"/>
    </row>
    <row r="171" spans="1:2" x14ac:dyDescent="0.25">
      <c r="A171" s="6"/>
      <c r="B171" s="6"/>
    </row>
    <row r="172" spans="1:2" x14ac:dyDescent="0.25">
      <c r="A172" s="6"/>
      <c r="B172" s="6"/>
    </row>
    <row r="173" spans="1:2" x14ac:dyDescent="0.25">
      <c r="A173" s="6"/>
      <c r="B173" s="6"/>
    </row>
    <row r="174" spans="1:2" x14ac:dyDescent="0.25">
      <c r="A174" s="6"/>
      <c r="B174" s="6"/>
    </row>
    <row r="175" spans="1:2" x14ac:dyDescent="0.25">
      <c r="A175" s="6"/>
      <c r="B175" s="6"/>
    </row>
    <row r="176" spans="1:2" x14ac:dyDescent="0.25">
      <c r="A176" s="6"/>
      <c r="B176" s="6"/>
    </row>
    <row r="177" spans="1:2" x14ac:dyDescent="0.25">
      <c r="A177" s="6"/>
      <c r="B177" s="6"/>
    </row>
    <row r="178" spans="1:2" x14ac:dyDescent="0.25">
      <c r="A178" s="6"/>
      <c r="B178" s="6"/>
    </row>
    <row r="179" spans="1:2" x14ac:dyDescent="0.25">
      <c r="A179" s="6"/>
      <c r="B179" s="6"/>
    </row>
    <row r="180" spans="1:2" x14ac:dyDescent="0.25">
      <c r="A180" s="6"/>
      <c r="B180" s="6"/>
    </row>
    <row r="181" spans="1:2" x14ac:dyDescent="0.25">
      <c r="A181" s="6"/>
      <c r="B181" s="6"/>
    </row>
    <row r="182" spans="1:2" x14ac:dyDescent="0.25">
      <c r="A182" s="6"/>
      <c r="B182" s="6"/>
    </row>
    <row r="183" spans="1:2" x14ac:dyDescent="0.25">
      <c r="A183" s="6"/>
      <c r="B183" s="6"/>
    </row>
    <row r="184" spans="1:2" x14ac:dyDescent="0.25">
      <c r="A184" s="6"/>
      <c r="B184" s="6"/>
    </row>
    <row r="185" spans="1:2" x14ac:dyDescent="0.25">
      <c r="A185" s="6"/>
      <c r="B185" s="6"/>
    </row>
    <row r="186" spans="1:2" x14ac:dyDescent="0.25">
      <c r="A186" s="6"/>
      <c r="B186" s="6"/>
    </row>
    <row r="187" spans="1:2" x14ac:dyDescent="0.25">
      <c r="A187" s="6"/>
      <c r="B187" s="6"/>
    </row>
    <row r="188" spans="1:2" x14ac:dyDescent="0.25">
      <c r="A188" s="6"/>
      <c r="B188" s="6"/>
    </row>
    <row r="189" spans="1:2" x14ac:dyDescent="0.25">
      <c r="A189" s="6"/>
      <c r="B189" s="6"/>
    </row>
    <row r="190" spans="1:2" x14ac:dyDescent="0.25">
      <c r="A190" s="6"/>
      <c r="B190" s="6"/>
    </row>
    <row r="191" spans="1:2" x14ac:dyDescent="0.25">
      <c r="A191" s="6"/>
      <c r="B191" s="6"/>
    </row>
    <row r="192" spans="1:2" x14ac:dyDescent="0.25">
      <c r="A192" s="6"/>
      <c r="B192" s="6"/>
    </row>
    <row r="193" spans="1:2" x14ac:dyDescent="0.25">
      <c r="A193" s="6"/>
      <c r="B193" s="6"/>
    </row>
    <row r="194" spans="1:2" x14ac:dyDescent="0.25">
      <c r="A194" s="6"/>
      <c r="B194" s="6"/>
    </row>
    <row r="195" spans="1:2" x14ac:dyDescent="0.25">
      <c r="A195" s="6"/>
      <c r="B195" s="6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09375" defaultRowHeight="14.4" x14ac:dyDescent="0.3"/>
  <cols>
    <col min="1" max="1" width="2.5546875" style="12" customWidth="1"/>
    <col min="2" max="2" width="104.44140625" style="12" bestFit="1" customWidth="1"/>
    <col min="3" max="16384" width="9.109375" style="12"/>
  </cols>
  <sheetData>
    <row r="1" spans="2:2" ht="27" customHeight="1" x14ac:dyDescent="0.3">
      <c r="B1" s="11" t="s">
        <v>394</v>
      </c>
    </row>
    <row r="2" spans="2:2" ht="3.75" customHeight="1" x14ac:dyDescent="0.3">
      <c r="B2" s="13"/>
    </row>
    <row r="3" spans="2:2" x14ac:dyDescent="0.3">
      <c r="B3" s="14"/>
    </row>
    <row r="4" spans="2:2" s="16" customFormat="1" ht="14.25" customHeight="1" x14ac:dyDescent="0.3">
      <c r="B4" s="15" t="s">
        <v>395</v>
      </c>
    </row>
    <row r="5" spans="2:2" s="16" customFormat="1" ht="3.75" customHeight="1" x14ac:dyDescent="0.3">
      <c r="B5" s="17"/>
    </row>
    <row r="6" spans="2:2" s="16" customFormat="1" ht="18" customHeight="1" x14ac:dyDescent="0.25">
      <c r="B6" s="18"/>
    </row>
    <row r="7" spans="2:2" s="16" customFormat="1" ht="18" customHeight="1" x14ac:dyDescent="0.25">
      <c r="B7" s="19" t="s">
        <v>396</v>
      </c>
    </row>
    <row r="8" spans="2:2" s="16" customFormat="1" ht="18" customHeight="1" x14ac:dyDescent="0.25">
      <c r="B8" s="19" t="s">
        <v>397</v>
      </c>
    </row>
    <row r="9" spans="2:2" s="16" customFormat="1" ht="18" customHeight="1" x14ac:dyDescent="0.25">
      <c r="B9" s="19" t="s">
        <v>398</v>
      </c>
    </row>
    <row r="10" spans="2:2" s="16" customFormat="1" ht="18" customHeight="1" x14ac:dyDescent="0.25">
      <c r="B10" s="19" t="s">
        <v>399</v>
      </c>
    </row>
    <row r="11" spans="2:2" s="16" customFormat="1" ht="18" customHeight="1" x14ac:dyDescent="0.25">
      <c r="B11" s="19" t="s">
        <v>400</v>
      </c>
    </row>
    <row r="12" spans="2:2" s="16" customFormat="1" ht="18" customHeight="1" x14ac:dyDescent="0.25">
      <c r="B12" s="19" t="s">
        <v>401</v>
      </c>
    </row>
    <row r="13" spans="2:2" s="16" customFormat="1" ht="18" customHeight="1" x14ac:dyDescent="0.25">
      <c r="B13" s="19" t="s">
        <v>402</v>
      </c>
    </row>
    <row r="14" spans="2:2" s="16" customFormat="1" ht="18" customHeight="1" x14ac:dyDescent="0.25">
      <c r="B14" s="19" t="s">
        <v>403</v>
      </c>
    </row>
    <row r="15" spans="2:2" s="16" customFormat="1" ht="18" customHeight="1" x14ac:dyDescent="0.25">
      <c r="B15" s="19" t="s">
        <v>404</v>
      </c>
    </row>
    <row r="16" spans="2:2" s="16" customFormat="1" ht="18" customHeight="1" x14ac:dyDescent="0.25">
      <c r="B16" s="19" t="s">
        <v>405</v>
      </c>
    </row>
    <row r="17" spans="2:2" s="16" customFormat="1" ht="18" customHeight="1" x14ac:dyDescent="0.25">
      <c r="B17" s="19" t="s">
        <v>406</v>
      </c>
    </row>
    <row r="18" spans="2:2" s="16" customFormat="1" ht="18" customHeight="1" x14ac:dyDescent="0.25">
      <c r="B18" s="19" t="s">
        <v>407</v>
      </c>
    </row>
    <row r="19" spans="2:2" ht="18" customHeight="1" x14ac:dyDescent="0.3">
      <c r="B19" s="19" t="s">
        <v>408</v>
      </c>
    </row>
    <row r="20" spans="2:2" ht="18" customHeight="1" x14ac:dyDescent="0.3">
      <c r="B20" s="19" t="s">
        <v>409</v>
      </c>
    </row>
    <row r="21" spans="2:2" ht="18" customHeight="1" x14ac:dyDescent="0.3">
      <c r="B21" s="19" t="s">
        <v>410</v>
      </c>
    </row>
    <row r="22" spans="2:2" ht="18" customHeight="1" x14ac:dyDescent="0.3">
      <c r="B22" s="19" t="s">
        <v>411</v>
      </c>
    </row>
    <row r="23" spans="2:2" ht="18" customHeight="1" x14ac:dyDescent="0.3"/>
    <row r="24" spans="2:2" ht="18" customHeight="1" x14ac:dyDescent="0.3">
      <c r="B24" s="19" t="s">
        <v>412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3.2" x14ac:dyDescent="0.25"/>
  <cols>
    <col min="1" max="1" width="5.6640625" customWidth="1"/>
    <col min="2" max="2" width="26.109375" customWidth="1"/>
    <col min="3" max="3" width="5.6640625" customWidth="1"/>
    <col min="4" max="4" width="26.109375" customWidth="1"/>
    <col min="5" max="5" width="5.6640625" customWidth="1"/>
    <col min="6" max="6" width="26.109375" customWidth="1"/>
  </cols>
  <sheetData>
    <row r="1" spans="1:9" ht="5.25" hidden="1" customHeight="1" x14ac:dyDescent="0.25"/>
    <row r="2" spans="1:9" ht="18" customHeight="1" thickBot="1" x14ac:dyDescent="0.3">
      <c r="A2" s="290" t="s">
        <v>413</v>
      </c>
      <c r="B2" s="291"/>
      <c r="C2" s="291"/>
      <c r="D2" s="291"/>
      <c r="E2" s="291"/>
      <c r="F2" s="292"/>
    </row>
    <row r="3" spans="1:9" ht="18" customHeight="1" thickBot="1" x14ac:dyDescent="0.3">
      <c r="A3" s="287" t="s">
        <v>414</v>
      </c>
      <c r="B3" s="289"/>
      <c r="C3" s="287" t="s">
        <v>414</v>
      </c>
      <c r="D3" s="289"/>
      <c r="E3" s="287" t="s">
        <v>414</v>
      </c>
      <c r="F3" s="289"/>
      <c r="H3" s="286" t="s">
        <v>515</v>
      </c>
      <c r="I3" s="286"/>
    </row>
    <row r="4" spans="1:9" ht="18" customHeight="1" thickBot="1" x14ac:dyDescent="0.3">
      <c r="A4" s="8" t="s">
        <v>415</v>
      </c>
      <c r="B4" s="8" t="s">
        <v>416</v>
      </c>
      <c r="C4" s="8" t="s">
        <v>415</v>
      </c>
      <c r="D4" s="8" t="s">
        <v>416</v>
      </c>
      <c r="E4" s="8" t="s">
        <v>415</v>
      </c>
      <c r="F4" s="8" t="s">
        <v>416</v>
      </c>
    </row>
    <row r="5" spans="1:9" ht="9.75" customHeight="1" x14ac:dyDescent="0.25">
      <c r="A5" s="1" t="s">
        <v>5</v>
      </c>
      <c r="B5" s="2" t="s">
        <v>417</v>
      </c>
      <c r="C5" s="3" t="s">
        <v>243</v>
      </c>
      <c r="D5" s="4" t="s">
        <v>418</v>
      </c>
      <c r="E5" s="3" t="s">
        <v>269</v>
      </c>
      <c r="F5" s="4" t="s">
        <v>419</v>
      </c>
    </row>
    <row r="6" spans="1:9" ht="9.75" customHeight="1" x14ac:dyDescent="0.25">
      <c r="A6" s="1" t="s">
        <v>8</v>
      </c>
      <c r="B6" s="5" t="s">
        <v>420</v>
      </c>
      <c r="C6" s="3" t="s">
        <v>244</v>
      </c>
      <c r="D6" s="4" t="s">
        <v>421</v>
      </c>
      <c r="E6" s="3" t="s">
        <v>270</v>
      </c>
      <c r="F6" s="4" t="s">
        <v>422</v>
      </c>
    </row>
    <row r="7" spans="1:9" ht="9.75" customHeight="1" x14ac:dyDescent="0.25">
      <c r="A7" s="1" t="s">
        <v>12</v>
      </c>
      <c r="B7" s="2" t="s">
        <v>423</v>
      </c>
      <c r="C7" s="3" t="s">
        <v>245</v>
      </c>
      <c r="D7" s="4" t="s">
        <v>424</v>
      </c>
      <c r="E7" s="3" t="s">
        <v>271</v>
      </c>
      <c r="F7" s="4" t="s">
        <v>425</v>
      </c>
      <c r="G7" s="7" t="s">
        <v>426</v>
      </c>
    </row>
    <row r="8" spans="1:9" ht="9.75" customHeight="1" x14ac:dyDescent="0.25">
      <c r="A8" s="1" t="s">
        <v>16</v>
      </c>
      <c r="B8" s="5" t="s">
        <v>427</v>
      </c>
      <c r="C8" s="3" t="s">
        <v>246</v>
      </c>
      <c r="D8" s="4" t="s">
        <v>428</v>
      </c>
      <c r="E8" s="3" t="s">
        <v>272</v>
      </c>
      <c r="F8" s="4" t="s">
        <v>429</v>
      </c>
    </row>
    <row r="9" spans="1:9" ht="9.75" customHeight="1" x14ac:dyDescent="0.25">
      <c r="A9" s="1" t="s">
        <v>23</v>
      </c>
      <c r="B9" s="2" t="s">
        <v>430</v>
      </c>
      <c r="C9" s="3" t="s">
        <v>247</v>
      </c>
      <c r="D9" s="4" t="s">
        <v>431</v>
      </c>
      <c r="E9" s="3" t="s">
        <v>273</v>
      </c>
      <c r="F9" s="4" t="s">
        <v>432</v>
      </c>
    </row>
    <row r="10" spans="1:9" ht="9.75" customHeight="1" x14ac:dyDescent="0.25">
      <c r="A10" s="1" t="s">
        <v>27</v>
      </c>
      <c r="B10" s="5" t="s">
        <v>433</v>
      </c>
      <c r="C10" s="3" t="s">
        <v>248</v>
      </c>
      <c r="D10" s="4" t="s">
        <v>434</v>
      </c>
      <c r="E10" s="3" t="s">
        <v>274</v>
      </c>
      <c r="F10" s="4" t="s">
        <v>435</v>
      </c>
    </row>
    <row r="11" spans="1:9" ht="9.75" customHeight="1" x14ac:dyDescent="0.25">
      <c r="A11" s="1" t="s">
        <v>34</v>
      </c>
      <c r="B11" s="5" t="s">
        <v>436</v>
      </c>
      <c r="C11" s="3" t="s">
        <v>194</v>
      </c>
      <c r="D11" s="4" t="s">
        <v>437</v>
      </c>
      <c r="E11" s="3" t="s">
        <v>275</v>
      </c>
      <c r="F11" s="4" t="s">
        <v>438</v>
      </c>
    </row>
    <row r="12" spans="1:9" ht="9.75" customHeight="1" x14ac:dyDescent="0.25">
      <c r="A12" s="1" t="s">
        <v>40</v>
      </c>
      <c r="B12" s="5" t="s">
        <v>439</v>
      </c>
      <c r="C12" s="3" t="s">
        <v>195</v>
      </c>
      <c r="D12" s="4" t="s">
        <v>440</v>
      </c>
      <c r="E12" s="3" t="s">
        <v>276</v>
      </c>
      <c r="F12" s="4" t="s">
        <v>441</v>
      </c>
    </row>
    <row r="13" spans="1:9" ht="9.75" customHeight="1" x14ac:dyDescent="0.25">
      <c r="A13" s="1" t="s">
        <v>47</v>
      </c>
      <c r="B13" s="5" t="s">
        <v>442</v>
      </c>
      <c r="C13" s="3" t="s">
        <v>249</v>
      </c>
      <c r="D13" s="4" t="s">
        <v>443</v>
      </c>
      <c r="E13" s="3" t="s">
        <v>277</v>
      </c>
      <c r="F13" s="4" t="s">
        <v>444</v>
      </c>
    </row>
    <row r="14" spans="1:9" ht="9.75" customHeight="1" x14ac:dyDescent="0.25">
      <c r="A14" s="1" t="s">
        <v>224</v>
      </c>
      <c r="B14" s="5" t="s">
        <v>445</v>
      </c>
      <c r="C14" s="3" t="s">
        <v>250</v>
      </c>
      <c r="D14" s="4" t="s">
        <v>446</v>
      </c>
      <c r="E14" s="3" t="s">
        <v>278</v>
      </c>
      <c r="F14" s="4" t="s">
        <v>447</v>
      </c>
    </row>
    <row r="15" spans="1:9" ht="9.75" customHeight="1" x14ac:dyDescent="0.25">
      <c r="A15" s="1" t="s">
        <v>203</v>
      </c>
      <c r="B15" s="5" t="s">
        <v>448</v>
      </c>
      <c r="C15" s="3" t="s">
        <v>251</v>
      </c>
      <c r="D15" s="4" t="s">
        <v>449</v>
      </c>
      <c r="E15" s="3" t="s">
        <v>279</v>
      </c>
      <c r="F15" s="4" t="s">
        <v>450</v>
      </c>
    </row>
    <row r="16" spans="1:9" ht="9.75" customHeight="1" x14ac:dyDescent="0.25">
      <c r="A16" s="1" t="s">
        <v>208</v>
      </c>
      <c r="B16" s="5" t="s">
        <v>451</v>
      </c>
      <c r="C16" s="3" t="s">
        <v>252</v>
      </c>
      <c r="D16" s="4" t="s">
        <v>452</v>
      </c>
      <c r="E16" s="3" t="s">
        <v>280</v>
      </c>
      <c r="F16" s="4" t="s">
        <v>453</v>
      </c>
      <c r="G16" s="7" t="s">
        <v>426</v>
      </c>
    </row>
    <row r="17" spans="1:7" x14ac:dyDescent="0.25">
      <c r="A17" s="3" t="s">
        <v>225</v>
      </c>
      <c r="B17" s="4" t="s">
        <v>454</v>
      </c>
      <c r="C17" s="3" t="s">
        <v>253</v>
      </c>
      <c r="D17" s="4" t="s">
        <v>455</v>
      </c>
      <c r="E17" s="3" t="s">
        <v>281</v>
      </c>
      <c r="F17" s="4" t="s">
        <v>456</v>
      </c>
      <c r="G17" s="7" t="s">
        <v>426</v>
      </c>
    </row>
    <row r="18" spans="1:7" x14ac:dyDescent="0.25">
      <c r="A18" s="3" t="s">
        <v>226</v>
      </c>
      <c r="B18" s="4" t="s">
        <v>457</v>
      </c>
      <c r="C18" s="3" t="s">
        <v>254</v>
      </c>
      <c r="D18" s="4" t="s">
        <v>458</v>
      </c>
      <c r="E18" s="3" t="s">
        <v>282</v>
      </c>
      <c r="F18" s="4" t="s">
        <v>459</v>
      </c>
    </row>
    <row r="19" spans="1:7" x14ac:dyDescent="0.25">
      <c r="A19" s="3" t="s">
        <v>227</v>
      </c>
      <c r="B19" s="4" t="s">
        <v>460</v>
      </c>
      <c r="C19" s="3" t="s">
        <v>255</v>
      </c>
      <c r="D19" s="4" t="s">
        <v>461</v>
      </c>
      <c r="E19" s="3" t="s">
        <v>283</v>
      </c>
      <c r="F19" s="4" t="s">
        <v>462</v>
      </c>
      <c r="G19" s="7" t="s">
        <v>426</v>
      </c>
    </row>
    <row r="20" spans="1:7" x14ac:dyDescent="0.25">
      <c r="A20" s="3" t="s">
        <v>228</v>
      </c>
      <c r="B20" s="4" t="s">
        <v>463</v>
      </c>
      <c r="C20" s="3" t="s">
        <v>256</v>
      </c>
      <c r="D20" s="4" t="s">
        <v>464</v>
      </c>
      <c r="E20" s="3" t="s">
        <v>284</v>
      </c>
      <c r="F20" s="4" t="s">
        <v>465</v>
      </c>
      <c r="G20" s="7" t="s">
        <v>426</v>
      </c>
    </row>
    <row r="21" spans="1:7" x14ac:dyDescent="0.25">
      <c r="A21" s="3" t="s">
        <v>229</v>
      </c>
      <c r="B21" s="4" t="s">
        <v>466</v>
      </c>
      <c r="C21" s="3" t="s">
        <v>196</v>
      </c>
      <c r="D21" s="4" t="s">
        <v>467</v>
      </c>
      <c r="E21" s="3" t="s">
        <v>285</v>
      </c>
      <c r="F21" s="4" t="s">
        <v>468</v>
      </c>
      <c r="G21" s="7" t="s">
        <v>426</v>
      </c>
    </row>
    <row r="22" spans="1:7" x14ac:dyDescent="0.25">
      <c r="A22" s="3" t="s">
        <v>230</v>
      </c>
      <c r="B22" s="4" t="s">
        <v>469</v>
      </c>
      <c r="C22" s="3" t="s">
        <v>211</v>
      </c>
      <c r="D22" s="4" t="s">
        <v>470</v>
      </c>
      <c r="E22" s="3" t="s">
        <v>286</v>
      </c>
      <c r="F22" s="4" t="s">
        <v>471</v>
      </c>
      <c r="G22" s="7" t="s">
        <v>426</v>
      </c>
    </row>
    <row r="23" spans="1:7" x14ac:dyDescent="0.25">
      <c r="A23" s="3" t="s">
        <v>231</v>
      </c>
      <c r="B23" s="4" t="s">
        <v>472</v>
      </c>
      <c r="C23" s="3" t="s">
        <v>197</v>
      </c>
      <c r="D23" s="4" t="s">
        <v>473</v>
      </c>
      <c r="E23" s="3" t="s">
        <v>287</v>
      </c>
      <c r="F23" s="4" t="s">
        <v>474</v>
      </c>
      <c r="G23" s="7" t="s">
        <v>426</v>
      </c>
    </row>
    <row r="24" spans="1:7" x14ac:dyDescent="0.25">
      <c r="A24" s="3" t="s">
        <v>232</v>
      </c>
      <c r="B24" s="4" t="s">
        <v>475</v>
      </c>
      <c r="C24" s="3" t="s">
        <v>257</v>
      </c>
      <c r="D24" s="4" t="s">
        <v>476</v>
      </c>
      <c r="E24" s="3" t="s">
        <v>288</v>
      </c>
      <c r="F24" s="4" t="s">
        <v>477</v>
      </c>
    </row>
    <row r="25" spans="1:7" x14ac:dyDescent="0.25">
      <c r="A25" s="3" t="s">
        <v>191</v>
      </c>
      <c r="B25" s="4" t="s">
        <v>478</v>
      </c>
      <c r="C25" s="3" t="s">
        <v>258</v>
      </c>
      <c r="D25" s="4" t="s">
        <v>479</v>
      </c>
      <c r="E25" s="3" t="s">
        <v>289</v>
      </c>
      <c r="F25" s="4" t="s">
        <v>480</v>
      </c>
      <c r="G25" s="7" t="s">
        <v>426</v>
      </c>
    </row>
    <row r="26" spans="1:7" x14ac:dyDescent="0.25">
      <c r="A26" s="3" t="s">
        <v>192</v>
      </c>
      <c r="B26" s="4" t="s">
        <v>481</v>
      </c>
      <c r="C26" s="3" t="s">
        <v>259</v>
      </c>
      <c r="D26" s="4" t="s">
        <v>482</v>
      </c>
      <c r="E26" s="3" t="s">
        <v>290</v>
      </c>
      <c r="F26" s="4" t="s">
        <v>483</v>
      </c>
    </row>
    <row r="27" spans="1:7" x14ac:dyDescent="0.25">
      <c r="A27" s="3" t="s">
        <v>233</v>
      </c>
      <c r="B27" s="4" t="s">
        <v>484</v>
      </c>
      <c r="C27" s="3" t="s">
        <v>260</v>
      </c>
      <c r="D27" s="4" t="s">
        <v>485</v>
      </c>
      <c r="E27" s="3" t="s">
        <v>291</v>
      </c>
      <c r="F27" s="4" t="s">
        <v>486</v>
      </c>
      <c r="G27" s="7" t="s">
        <v>426</v>
      </c>
    </row>
    <row r="28" spans="1:7" x14ac:dyDescent="0.25">
      <c r="A28" s="3" t="s">
        <v>234</v>
      </c>
      <c r="B28" s="4" t="s">
        <v>487</v>
      </c>
      <c r="C28" s="3" t="s">
        <v>261</v>
      </c>
      <c r="D28" s="4" t="s">
        <v>488</v>
      </c>
      <c r="E28" s="3" t="s">
        <v>292</v>
      </c>
      <c r="F28" s="4" t="s">
        <v>489</v>
      </c>
      <c r="G28" s="7" t="s">
        <v>426</v>
      </c>
    </row>
    <row r="29" spans="1:7" x14ac:dyDescent="0.25">
      <c r="A29" s="3" t="s">
        <v>235</v>
      </c>
      <c r="B29" s="4" t="s">
        <v>490</v>
      </c>
      <c r="C29" s="3" t="s">
        <v>262</v>
      </c>
      <c r="D29" s="4" t="s">
        <v>491</v>
      </c>
      <c r="E29" s="3" t="s">
        <v>293</v>
      </c>
      <c r="F29" s="4" t="s">
        <v>492</v>
      </c>
      <c r="G29" s="7" t="s">
        <v>426</v>
      </c>
    </row>
    <row r="30" spans="1:7" x14ac:dyDescent="0.25">
      <c r="A30" s="3" t="s">
        <v>236</v>
      </c>
      <c r="B30" s="4" t="s">
        <v>493</v>
      </c>
      <c r="C30" s="3" t="s">
        <v>263</v>
      </c>
      <c r="D30" s="4" t="s">
        <v>494</v>
      </c>
      <c r="E30" s="3" t="s">
        <v>294</v>
      </c>
      <c r="F30" s="4" t="s">
        <v>495</v>
      </c>
      <c r="G30" s="7" t="s">
        <v>426</v>
      </c>
    </row>
    <row r="31" spans="1:7" x14ac:dyDescent="0.25">
      <c r="A31" s="3" t="s">
        <v>237</v>
      </c>
      <c r="B31" s="4" t="s">
        <v>496</v>
      </c>
      <c r="C31" s="3" t="s">
        <v>198</v>
      </c>
      <c r="D31" s="4" t="s">
        <v>497</v>
      </c>
      <c r="E31" s="3" t="s">
        <v>295</v>
      </c>
      <c r="F31" s="4" t="s">
        <v>498</v>
      </c>
    </row>
    <row r="32" spans="1:7" x14ac:dyDescent="0.25">
      <c r="A32" s="3" t="s">
        <v>238</v>
      </c>
      <c r="B32" s="4" t="s">
        <v>499</v>
      </c>
      <c r="C32" s="3" t="s">
        <v>199</v>
      </c>
      <c r="D32" s="4" t="s">
        <v>500</v>
      </c>
      <c r="E32" s="3">
        <v>97</v>
      </c>
      <c r="F32" s="4" t="s">
        <v>501</v>
      </c>
    </row>
    <row r="33" spans="1:6" x14ac:dyDescent="0.25">
      <c r="A33" s="3" t="s">
        <v>239</v>
      </c>
      <c r="B33" s="4" t="s">
        <v>502</v>
      </c>
      <c r="C33" s="3" t="s">
        <v>200</v>
      </c>
      <c r="D33" s="4" t="s">
        <v>503</v>
      </c>
      <c r="E33" s="3">
        <v>98</v>
      </c>
      <c r="F33" s="4" t="s">
        <v>504</v>
      </c>
    </row>
    <row r="34" spans="1:6" x14ac:dyDescent="0.25">
      <c r="A34" s="3" t="s">
        <v>240</v>
      </c>
      <c r="B34" s="4" t="s">
        <v>505</v>
      </c>
      <c r="C34" s="3" t="s">
        <v>264</v>
      </c>
      <c r="D34" s="4" t="s">
        <v>506</v>
      </c>
      <c r="E34" s="3" t="s">
        <v>426</v>
      </c>
      <c r="F34" s="4"/>
    </row>
    <row r="35" spans="1:6" x14ac:dyDescent="0.25">
      <c r="A35" s="3" t="s">
        <v>193</v>
      </c>
      <c r="B35" s="4" t="s">
        <v>507</v>
      </c>
      <c r="C35" s="3" t="s">
        <v>265</v>
      </c>
      <c r="D35" s="4" t="s">
        <v>508</v>
      </c>
      <c r="E35" s="3" t="s">
        <v>426</v>
      </c>
      <c r="F35" s="4"/>
    </row>
    <row r="36" spans="1:6" x14ac:dyDescent="0.25">
      <c r="A36" s="3" t="s">
        <v>219</v>
      </c>
      <c r="B36" s="4" t="s">
        <v>509</v>
      </c>
      <c r="C36" s="3" t="s">
        <v>266</v>
      </c>
      <c r="D36" s="4" t="s">
        <v>510</v>
      </c>
      <c r="E36" s="3" t="s">
        <v>426</v>
      </c>
      <c r="F36" s="4"/>
    </row>
    <row r="37" spans="1:6" x14ac:dyDescent="0.25">
      <c r="A37" s="3" t="s">
        <v>241</v>
      </c>
      <c r="B37" s="4" t="s">
        <v>511</v>
      </c>
      <c r="C37" s="3" t="s">
        <v>267</v>
      </c>
      <c r="D37" s="4" t="s">
        <v>512</v>
      </c>
      <c r="E37" s="3" t="s">
        <v>426</v>
      </c>
      <c r="F37" s="4"/>
    </row>
    <row r="38" spans="1:6" x14ac:dyDescent="0.25">
      <c r="A38" s="3" t="s">
        <v>242</v>
      </c>
      <c r="B38" s="4" t="s">
        <v>513</v>
      </c>
      <c r="C38" s="3" t="s">
        <v>268</v>
      </c>
      <c r="D38" s="4" t="s">
        <v>514</v>
      </c>
      <c r="E38" s="3" t="s">
        <v>426</v>
      </c>
      <c r="F38" s="4"/>
    </row>
    <row r="39" spans="1:6" x14ac:dyDescent="0.25">
      <c r="A39" s="3"/>
      <c r="B39" s="4"/>
      <c r="C39" s="3"/>
      <c r="D39" s="4"/>
      <c r="E39" s="6"/>
      <c r="F39" s="6"/>
    </row>
    <row r="40" spans="1:6" x14ac:dyDescent="0.25">
      <c r="A40" s="3"/>
      <c r="B40" s="4"/>
      <c r="C40" s="3"/>
      <c r="D40" s="4"/>
      <c r="E40" s="6"/>
      <c r="F40" s="6"/>
    </row>
    <row r="41" spans="1:6" x14ac:dyDescent="0.25">
      <c r="A41" s="3"/>
      <c r="B41" s="4"/>
      <c r="C41" s="3"/>
      <c r="D41" s="4"/>
      <c r="E41" s="6"/>
      <c r="F41" s="6"/>
    </row>
    <row r="42" spans="1:6" x14ac:dyDescent="0.25">
      <c r="A42" s="3"/>
      <c r="B42" s="4"/>
      <c r="C42" s="3"/>
      <c r="D42" s="4"/>
      <c r="E42" s="6"/>
      <c r="F42" s="6"/>
    </row>
    <row r="43" spans="1:6" x14ac:dyDescent="0.25">
      <c r="A43" s="3"/>
      <c r="B43" s="4"/>
      <c r="C43" s="3"/>
      <c r="D43" s="4"/>
      <c r="E43" s="6"/>
      <c r="F43" s="6"/>
    </row>
    <row r="44" spans="1:6" x14ac:dyDescent="0.25">
      <c r="A44" s="3"/>
      <c r="B44" s="4"/>
      <c r="C44" s="3"/>
      <c r="D44" s="4"/>
      <c r="E44" s="6"/>
      <c r="F44" s="6"/>
    </row>
    <row r="45" spans="1:6" x14ac:dyDescent="0.25">
      <c r="A45" s="3"/>
      <c r="B45" s="4"/>
      <c r="C45" s="3"/>
      <c r="D45" s="4"/>
      <c r="E45" s="6"/>
      <c r="F45" s="6"/>
    </row>
    <row r="46" spans="1:6" x14ac:dyDescent="0.25">
      <c r="A46" s="3"/>
      <c r="B46" s="4"/>
      <c r="C46" s="3"/>
      <c r="D46" s="4"/>
      <c r="E46" s="6"/>
      <c r="F46" s="6"/>
    </row>
    <row r="47" spans="1:6" x14ac:dyDescent="0.25">
      <c r="A47" s="3"/>
      <c r="B47" s="4"/>
      <c r="C47" s="3"/>
      <c r="D47" s="4"/>
      <c r="E47" s="6"/>
      <c r="F47" s="6"/>
    </row>
    <row r="48" spans="1:6" x14ac:dyDescent="0.25">
      <c r="A48" s="3"/>
      <c r="B48" s="4"/>
      <c r="C48" s="3"/>
      <c r="D48" s="4"/>
      <c r="E48" s="6"/>
      <c r="F48" s="6"/>
    </row>
    <row r="49" spans="1:6" x14ac:dyDescent="0.25">
      <c r="A49" s="3"/>
      <c r="B49" s="4"/>
      <c r="C49" s="3"/>
      <c r="D49" s="4"/>
      <c r="E49" s="6"/>
      <c r="F49" s="6"/>
    </row>
    <row r="50" spans="1:6" x14ac:dyDescent="0.25">
      <c r="A50" s="3"/>
      <c r="B50" s="4"/>
      <c r="C50" s="3"/>
      <c r="D50" s="4"/>
      <c r="E50" s="6"/>
      <c r="F50" s="6"/>
    </row>
    <row r="51" spans="1:6" x14ac:dyDescent="0.25">
      <c r="A51" s="3"/>
      <c r="B51" s="4"/>
      <c r="C51" s="3"/>
      <c r="D51" s="4"/>
      <c r="E51" s="6"/>
      <c r="F51" s="6"/>
    </row>
    <row r="52" spans="1:6" x14ac:dyDescent="0.25">
      <c r="A52" s="3"/>
      <c r="B52" s="4"/>
      <c r="C52" s="3"/>
      <c r="D52" s="4"/>
      <c r="E52" s="6"/>
      <c r="F52" s="6"/>
    </row>
    <row r="53" spans="1:6" x14ac:dyDescent="0.25">
      <c r="A53" s="3"/>
      <c r="B53" s="4"/>
      <c r="C53" s="3"/>
      <c r="D53" s="4"/>
      <c r="E53" s="6"/>
      <c r="F53" s="6"/>
    </row>
    <row r="54" spans="1:6" x14ac:dyDescent="0.25">
      <c r="A54" s="3"/>
      <c r="B54" s="4"/>
      <c r="C54" s="3"/>
      <c r="D54" s="4"/>
      <c r="E54" s="6"/>
      <c r="F54" s="6"/>
    </row>
    <row r="55" spans="1:6" x14ac:dyDescent="0.25">
      <c r="A55" s="3"/>
      <c r="B55" s="4"/>
      <c r="C55" s="3"/>
      <c r="D55" s="4"/>
      <c r="E55" s="6"/>
      <c r="F55" s="6"/>
    </row>
    <row r="56" spans="1:6" x14ac:dyDescent="0.25">
      <c r="A56" s="3"/>
      <c r="B56" s="4"/>
      <c r="C56" s="3"/>
      <c r="D56" s="4"/>
      <c r="E56" s="6"/>
      <c r="F56" s="6"/>
    </row>
    <row r="57" spans="1:6" x14ac:dyDescent="0.25">
      <c r="A57" s="3"/>
      <c r="B57" s="4"/>
      <c r="C57" s="3"/>
      <c r="D57" s="4"/>
      <c r="E57" s="6"/>
      <c r="F57" s="6"/>
    </row>
    <row r="58" spans="1:6" x14ac:dyDescent="0.25">
      <c r="A58" s="3"/>
      <c r="B58" s="4"/>
      <c r="C58" s="3"/>
      <c r="D58" s="4"/>
    </row>
    <row r="59" spans="1:6" x14ac:dyDescent="0.25">
      <c r="A59" s="3"/>
      <c r="B59" s="4"/>
      <c r="C59" s="3"/>
      <c r="D59" s="4"/>
    </row>
    <row r="60" spans="1:6" x14ac:dyDescent="0.25">
      <c r="A60" s="3"/>
      <c r="B60" s="4"/>
      <c r="C60" s="3"/>
      <c r="D60" s="4"/>
    </row>
    <row r="61" spans="1:6" x14ac:dyDescent="0.25">
      <c r="A61" s="3"/>
      <c r="B61" s="4"/>
      <c r="C61" s="3"/>
      <c r="D61" s="4"/>
    </row>
    <row r="62" spans="1:6" x14ac:dyDescent="0.25">
      <c r="A62" s="3"/>
      <c r="B62" s="4"/>
      <c r="C62" s="3"/>
      <c r="D62" s="4"/>
    </row>
    <row r="63" spans="1:6" x14ac:dyDescent="0.25">
      <c r="A63" s="3"/>
      <c r="B63" s="4"/>
      <c r="C63" s="3"/>
      <c r="D63" s="4"/>
    </row>
    <row r="64" spans="1:6" x14ac:dyDescent="0.25">
      <c r="A64" s="3"/>
      <c r="B64" s="4"/>
      <c r="C64" s="3"/>
      <c r="D64" s="4"/>
    </row>
    <row r="65" spans="1:4" x14ac:dyDescent="0.25">
      <c r="A65" s="3"/>
      <c r="B65" s="4"/>
      <c r="C65" s="3"/>
      <c r="D65" s="4"/>
    </row>
    <row r="66" spans="1:4" x14ac:dyDescent="0.25">
      <c r="A66" s="3"/>
      <c r="B66" s="4"/>
      <c r="C66" s="3"/>
      <c r="D66" s="4"/>
    </row>
    <row r="67" spans="1:4" x14ac:dyDescent="0.25">
      <c r="A67" s="3"/>
      <c r="B67" s="4"/>
      <c r="C67" s="3"/>
      <c r="D67" s="4"/>
    </row>
    <row r="68" spans="1:4" x14ac:dyDescent="0.25">
      <c r="A68" s="3"/>
      <c r="B68" s="4"/>
      <c r="C68" s="3"/>
      <c r="D68" s="4"/>
    </row>
    <row r="69" spans="1:4" x14ac:dyDescent="0.25">
      <c r="A69" s="3"/>
      <c r="B69" s="4"/>
      <c r="C69" s="3"/>
      <c r="D69" s="4"/>
    </row>
    <row r="70" spans="1:4" x14ac:dyDescent="0.25">
      <c r="A70" s="3"/>
      <c r="B70" s="4"/>
      <c r="C70" s="3"/>
      <c r="D70" s="4"/>
    </row>
    <row r="71" spans="1:4" x14ac:dyDescent="0.25">
      <c r="A71" s="3"/>
      <c r="B71" s="4"/>
      <c r="C71" s="3"/>
      <c r="D71" s="4"/>
    </row>
    <row r="72" spans="1:4" x14ac:dyDescent="0.25">
      <c r="A72" s="3"/>
      <c r="B72" s="4"/>
      <c r="C72" s="3"/>
      <c r="D72" s="4"/>
    </row>
    <row r="73" spans="1:4" x14ac:dyDescent="0.25">
      <c r="A73" s="3"/>
      <c r="B73" s="4"/>
      <c r="C73" s="3"/>
      <c r="D73" s="4"/>
    </row>
    <row r="74" spans="1:4" x14ac:dyDescent="0.25">
      <c r="A74" s="3"/>
      <c r="B74" s="4"/>
      <c r="C74" s="3"/>
      <c r="D74" s="4"/>
    </row>
    <row r="75" spans="1:4" x14ac:dyDescent="0.25">
      <c r="A75" s="3"/>
      <c r="B75" s="4"/>
      <c r="C75" s="3"/>
      <c r="D75" s="4"/>
    </row>
    <row r="76" spans="1:4" x14ac:dyDescent="0.25">
      <c r="A76" s="3"/>
      <c r="B76" s="4"/>
      <c r="C76" s="3"/>
      <c r="D76" s="4"/>
    </row>
    <row r="77" spans="1:4" x14ac:dyDescent="0.25">
      <c r="A77" s="3"/>
      <c r="B77" s="4"/>
      <c r="C77" s="3"/>
      <c r="D77" s="4"/>
    </row>
    <row r="78" spans="1:4" x14ac:dyDescent="0.25">
      <c r="A78" s="3"/>
      <c r="B78" s="4"/>
      <c r="C78" s="3"/>
      <c r="D78" s="4"/>
    </row>
    <row r="79" spans="1:4" x14ac:dyDescent="0.25">
      <c r="A79" s="3"/>
      <c r="B79" s="4"/>
      <c r="C79" s="3"/>
      <c r="D79" s="4"/>
    </row>
    <row r="80" spans="1:4" x14ac:dyDescent="0.25">
      <c r="A80" s="3"/>
      <c r="B80" s="4"/>
      <c r="C80" s="3"/>
      <c r="D80" s="4"/>
    </row>
    <row r="81" spans="1:4" x14ac:dyDescent="0.25">
      <c r="A81" s="3"/>
      <c r="B81" s="4"/>
      <c r="C81" s="3"/>
      <c r="D81" s="4"/>
    </row>
    <row r="82" spans="1:4" x14ac:dyDescent="0.25">
      <c r="A82" s="3"/>
      <c r="B82" s="4"/>
      <c r="C82" s="6"/>
      <c r="D82" s="6"/>
    </row>
    <row r="83" spans="1:4" x14ac:dyDescent="0.25">
      <c r="A83" s="3"/>
      <c r="B83" s="4"/>
      <c r="C83" s="6"/>
      <c r="D83" s="6"/>
    </row>
    <row r="84" spans="1:4" x14ac:dyDescent="0.25">
      <c r="A84" s="3"/>
      <c r="B84" s="4"/>
      <c r="C84" s="6"/>
      <c r="D84" s="6"/>
    </row>
    <row r="85" spans="1:4" x14ac:dyDescent="0.25">
      <c r="A85" s="3"/>
      <c r="B85" s="4"/>
      <c r="C85" s="6"/>
      <c r="D85" s="6"/>
    </row>
    <row r="86" spans="1:4" x14ac:dyDescent="0.25">
      <c r="A86" s="3"/>
      <c r="B86" s="4"/>
      <c r="C86" s="6"/>
      <c r="D86" s="6"/>
    </row>
    <row r="87" spans="1:4" x14ac:dyDescent="0.25">
      <c r="A87" s="3"/>
      <c r="B87" s="4"/>
      <c r="C87" s="6"/>
      <c r="D87" s="6"/>
    </row>
    <row r="88" spans="1:4" x14ac:dyDescent="0.25">
      <c r="A88" s="3"/>
      <c r="B88" s="4"/>
      <c r="C88" s="6"/>
      <c r="D88" s="6"/>
    </row>
    <row r="89" spans="1:4" x14ac:dyDescent="0.25">
      <c r="A89" s="3"/>
      <c r="B89" s="4"/>
      <c r="C89" s="6"/>
      <c r="D89" s="6"/>
    </row>
    <row r="90" spans="1:4" x14ac:dyDescent="0.25">
      <c r="A90" s="3"/>
      <c r="B90" s="4"/>
      <c r="C90" s="6"/>
      <c r="D90" s="6"/>
    </row>
    <row r="91" spans="1:4" x14ac:dyDescent="0.25">
      <c r="A91" s="3"/>
      <c r="B91" s="4"/>
      <c r="C91" s="6"/>
      <c r="D91" s="6"/>
    </row>
    <row r="92" spans="1:4" x14ac:dyDescent="0.25">
      <c r="A92" s="3"/>
      <c r="B92" s="4"/>
      <c r="C92" s="6"/>
      <c r="D92" s="6"/>
    </row>
    <row r="93" spans="1:4" x14ac:dyDescent="0.25">
      <c r="A93" s="3"/>
      <c r="B93" s="4"/>
      <c r="C93" s="6"/>
      <c r="D93" s="6"/>
    </row>
    <row r="94" spans="1:4" x14ac:dyDescent="0.25">
      <c r="A94" s="3"/>
      <c r="B94" s="4"/>
      <c r="C94" s="6"/>
      <c r="D94" s="6"/>
    </row>
    <row r="95" spans="1:4" x14ac:dyDescent="0.25">
      <c r="A95" s="3"/>
      <c r="B95" s="4"/>
      <c r="C95" s="6"/>
      <c r="D95" s="6"/>
    </row>
    <row r="96" spans="1:4" x14ac:dyDescent="0.25">
      <c r="A96" s="3"/>
      <c r="B96" s="4"/>
      <c r="C96" s="6"/>
      <c r="D96" s="6"/>
    </row>
    <row r="97" spans="1:4" x14ac:dyDescent="0.25">
      <c r="A97" s="3"/>
      <c r="B97" s="4"/>
      <c r="C97" s="6"/>
      <c r="D97" s="6"/>
    </row>
    <row r="98" spans="1:4" x14ac:dyDescent="0.25">
      <c r="A98" s="3"/>
      <c r="B98" s="4"/>
      <c r="C98" s="6"/>
      <c r="D98" s="6"/>
    </row>
    <row r="99" spans="1:4" x14ac:dyDescent="0.25">
      <c r="A99" s="3"/>
      <c r="B99" s="4"/>
      <c r="C99" s="6"/>
      <c r="D99" s="6"/>
    </row>
    <row r="100" spans="1:4" x14ac:dyDescent="0.25">
      <c r="A100" s="3"/>
      <c r="B100" s="4"/>
      <c r="C100" s="6"/>
      <c r="D100" s="6"/>
    </row>
    <row r="101" spans="1:4" x14ac:dyDescent="0.25">
      <c r="A101" s="3"/>
      <c r="B101" s="4"/>
      <c r="C101" s="6"/>
      <c r="D101" s="6"/>
    </row>
    <row r="102" spans="1:4" x14ac:dyDescent="0.25">
      <c r="A102" s="3"/>
      <c r="B102" s="4"/>
      <c r="C102" s="6"/>
      <c r="D102" s="6"/>
    </row>
    <row r="103" spans="1:4" x14ac:dyDescent="0.25">
      <c r="A103" s="3"/>
      <c r="B103" s="4"/>
      <c r="C103" s="6"/>
      <c r="D103" s="6"/>
    </row>
    <row r="104" spans="1:4" x14ac:dyDescent="0.25">
      <c r="A104" s="3"/>
      <c r="B104" s="4"/>
      <c r="C104" s="6"/>
      <c r="D104" s="6"/>
    </row>
    <row r="105" spans="1:4" x14ac:dyDescent="0.25">
      <c r="A105" s="3"/>
      <c r="B105" s="4"/>
      <c r="C105" s="6"/>
      <c r="D105" s="6"/>
    </row>
    <row r="106" spans="1:4" x14ac:dyDescent="0.25">
      <c r="A106" s="3"/>
      <c r="B106" s="4"/>
      <c r="C106" s="6"/>
      <c r="D106" s="6"/>
    </row>
    <row r="107" spans="1:4" x14ac:dyDescent="0.25">
      <c r="A107" s="3"/>
      <c r="B107" s="4"/>
      <c r="C107" s="6"/>
      <c r="D107" s="6"/>
    </row>
    <row r="108" spans="1:4" x14ac:dyDescent="0.25">
      <c r="A108" s="3"/>
      <c r="B108" s="4"/>
      <c r="C108" s="6"/>
      <c r="D108" s="6"/>
    </row>
    <row r="109" spans="1:4" x14ac:dyDescent="0.25">
      <c r="A109" s="3"/>
      <c r="B109" s="4"/>
      <c r="C109" s="6"/>
      <c r="D109" s="6"/>
    </row>
    <row r="110" spans="1:4" x14ac:dyDescent="0.25">
      <c r="A110" s="3"/>
      <c r="B110" s="4"/>
      <c r="C110" s="6"/>
      <c r="D110" s="6"/>
    </row>
    <row r="111" spans="1:4" x14ac:dyDescent="0.25">
      <c r="A111" s="3"/>
      <c r="B111" s="4"/>
      <c r="C111" s="6"/>
      <c r="D111" s="6"/>
    </row>
    <row r="112" spans="1:4" x14ac:dyDescent="0.25">
      <c r="A112" s="3"/>
      <c r="B112" s="4"/>
      <c r="C112" s="6"/>
      <c r="D112" s="6"/>
    </row>
    <row r="113" spans="1:2" x14ac:dyDescent="0.25">
      <c r="A113" s="3"/>
      <c r="B113" s="4"/>
    </row>
    <row r="114" spans="1:2" x14ac:dyDescent="0.25">
      <c r="A114" s="3"/>
      <c r="B114" s="4"/>
    </row>
    <row r="115" spans="1:2" x14ac:dyDescent="0.25">
      <c r="A115" s="3"/>
      <c r="B115" s="4"/>
    </row>
    <row r="116" spans="1:2" x14ac:dyDescent="0.25">
      <c r="A116" s="3"/>
      <c r="B116" s="4"/>
    </row>
    <row r="117" spans="1:2" x14ac:dyDescent="0.25">
      <c r="A117" s="3"/>
      <c r="B117" s="4"/>
    </row>
    <row r="118" spans="1:2" x14ac:dyDescent="0.25">
      <c r="A118" s="3"/>
      <c r="B118" s="4"/>
    </row>
    <row r="119" spans="1:2" x14ac:dyDescent="0.25">
      <c r="A119" s="3"/>
      <c r="B119" s="4"/>
    </row>
    <row r="120" spans="1:2" x14ac:dyDescent="0.25">
      <c r="A120" s="3"/>
      <c r="B120" s="4"/>
    </row>
    <row r="121" spans="1:2" x14ac:dyDescent="0.25">
      <c r="A121" s="3"/>
      <c r="B121" s="4"/>
    </row>
    <row r="122" spans="1:2" x14ac:dyDescent="0.25">
      <c r="A122" s="3"/>
      <c r="B122" s="4"/>
    </row>
    <row r="123" spans="1:2" x14ac:dyDescent="0.25">
      <c r="A123" s="3"/>
      <c r="B123" s="4"/>
    </row>
    <row r="124" spans="1:2" x14ac:dyDescent="0.25">
      <c r="A124" s="3"/>
      <c r="B124" s="4"/>
    </row>
    <row r="125" spans="1:2" x14ac:dyDescent="0.25">
      <c r="A125" s="3"/>
      <c r="B125" s="4"/>
    </row>
    <row r="126" spans="1:2" x14ac:dyDescent="0.25">
      <c r="A126" s="3"/>
      <c r="B126" s="4"/>
    </row>
    <row r="127" spans="1:2" x14ac:dyDescent="0.25">
      <c r="A127" s="3"/>
      <c r="B127" s="4"/>
    </row>
    <row r="128" spans="1:2" x14ac:dyDescent="0.25">
      <c r="A128" s="3"/>
      <c r="B128" s="4"/>
    </row>
    <row r="129" spans="1:2" x14ac:dyDescent="0.25">
      <c r="A129" s="3"/>
      <c r="B129" s="4"/>
    </row>
    <row r="130" spans="1:2" x14ac:dyDescent="0.25">
      <c r="A130" s="3"/>
      <c r="B130" s="4"/>
    </row>
    <row r="131" spans="1:2" x14ac:dyDescent="0.25">
      <c r="A131" s="3"/>
      <c r="B131" s="4"/>
    </row>
    <row r="132" spans="1:2" x14ac:dyDescent="0.25">
      <c r="A132" s="3"/>
      <c r="B132" s="4"/>
    </row>
    <row r="133" spans="1:2" x14ac:dyDescent="0.25">
      <c r="A133" s="3"/>
      <c r="B133" s="4"/>
    </row>
    <row r="134" spans="1:2" x14ac:dyDescent="0.25">
      <c r="A134" s="3"/>
      <c r="B134" s="4"/>
    </row>
    <row r="135" spans="1:2" x14ac:dyDescent="0.25">
      <c r="A135" s="3"/>
      <c r="B135" s="4"/>
    </row>
    <row r="136" spans="1:2" x14ac:dyDescent="0.25">
      <c r="A136" s="6"/>
      <c r="B136" s="6"/>
    </row>
    <row r="137" spans="1:2" x14ac:dyDescent="0.25">
      <c r="A137" s="6"/>
      <c r="B137" s="6"/>
    </row>
    <row r="138" spans="1:2" x14ac:dyDescent="0.25">
      <c r="A138" s="6"/>
      <c r="B138" s="6"/>
    </row>
    <row r="139" spans="1:2" x14ac:dyDescent="0.25">
      <c r="A139" s="6"/>
      <c r="B139" s="6"/>
    </row>
    <row r="140" spans="1:2" x14ac:dyDescent="0.25">
      <c r="A140" s="6"/>
      <c r="B140" s="6"/>
    </row>
    <row r="141" spans="1:2" x14ac:dyDescent="0.25">
      <c r="A141" s="6"/>
      <c r="B141" s="6"/>
    </row>
    <row r="142" spans="1:2" x14ac:dyDescent="0.25">
      <c r="A142" s="6"/>
      <c r="B142" s="6"/>
    </row>
    <row r="143" spans="1:2" x14ac:dyDescent="0.25">
      <c r="A143" s="6"/>
      <c r="B143" s="6"/>
    </row>
    <row r="144" spans="1:2" x14ac:dyDescent="0.25">
      <c r="A144" s="6"/>
      <c r="B144" s="6"/>
    </row>
    <row r="145" spans="1:2" x14ac:dyDescent="0.25">
      <c r="A145" s="6"/>
      <c r="B145" s="6"/>
    </row>
    <row r="146" spans="1:2" x14ac:dyDescent="0.25">
      <c r="A146" s="6"/>
      <c r="B146" s="6"/>
    </row>
    <row r="147" spans="1:2" x14ac:dyDescent="0.25">
      <c r="A147" s="6"/>
      <c r="B147" s="6"/>
    </row>
    <row r="148" spans="1:2" x14ac:dyDescent="0.25">
      <c r="A148" s="6"/>
      <c r="B148" s="6"/>
    </row>
    <row r="149" spans="1:2" x14ac:dyDescent="0.25">
      <c r="A149" s="6"/>
      <c r="B149" s="6"/>
    </row>
    <row r="150" spans="1:2" x14ac:dyDescent="0.25">
      <c r="A150" s="6"/>
      <c r="B150" s="6"/>
    </row>
    <row r="151" spans="1:2" x14ac:dyDescent="0.25">
      <c r="A151" s="6"/>
      <c r="B151" s="6"/>
    </row>
    <row r="152" spans="1:2" x14ac:dyDescent="0.25">
      <c r="A152" s="6"/>
      <c r="B152" s="6"/>
    </row>
    <row r="153" spans="1:2" x14ac:dyDescent="0.25">
      <c r="A153" s="6"/>
      <c r="B153" s="6"/>
    </row>
    <row r="154" spans="1:2" x14ac:dyDescent="0.25">
      <c r="A154" s="6"/>
      <c r="B154" s="6"/>
    </row>
    <row r="155" spans="1:2" x14ac:dyDescent="0.25">
      <c r="A155" s="6"/>
      <c r="B155" s="6"/>
    </row>
    <row r="156" spans="1:2" x14ac:dyDescent="0.25">
      <c r="A156" s="6"/>
      <c r="B156" s="6"/>
    </row>
    <row r="157" spans="1:2" x14ac:dyDescent="0.25">
      <c r="A157" s="6"/>
      <c r="B157" s="6"/>
    </row>
    <row r="158" spans="1:2" x14ac:dyDescent="0.25">
      <c r="A158" s="6"/>
      <c r="B158" s="6"/>
    </row>
    <row r="159" spans="1:2" x14ac:dyDescent="0.25">
      <c r="A159" s="6"/>
      <c r="B159" s="6"/>
    </row>
    <row r="160" spans="1:2" x14ac:dyDescent="0.25">
      <c r="A160" s="6"/>
      <c r="B160" s="6"/>
    </row>
    <row r="161" spans="1:2" x14ac:dyDescent="0.25">
      <c r="A161" s="6"/>
      <c r="B161" s="6"/>
    </row>
    <row r="162" spans="1:2" x14ac:dyDescent="0.25">
      <c r="A162" s="6"/>
      <c r="B162" s="6"/>
    </row>
    <row r="163" spans="1:2" x14ac:dyDescent="0.25">
      <c r="A163" s="6"/>
      <c r="B163" s="6"/>
    </row>
    <row r="164" spans="1:2" x14ac:dyDescent="0.25">
      <c r="A164" s="6"/>
      <c r="B164" s="6"/>
    </row>
    <row r="165" spans="1:2" x14ac:dyDescent="0.25">
      <c r="A165" s="6"/>
      <c r="B165" s="6"/>
    </row>
    <row r="166" spans="1:2" x14ac:dyDescent="0.25">
      <c r="A166" s="6"/>
      <c r="B166" s="6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09375" defaultRowHeight="13.8" x14ac:dyDescent="0.3"/>
  <cols>
    <col min="1" max="1" width="1.33203125" style="9" customWidth="1"/>
    <col min="2" max="2" width="4" style="9" customWidth="1"/>
    <col min="3" max="3" width="3.109375" style="9" customWidth="1"/>
    <col min="4" max="4" width="3.5546875" style="9" customWidth="1"/>
    <col min="5" max="5" width="40.44140625" style="9" customWidth="1"/>
    <col min="6" max="6" width="0.5546875" style="9" customWidth="1"/>
    <col min="7" max="7" width="19.6640625" style="9" customWidth="1"/>
    <col min="8" max="8" width="0.5546875" style="9" customWidth="1"/>
    <col min="9" max="9" width="19.6640625" style="9" customWidth="1"/>
    <col min="10" max="10" width="0.5546875" style="9" customWidth="1"/>
    <col min="11" max="11" width="15.6640625" style="9" customWidth="1"/>
    <col min="12" max="16384" width="9.109375" style="9"/>
  </cols>
  <sheetData>
    <row r="1" spans="1:15" ht="29.25" customHeight="1" x14ac:dyDescent="0.3">
      <c r="A1" s="20"/>
      <c r="B1" s="212" t="s">
        <v>646</v>
      </c>
      <c r="C1" s="213"/>
      <c r="D1" s="213"/>
      <c r="E1" s="213"/>
      <c r="F1" s="213"/>
      <c r="G1" s="213"/>
      <c r="H1" s="213"/>
      <c r="I1" s="213"/>
      <c r="J1" s="213"/>
      <c r="K1" s="213"/>
    </row>
    <row r="2" spans="1:15" ht="3" customHeight="1" x14ac:dyDescent="0.3">
      <c r="A2" s="20"/>
      <c r="B2" s="21"/>
      <c r="C2" s="21"/>
      <c r="D2" s="21"/>
      <c r="E2" s="21"/>
      <c r="F2" s="21"/>
      <c r="G2" s="21"/>
      <c r="H2" s="21"/>
      <c r="I2" s="21"/>
      <c r="J2" s="21"/>
      <c r="K2" s="21"/>
    </row>
    <row r="3" spans="1:15" ht="3" customHeight="1" x14ac:dyDescent="0.3">
      <c r="A3" s="22"/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5" ht="39.75" customHeight="1" x14ac:dyDescent="0.3">
      <c r="A4" s="20"/>
      <c r="B4" s="215" t="s">
        <v>647</v>
      </c>
      <c r="C4" s="215"/>
      <c r="D4" s="215"/>
      <c r="E4" s="215"/>
      <c r="F4" s="24"/>
      <c r="G4" s="216" t="s">
        <v>648</v>
      </c>
      <c r="H4" s="216"/>
      <c r="I4" s="216"/>
      <c r="J4" s="25"/>
      <c r="K4" s="26" t="s">
        <v>649</v>
      </c>
    </row>
    <row r="5" spans="1:15" ht="3" customHeight="1" x14ac:dyDescent="0.3">
      <c r="A5" s="20"/>
      <c r="B5" s="215"/>
      <c r="C5" s="215"/>
      <c r="D5" s="215"/>
      <c r="E5" s="215"/>
      <c r="F5" s="24"/>
      <c r="G5" s="25"/>
      <c r="H5" s="25"/>
      <c r="I5" s="25"/>
      <c r="J5" s="25"/>
      <c r="K5" s="27"/>
    </row>
    <row r="6" spans="1:15" ht="30" customHeight="1" x14ac:dyDescent="0.3">
      <c r="A6" s="20"/>
      <c r="B6" s="215"/>
      <c r="C6" s="215"/>
      <c r="D6" s="215"/>
      <c r="E6" s="215"/>
      <c r="F6" s="24"/>
      <c r="G6" s="60" t="s">
        <v>1135</v>
      </c>
      <c r="H6" s="28"/>
      <c r="I6" s="60" t="s">
        <v>1136</v>
      </c>
      <c r="J6" s="29"/>
      <c r="K6" s="30" t="s">
        <v>296</v>
      </c>
      <c r="N6" s="31"/>
      <c r="O6" s="31"/>
    </row>
    <row r="7" spans="1:15" ht="1.5" customHeight="1" x14ac:dyDescent="0.3">
      <c r="A7" s="20"/>
      <c r="B7" s="32"/>
      <c r="C7" s="32"/>
      <c r="D7" s="32"/>
      <c r="E7" s="32"/>
      <c r="F7" s="32"/>
      <c r="G7" s="33"/>
      <c r="H7" s="33"/>
      <c r="I7" s="33"/>
      <c r="J7" s="33"/>
      <c r="K7" s="32"/>
    </row>
    <row r="8" spans="1:15" ht="13.5" customHeight="1" x14ac:dyDescent="0.3">
      <c r="A8" s="20"/>
      <c r="B8" s="34" t="s">
        <v>517</v>
      </c>
      <c r="C8" s="34"/>
      <c r="D8" s="32"/>
      <c r="E8" s="32"/>
      <c r="F8" s="32"/>
      <c r="G8" s="32"/>
      <c r="H8" s="32"/>
      <c r="I8" s="32"/>
      <c r="J8" s="32"/>
      <c r="K8" s="32"/>
    </row>
    <row r="9" spans="1:15" ht="13.5" customHeight="1" x14ac:dyDescent="0.3">
      <c r="A9" s="20"/>
      <c r="B9" s="35"/>
      <c r="C9" s="35"/>
      <c r="D9" s="35" t="s">
        <v>518</v>
      </c>
      <c r="E9" s="35"/>
      <c r="F9" s="32"/>
      <c r="G9" s="36">
        <f>G15+G27</f>
        <v>14898.82352300001</v>
      </c>
      <c r="H9" s="37"/>
      <c r="I9" s="36">
        <f>I15+I27</f>
        <v>16872.05779999998</v>
      </c>
      <c r="J9" s="37"/>
      <c r="K9" s="38">
        <f>I9/G9*100-100</f>
        <v>13.24422880742091</v>
      </c>
    </row>
    <row r="10" spans="1:15" ht="13.5" customHeight="1" x14ac:dyDescent="0.3">
      <c r="A10" s="20"/>
      <c r="B10" s="32"/>
      <c r="C10" s="32"/>
      <c r="D10" s="32" t="s">
        <v>522</v>
      </c>
      <c r="E10" s="32"/>
      <c r="F10" s="32"/>
      <c r="G10" s="37">
        <f>G16+G28</f>
        <v>18296.781458000012</v>
      </c>
      <c r="H10" s="37"/>
      <c r="I10" s="37">
        <f>I16+I28</f>
        <v>23544.812608999986</v>
      </c>
      <c r="J10" s="37"/>
      <c r="K10" s="39">
        <f>I10/G10*100-100</f>
        <v>28.682810487990764</v>
      </c>
      <c r="N10" s="31"/>
      <c r="O10" s="31"/>
    </row>
    <row r="11" spans="1:15" ht="13.5" customHeight="1" x14ac:dyDescent="0.3">
      <c r="A11" s="20"/>
      <c r="B11" s="35"/>
      <c r="C11" s="35"/>
      <c r="D11" s="35" t="s">
        <v>519</v>
      </c>
      <c r="E11" s="35"/>
      <c r="F11" s="32"/>
      <c r="G11" s="36">
        <f>G9-G10</f>
        <v>-3397.9579350000022</v>
      </c>
      <c r="H11" s="37"/>
      <c r="I11" s="36">
        <f>I9-I10</f>
        <v>-6672.7548090000055</v>
      </c>
      <c r="J11" s="37"/>
      <c r="K11" s="38"/>
    </row>
    <row r="12" spans="1:15" ht="13.5" customHeight="1" x14ac:dyDescent="0.3">
      <c r="A12" s="20"/>
      <c r="B12" s="32"/>
      <c r="C12" s="32"/>
      <c r="D12" s="32" t="s">
        <v>520</v>
      </c>
      <c r="E12" s="32"/>
      <c r="F12" s="32"/>
      <c r="G12" s="37">
        <f>G9/G10*100</f>
        <v>81.428657587674834</v>
      </c>
      <c r="H12" s="37"/>
      <c r="I12" s="37">
        <f>I9/I10*100</f>
        <v>71.659342039318886</v>
      </c>
      <c r="J12" s="37"/>
      <c r="K12" s="40"/>
    </row>
    <row r="13" spans="1:15" ht="25.5" customHeight="1" x14ac:dyDescent="0.3">
      <c r="A13" s="20"/>
      <c r="B13" s="41"/>
      <c r="C13" s="35"/>
      <c r="D13" s="214" t="s">
        <v>650</v>
      </c>
      <c r="E13" s="214"/>
      <c r="F13" s="32"/>
      <c r="G13" s="42">
        <v>-2737.3538030000072</v>
      </c>
      <c r="H13" s="43"/>
      <c r="I13" s="42">
        <v>-4512.6441069999946</v>
      </c>
      <c r="J13" s="43"/>
      <c r="K13" s="44"/>
    </row>
    <row r="14" spans="1:15" ht="13.5" customHeight="1" x14ac:dyDescent="0.3">
      <c r="A14" s="20"/>
      <c r="B14" s="45" t="s">
        <v>644</v>
      </c>
      <c r="C14" s="45"/>
      <c r="D14" s="45"/>
      <c r="E14" s="46"/>
      <c r="F14" s="46"/>
      <c r="G14" s="47"/>
      <c r="H14" s="47"/>
      <c r="I14" s="47"/>
      <c r="J14" s="47"/>
      <c r="K14" s="48"/>
    </row>
    <row r="15" spans="1:15" ht="13.5" customHeight="1" x14ac:dyDescent="0.3">
      <c r="A15" s="20"/>
      <c r="B15" s="35"/>
      <c r="C15" s="35"/>
      <c r="D15" s="35" t="s">
        <v>518</v>
      </c>
      <c r="E15" s="35"/>
      <c r="F15" s="46"/>
      <c r="G15" s="36">
        <v>10551.183047000011</v>
      </c>
      <c r="H15" s="47"/>
      <c r="I15" s="36">
        <v>12235.622802999984</v>
      </c>
      <c r="J15" s="47"/>
      <c r="K15" s="38">
        <f>I15/G15*100-100</f>
        <v>15.964463401844824</v>
      </c>
    </row>
    <row r="16" spans="1:15" ht="13.5" customHeight="1" x14ac:dyDescent="0.3">
      <c r="A16" s="20"/>
      <c r="B16" s="46"/>
      <c r="C16" s="46"/>
      <c r="D16" s="32" t="s">
        <v>522</v>
      </c>
      <c r="E16" s="32"/>
      <c r="F16" s="46"/>
      <c r="G16" s="47">
        <v>14167.274673000011</v>
      </c>
      <c r="H16" s="47"/>
      <c r="I16" s="47">
        <v>17195.987915999984</v>
      </c>
      <c r="J16" s="47"/>
      <c r="K16" s="48">
        <f>I16/G16*100-100</f>
        <v>21.378234790436395</v>
      </c>
    </row>
    <row r="17" spans="1:14" ht="13.5" customHeight="1" x14ac:dyDescent="0.3">
      <c r="A17" s="20"/>
      <c r="B17" s="35"/>
      <c r="C17" s="35"/>
      <c r="D17" s="35" t="s">
        <v>519</v>
      </c>
      <c r="E17" s="35"/>
      <c r="F17" s="46"/>
      <c r="G17" s="36">
        <f>G15-G16</f>
        <v>-3616.0916259999995</v>
      </c>
      <c r="H17" s="47"/>
      <c r="I17" s="36">
        <f>I15-I16</f>
        <v>-4960.3651129999998</v>
      </c>
      <c r="J17" s="47"/>
      <c r="K17" s="38"/>
    </row>
    <row r="18" spans="1:14" ht="13.5" customHeight="1" x14ac:dyDescent="0.3">
      <c r="A18" s="20"/>
      <c r="B18" s="46"/>
      <c r="C18" s="46"/>
      <c r="D18" s="32" t="s">
        <v>520</v>
      </c>
      <c r="E18" s="32"/>
      <c r="F18" s="46"/>
      <c r="G18" s="49">
        <f>G15/G16*100</f>
        <v>74.475742798355242</v>
      </c>
      <c r="H18" s="49"/>
      <c r="I18" s="49">
        <f>I15/I16*100</f>
        <v>71.153939295429282</v>
      </c>
      <c r="J18" s="47"/>
      <c r="K18" s="50"/>
    </row>
    <row r="19" spans="1:14" ht="26.25" customHeight="1" x14ac:dyDescent="0.3">
      <c r="A19" s="20"/>
      <c r="B19" s="41"/>
      <c r="C19" s="35"/>
      <c r="D19" s="214" t="s">
        <v>650</v>
      </c>
      <c r="E19" s="214"/>
      <c r="F19" s="46"/>
      <c r="G19" s="42">
        <v>-3625.7161999999989</v>
      </c>
      <c r="H19" s="51"/>
      <c r="I19" s="42">
        <v>-4270.1544399999893</v>
      </c>
      <c r="J19" s="51"/>
      <c r="K19" s="44"/>
    </row>
    <row r="20" spans="1:14" ht="13.5" customHeight="1" x14ac:dyDescent="0.3">
      <c r="A20" s="20"/>
      <c r="B20" s="45"/>
      <c r="C20" s="45" t="s">
        <v>521</v>
      </c>
      <c r="D20" s="46"/>
      <c r="E20" s="46"/>
      <c r="F20" s="46"/>
      <c r="G20" s="51"/>
      <c r="H20" s="51"/>
      <c r="I20" s="51"/>
      <c r="J20" s="47"/>
      <c r="K20" s="48"/>
    </row>
    <row r="21" spans="1:14" ht="13.5" customHeight="1" x14ac:dyDescent="0.3">
      <c r="A21" s="20"/>
      <c r="B21" s="35"/>
      <c r="C21" s="35"/>
      <c r="D21" s="35"/>
      <c r="E21" s="35" t="s">
        <v>518</v>
      </c>
      <c r="F21" s="46"/>
      <c r="G21" s="36">
        <v>9633.1909049999977</v>
      </c>
      <c r="H21" s="47"/>
      <c r="I21" s="36">
        <v>11282.859022000002</v>
      </c>
      <c r="J21" s="47"/>
      <c r="K21" s="38">
        <f>I21/G21*100-100</f>
        <v>17.124835719219107</v>
      </c>
      <c r="M21" s="52"/>
      <c r="N21" s="52"/>
    </row>
    <row r="22" spans="1:14" ht="13.5" customHeight="1" x14ac:dyDescent="0.3">
      <c r="A22" s="20"/>
      <c r="B22" s="46"/>
      <c r="C22" s="46"/>
      <c r="D22" s="46"/>
      <c r="E22" s="32" t="s">
        <v>522</v>
      </c>
      <c r="F22" s="32"/>
      <c r="G22" s="47">
        <v>13133.196767000001</v>
      </c>
      <c r="H22" s="47"/>
      <c r="I22" s="47">
        <v>15996.675456000006</v>
      </c>
      <c r="J22" s="47"/>
      <c r="K22" s="48">
        <f>I22/G22*100-100</f>
        <v>21.803363947116921</v>
      </c>
    </row>
    <row r="23" spans="1:14" ht="13.5" customHeight="1" x14ac:dyDescent="0.3">
      <c r="A23" s="20"/>
      <c r="B23" s="35"/>
      <c r="C23" s="35"/>
      <c r="D23" s="35"/>
      <c r="E23" s="35" t="s">
        <v>519</v>
      </c>
      <c r="F23" s="46"/>
      <c r="G23" s="36">
        <f>G21-G22</f>
        <v>-3500.0058620000036</v>
      </c>
      <c r="H23" s="47"/>
      <c r="I23" s="36">
        <f>I21-I22</f>
        <v>-4713.8164340000039</v>
      </c>
      <c r="J23" s="47"/>
      <c r="K23" s="38"/>
    </row>
    <row r="24" spans="1:14" ht="13.5" customHeight="1" x14ac:dyDescent="0.3">
      <c r="A24" s="20"/>
      <c r="B24" s="46"/>
      <c r="C24" s="46"/>
      <c r="D24" s="52"/>
      <c r="E24" s="32" t="s">
        <v>520</v>
      </c>
      <c r="F24" s="32"/>
      <c r="G24" s="47">
        <f>G21/G22*100</f>
        <v>73.349932053142425</v>
      </c>
      <c r="H24" s="47"/>
      <c r="I24" s="47">
        <f>I21/I22*100</f>
        <v>70.53252441755356</v>
      </c>
      <c r="J24" s="47"/>
      <c r="K24" s="50"/>
    </row>
    <row r="25" spans="1:14" ht="26.25" customHeight="1" x14ac:dyDescent="0.3">
      <c r="A25" s="20"/>
      <c r="B25" s="41"/>
      <c r="C25" s="35"/>
      <c r="D25" s="35"/>
      <c r="E25" s="210" t="s">
        <v>701</v>
      </c>
      <c r="F25" s="46"/>
      <c r="G25" s="42">
        <v>-3510.169315000001</v>
      </c>
      <c r="H25" s="51"/>
      <c r="I25" s="42">
        <v>-4041.8884519999901</v>
      </c>
      <c r="J25" s="51"/>
      <c r="K25" s="44"/>
    </row>
    <row r="26" spans="1:14" ht="13.5" customHeight="1" x14ac:dyDescent="0.3">
      <c r="A26" s="20"/>
      <c r="B26" s="45" t="s">
        <v>645</v>
      </c>
      <c r="C26" s="45"/>
      <c r="D26" s="46"/>
      <c r="E26" s="46"/>
      <c r="F26" s="46"/>
      <c r="G26" s="47"/>
      <c r="H26" s="47"/>
      <c r="I26" s="47"/>
      <c r="J26" s="47"/>
      <c r="K26" s="48"/>
    </row>
    <row r="27" spans="1:14" ht="13.5" customHeight="1" x14ac:dyDescent="0.3">
      <c r="A27" s="20"/>
      <c r="B27" s="35"/>
      <c r="C27" s="35"/>
      <c r="D27" s="35" t="s">
        <v>518</v>
      </c>
      <c r="E27" s="35"/>
      <c r="F27" s="46"/>
      <c r="G27" s="36">
        <v>4347.6404759999996</v>
      </c>
      <c r="H27" s="47"/>
      <c r="I27" s="36">
        <v>4636.4349969999967</v>
      </c>
      <c r="J27" s="47"/>
      <c r="K27" s="38">
        <f>I27/G27*100-100</f>
        <v>6.6425575572361737</v>
      </c>
    </row>
    <row r="28" spans="1:14" ht="13.5" customHeight="1" x14ac:dyDescent="0.3">
      <c r="A28" s="20"/>
      <c r="B28" s="46"/>
      <c r="C28" s="46"/>
      <c r="D28" s="32" t="s">
        <v>522</v>
      </c>
      <c r="E28" s="46"/>
      <c r="F28" s="46"/>
      <c r="G28" s="47">
        <v>4129.5067850000032</v>
      </c>
      <c r="H28" s="47"/>
      <c r="I28" s="47">
        <v>6348.8246930000032</v>
      </c>
      <c r="J28" s="47"/>
      <c r="K28" s="48">
        <f>I28/G28*100-100</f>
        <v>53.742929205527332</v>
      </c>
    </row>
    <row r="29" spans="1:14" ht="13.5" customHeight="1" x14ac:dyDescent="0.3">
      <c r="B29" s="35"/>
      <c r="C29" s="35"/>
      <c r="D29" s="35" t="s">
        <v>519</v>
      </c>
      <c r="E29" s="35"/>
      <c r="F29" s="46"/>
      <c r="G29" s="36">
        <f>G27-G28</f>
        <v>218.13369099999636</v>
      </c>
      <c r="H29" s="47"/>
      <c r="I29" s="36">
        <f>I27-I28</f>
        <v>-1712.3896960000066</v>
      </c>
      <c r="J29" s="47"/>
      <c r="K29" s="38"/>
    </row>
    <row r="30" spans="1:14" ht="13.5" customHeight="1" x14ac:dyDescent="0.3">
      <c r="B30" s="46"/>
      <c r="C30" s="46"/>
      <c r="D30" s="32" t="s">
        <v>520</v>
      </c>
      <c r="E30" s="46"/>
      <c r="F30" s="46"/>
      <c r="G30" s="47">
        <f>G27/G28*100</f>
        <v>105.28231826116242</v>
      </c>
      <c r="H30" s="47"/>
      <c r="I30" s="47">
        <f>I27/I28*100</f>
        <v>73.028240992572549</v>
      </c>
      <c r="J30" s="47"/>
      <c r="K30" s="50"/>
    </row>
    <row r="31" spans="1:14" ht="13.5" customHeight="1" x14ac:dyDescent="0.3">
      <c r="A31" s="20"/>
      <c r="B31" s="41"/>
      <c r="C31" s="41" t="s">
        <v>355</v>
      </c>
      <c r="D31" s="53"/>
      <c r="E31" s="35"/>
      <c r="F31" s="46"/>
      <c r="G31" s="42"/>
      <c r="H31" s="51"/>
      <c r="I31" s="42"/>
      <c r="J31" s="47"/>
      <c r="K31" s="38"/>
    </row>
    <row r="32" spans="1:14" ht="13.5" customHeight="1" x14ac:dyDescent="0.3">
      <c r="A32" s="20"/>
      <c r="B32" s="46"/>
      <c r="C32" s="46"/>
      <c r="D32" s="46" t="s">
        <v>354</v>
      </c>
      <c r="E32" s="46" t="s">
        <v>518</v>
      </c>
      <c r="F32" s="46"/>
      <c r="G32" s="47">
        <v>3991.6657379999942</v>
      </c>
      <c r="H32" s="47"/>
      <c r="I32" s="47">
        <v>4307.1515959999961</v>
      </c>
      <c r="J32" s="47"/>
      <c r="K32" s="48">
        <f>I32/G32*100-100</f>
        <v>7.9036141477636619</v>
      </c>
    </row>
    <row r="33" spans="1:14" ht="13.5" customHeight="1" x14ac:dyDescent="0.3">
      <c r="A33" s="20"/>
      <c r="B33" s="35"/>
      <c r="C33" s="35"/>
      <c r="D33" s="35" t="s">
        <v>354</v>
      </c>
      <c r="E33" s="35" t="s">
        <v>522</v>
      </c>
      <c r="F33" s="46"/>
      <c r="G33" s="36">
        <v>3103.3033410000016</v>
      </c>
      <c r="H33" s="47"/>
      <c r="I33" s="36">
        <v>4549.6412630000004</v>
      </c>
      <c r="J33" s="47"/>
      <c r="K33" s="38">
        <f>I33/G33*100-100</f>
        <v>46.60639850740256</v>
      </c>
    </row>
    <row r="34" spans="1:14" ht="13.5" customHeight="1" x14ac:dyDescent="0.3">
      <c r="A34" s="20"/>
      <c r="B34" s="46"/>
      <c r="C34" s="46"/>
      <c r="D34" s="46" t="s">
        <v>354</v>
      </c>
      <c r="E34" s="46" t="s">
        <v>519</v>
      </c>
      <c r="F34" s="46"/>
      <c r="G34" s="47">
        <f>G32-G33</f>
        <v>888.3623969999926</v>
      </c>
      <c r="H34" s="47"/>
      <c r="I34" s="47">
        <f>I32-I33</f>
        <v>-242.48966700000437</v>
      </c>
      <c r="J34" s="47"/>
      <c r="K34" s="48"/>
    </row>
    <row r="35" spans="1:14" ht="13.5" customHeight="1" x14ac:dyDescent="0.3">
      <c r="A35" s="20"/>
      <c r="B35" s="35"/>
      <c r="C35" s="35"/>
      <c r="D35" s="54"/>
      <c r="E35" s="35" t="s">
        <v>520</v>
      </c>
      <c r="F35" s="46"/>
      <c r="G35" s="36">
        <f>G32/G33*100</f>
        <v>128.62634745573175</v>
      </c>
      <c r="H35" s="47"/>
      <c r="I35" s="36">
        <f>I32/I33*100</f>
        <v>94.670136545224921</v>
      </c>
      <c r="J35" s="47"/>
      <c r="K35" s="55"/>
    </row>
    <row r="36" spans="1:14" ht="3" customHeight="1" thickBot="1" x14ac:dyDescent="0.35"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7"/>
      <c r="M36" s="57"/>
      <c r="N36" s="57"/>
    </row>
    <row r="37" spans="1:14" ht="14.4" thickTop="1" x14ac:dyDescent="0.3"/>
    <row r="39" spans="1:14" x14ac:dyDescent="0.3">
      <c r="G39" s="58"/>
      <c r="I39" s="58"/>
    </row>
    <row r="43" spans="1:14" ht="12.75" customHeight="1" x14ac:dyDescent="0.3"/>
    <row r="44" spans="1:14" x14ac:dyDescent="0.3">
      <c r="G44" s="58"/>
      <c r="I44" s="58"/>
    </row>
    <row r="45" spans="1:14" x14ac:dyDescent="0.3">
      <c r="E45" s="46"/>
      <c r="F45" s="46"/>
      <c r="G45" s="59"/>
      <c r="H45" s="46"/>
      <c r="I45" s="59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9" customWidth="1"/>
    <col min="2" max="2" width="0.5546875" style="9" customWidth="1"/>
    <col min="3" max="3" width="8" style="9" customWidth="1"/>
    <col min="4" max="4" width="0.5546875" style="9" customWidth="1"/>
    <col min="5" max="5" width="8" style="9" customWidth="1"/>
    <col min="6" max="6" width="0.5546875" style="9" customWidth="1"/>
    <col min="7" max="7" width="10.88671875" style="9" customWidth="1"/>
    <col min="8" max="8" width="0.5546875" style="9" customWidth="1"/>
    <col min="9" max="9" width="10.88671875" style="9" customWidth="1"/>
    <col min="10" max="10" width="0.5546875" style="9" customWidth="1"/>
    <col min="11" max="11" width="8" style="9" customWidth="1"/>
    <col min="12" max="12" width="0.5546875" style="9" customWidth="1"/>
    <col min="13" max="13" width="8" style="9" customWidth="1"/>
    <col min="14" max="14" width="0.5546875" style="9" customWidth="1"/>
    <col min="15" max="15" width="10.88671875" style="9" customWidth="1"/>
    <col min="16" max="16" width="0.5546875" style="9" customWidth="1"/>
    <col min="17" max="17" width="10.88671875" style="9" customWidth="1"/>
    <col min="18" max="18" width="0.5546875" style="9" customWidth="1"/>
    <col min="19" max="19" width="8" style="9" customWidth="1"/>
    <col min="20" max="20" width="0.5546875" style="9" customWidth="1"/>
    <col min="21" max="21" width="8" style="9" customWidth="1"/>
    <col min="22" max="22" width="0.5546875" style="9" customWidth="1"/>
    <col min="23" max="23" width="10.88671875" style="9" customWidth="1"/>
    <col min="24" max="24" width="0.5546875" style="9" customWidth="1"/>
    <col min="25" max="25" width="10.88671875" style="9" customWidth="1"/>
    <col min="26" max="26" width="0.5546875" style="9" customWidth="1"/>
    <col min="27" max="27" width="8" style="9" customWidth="1"/>
    <col min="28" max="28" width="0.5546875" style="9" customWidth="1"/>
    <col min="29" max="29" width="8" style="9" customWidth="1"/>
    <col min="30" max="30" width="0.5546875" style="9" customWidth="1"/>
    <col min="31" max="31" width="10.88671875" style="9" customWidth="1"/>
    <col min="32" max="32" width="0.5546875" style="9" customWidth="1"/>
    <col min="33" max="33" width="10.88671875" style="9" customWidth="1"/>
    <col min="34" max="34" width="0.5546875" style="9" customWidth="1"/>
    <col min="35" max="35" width="8" style="9" customWidth="1"/>
    <col min="36" max="36" width="0.5546875" style="9" customWidth="1"/>
    <col min="37" max="37" width="8" style="9" customWidth="1"/>
    <col min="38" max="38" width="0.5546875" style="9" customWidth="1"/>
    <col min="39" max="39" width="10.88671875" style="9" customWidth="1"/>
    <col min="40" max="40" width="0.5546875" style="9" customWidth="1"/>
    <col min="41" max="41" width="10.88671875" style="9" customWidth="1"/>
    <col min="42" max="42" width="0.5546875" style="9" customWidth="1"/>
    <col min="43" max="43" width="11.6640625" style="9" customWidth="1"/>
    <col min="44" max="16384" width="9.109375" style="9"/>
  </cols>
  <sheetData>
    <row r="1" spans="1:46" ht="14.25" customHeight="1" x14ac:dyDescent="0.3">
      <c r="A1" s="217" t="s">
        <v>356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 x14ac:dyDescent="0.3">
      <c r="A2" s="217" t="s">
        <v>537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 x14ac:dyDescent="0.3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 x14ac:dyDescent="0.3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 x14ac:dyDescent="0.3">
      <c r="A5" s="215" t="s">
        <v>163</v>
      </c>
      <c r="B5" s="63"/>
      <c r="C5" s="218" t="s">
        <v>651</v>
      </c>
      <c r="D5" s="219"/>
      <c r="E5" s="219"/>
      <c r="F5" s="219"/>
      <c r="G5" s="219"/>
      <c r="H5" s="219"/>
      <c r="I5" s="219"/>
      <c r="J5" s="63"/>
      <c r="K5" s="218" t="s">
        <v>652</v>
      </c>
      <c r="L5" s="219"/>
      <c r="M5" s="219"/>
      <c r="N5" s="219"/>
      <c r="O5" s="219"/>
      <c r="P5" s="219"/>
      <c r="Q5" s="219"/>
      <c r="R5" s="63"/>
      <c r="S5" s="218" t="s">
        <v>653</v>
      </c>
      <c r="T5" s="219"/>
      <c r="U5" s="219"/>
      <c r="V5" s="219"/>
      <c r="W5" s="219"/>
      <c r="X5" s="219"/>
      <c r="Y5" s="219"/>
      <c r="Z5" s="63"/>
      <c r="AA5" s="218" t="s">
        <v>654</v>
      </c>
      <c r="AB5" s="219"/>
      <c r="AC5" s="219"/>
      <c r="AD5" s="219"/>
      <c r="AE5" s="219"/>
      <c r="AF5" s="219"/>
      <c r="AG5" s="219"/>
      <c r="AH5" s="63"/>
      <c r="AI5" s="218" t="s">
        <v>655</v>
      </c>
      <c r="AJ5" s="219"/>
      <c r="AK5" s="219"/>
      <c r="AL5" s="219"/>
      <c r="AM5" s="219"/>
      <c r="AN5" s="219"/>
      <c r="AO5" s="219"/>
      <c r="AP5" s="63"/>
      <c r="AQ5" s="215" t="s">
        <v>523</v>
      </c>
      <c r="AS5" s="31"/>
      <c r="AT5" s="31"/>
    </row>
    <row r="6" spans="1:46" ht="2.25" customHeight="1" x14ac:dyDescent="0.3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 x14ac:dyDescent="0.3">
      <c r="A7" s="215"/>
      <c r="B7" s="63"/>
      <c r="C7" s="216" t="s">
        <v>648</v>
      </c>
      <c r="D7" s="216"/>
      <c r="E7" s="216"/>
      <c r="F7" s="63"/>
      <c r="G7" s="215" t="s">
        <v>656</v>
      </c>
      <c r="H7" s="216"/>
      <c r="I7" s="216"/>
      <c r="J7" s="63"/>
      <c r="K7" s="216" t="s">
        <v>648</v>
      </c>
      <c r="L7" s="216"/>
      <c r="M7" s="216"/>
      <c r="N7" s="63"/>
      <c r="O7" s="215" t="s">
        <v>656</v>
      </c>
      <c r="P7" s="216"/>
      <c r="Q7" s="216"/>
      <c r="R7" s="63"/>
      <c r="S7" s="216" t="s">
        <v>648</v>
      </c>
      <c r="T7" s="216"/>
      <c r="U7" s="216"/>
      <c r="V7" s="63"/>
      <c r="W7" s="215" t="s">
        <v>656</v>
      </c>
      <c r="X7" s="216"/>
      <c r="Y7" s="216"/>
      <c r="Z7" s="63"/>
      <c r="AA7" s="216" t="s">
        <v>648</v>
      </c>
      <c r="AB7" s="216"/>
      <c r="AC7" s="216"/>
      <c r="AD7" s="63"/>
      <c r="AE7" s="215" t="s">
        <v>656</v>
      </c>
      <c r="AF7" s="216"/>
      <c r="AG7" s="216"/>
      <c r="AH7" s="63"/>
      <c r="AI7" s="216" t="s">
        <v>648</v>
      </c>
      <c r="AJ7" s="216"/>
      <c r="AK7" s="216"/>
      <c r="AL7" s="63"/>
      <c r="AM7" s="215" t="s">
        <v>656</v>
      </c>
      <c r="AN7" s="216"/>
      <c r="AO7" s="216"/>
      <c r="AP7" s="63"/>
      <c r="AQ7" s="215"/>
    </row>
    <row r="8" spans="1:46" ht="3" customHeight="1" x14ac:dyDescent="0.3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 x14ac:dyDescent="0.3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 x14ac:dyDescent="0.3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 x14ac:dyDescent="0.3">
      <c r="A11" s="215"/>
      <c r="B11" s="63"/>
      <c r="C11" s="64">
        <v>2020</v>
      </c>
      <c r="D11" s="63"/>
      <c r="E11" s="64">
        <v>2021</v>
      </c>
      <c r="F11" s="63"/>
      <c r="G11" s="30" t="s">
        <v>657</v>
      </c>
      <c r="H11" s="63"/>
      <c r="I11" s="30" t="s">
        <v>658</v>
      </c>
      <c r="J11" s="63"/>
      <c r="K11" s="209">
        <v>2020</v>
      </c>
      <c r="L11" s="63"/>
      <c r="M11" s="209">
        <v>2021</v>
      </c>
      <c r="N11" s="63"/>
      <c r="O11" s="30" t="s">
        <v>657</v>
      </c>
      <c r="P11" s="63"/>
      <c r="Q11" s="30" t="s">
        <v>658</v>
      </c>
      <c r="R11" s="63"/>
      <c r="S11" s="209">
        <v>2020</v>
      </c>
      <c r="T11" s="63"/>
      <c r="U11" s="209">
        <v>2021</v>
      </c>
      <c r="V11" s="63"/>
      <c r="W11" s="30" t="s">
        <v>657</v>
      </c>
      <c r="X11" s="63"/>
      <c r="Y11" s="30" t="s">
        <v>658</v>
      </c>
      <c r="Z11" s="63"/>
      <c r="AA11" s="209">
        <v>2020</v>
      </c>
      <c r="AB11" s="63"/>
      <c r="AC11" s="209">
        <v>2021</v>
      </c>
      <c r="AD11" s="63"/>
      <c r="AE11" s="30" t="s">
        <v>657</v>
      </c>
      <c r="AF11" s="63"/>
      <c r="AG11" s="30" t="s">
        <v>658</v>
      </c>
      <c r="AH11" s="63"/>
      <c r="AI11" s="209">
        <v>2020</v>
      </c>
      <c r="AJ11" s="63"/>
      <c r="AK11" s="209">
        <v>2021</v>
      </c>
      <c r="AL11" s="63"/>
      <c r="AM11" s="30" t="s">
        <v>657</v>
      </c>
      <c r="AN11" s="63"/>
      <c r="AO11" s="30" t="s">
        <v>658</v>
      </c>
      <c r="AP11" s="63"/>
      <c r="AQ11" s="215"/>
    </row>
    <row r="12" spans="1:46" ht="6.75" customHeight="1" x14ac:dyDescent="0.3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 x14ac:dyDescent="0.3">
      <c r="A13" s="65" t="s">
        <v>297</v>
      </c>
      <c r="B13" s="66"/>
      <c r="C13" s="67">
        <f>SUM(C14:C25)</f>
        <v>68145.56797199999</v>
      </c>
      <c r="D13" s="68"/>
      <c r="E13" s="67">
        <f>SUM(E14:E25)</f>
        <v>82517.965149999989</v>
      </c>
      <c r="F13" s="68"/>
      <c r="G13" s="69"/>
      <c r="H13" s="68"/>
      <c r="I13" s="68"/>
      <c r="J13" s="68"/>
      <c r="K13" s="67">
        <f>SUM(K14:K25)</f>
        <v>52817.811948999995</v>
      </c>
      <c r="L13" s="68"/>
      <c r="M13" s="67">
        <f>SUM(M14:M25)</f>
        <v>61667.919815000001</v>
      </c>
      <c r="N13" s="68"/>
      <c r="O13" s="69"/>
      <c r="P13" s="68"/>
      <c r="Q13" s="68"/>
      <c r="R13" s="68"/>
      <c r="S13" s="67">
        <f>SUM(S14:S25)</f>
        <v>15327.756023</v>
      </c>
      <c r="T13" s="68"/>
      <c r="U13" s="67">
        <f>SUM(U14:U25)</f>
        <v>20850.045334999999</v>
      </c>
      <c r="V13" s="68"/>
      <c r="W13" s="69"/>
      <c r="X13" s="68"/>
      <c r="Y13" s="68"/>
      <c r="Z13" s="68"/>
      <c r="AA13" s="67">
        <f>SUM(AA14:AA25)</f>
        <v>50887.907802999995</v>
      </c>
      <c r="AB13" s="68"/>
      <c r="AC13" s="67">
        <f>SUM(AC14:AC25)</f>
        <v>60711.213301999996</v>
      </c>
      <c r="AD13" s="68"/>
      <c r="AE13" s="69"/>
      <c r="AF13" s="68"/>
      <c r="AG13" s="68"/>
      <c r="AH13" s="68"/>
      <c r="AI13" s="67">
        <f>SUM(AI14:AI25)</f>
        <v>17257.660169000002</v>
      </c>
      <c r="AJ13" s="68"/>
      <c r="AK13" s="67">
        <f>SUM(AK14:AK25)</f>
        <v>21806.751848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 x14ac:dyDescent="0.3">
      <c r="A14" s="71" t="s">
        <v>327</v>
      </c>
      <c r="B14" s="32"/>
      <c r="C14" s="72">
        <f>K14+S14</f>
        <v>6681.9595229999986</v>
      </c>
      <c r="D14" s="72"/>
      <c r="E14" s="72">
        <f>M14+U14</f>
        <v>5503.0429729999987</v>
      </c>
      <c r="F14" s="32"/>
      <c r="G14" s="37">
        <f>E14/C14*100-100</f>
        <v>-17.643275837604918</v>
      </c>
      <c r="H14" s="72"/>
      <c r="I14" s="37">
        <f>E14/C25*100-100</f>
        <v>-3.5165283869500428</v>
      </c>
      <c r="J14" s="32"/>
      <c r="K14" s="72">
        <v>4838.6245879999997</v>
      </c>
      <c r="L14" s="72"/>
      <c r="M14" s="72">
        <v>4208.1595359999992</v>
      </c>
      <c r="N14" s="32"/>
      <c r="O14" s="37">
        <f>M14/K14*100-100</f>
        <v>-13.029840206317743</v>
      </c>
      <c r="P14" s="72"/>
      <c r="Q14" s="37">
        <f>M14/K25*100-100</f>
        <v>-6.8238029088582266</v>
      </c>
      <c r="R14" s="32"/>
      <c r="S14" s="72">
        <v>1843.3349349999987</v>
      </c>
      <c r="T14" s="72"/>
      <c r="U14" s="72">
        <v>1294.8834369999997</v>
      </c>
      <c r="V14" s="32"/>
      <c r="W14" s="37">
        <f>U14/S14*100-100</f>
        <v>-29.753219970303419</v>
      </c>
      <c r="X14" s="72"/>
      <c r="Y14" s="37">
        <f>U14/S25*100-100</f>
        <v>9.0643053188703249</v>
      </c>
      <c r="Z14" s="32"/>
      <c r="AA14" s="72">
        <v>4649.7186369999999</v>
      </c>
      <c r="AB14" s="72"/>
      <c r="AC14" s="72">
        <v>4180.3493489999992</v>
      </c>
      <c r="AD14" s="32"/>
      <c r="AE14" s="37">
        <f>AC14/AA14*100-100</f>
        <v>-10.094573987015224</v>
      </c>
      <c r="AF14" s="72"/>
      <c r="AG14" s="37">
        <f>AC14/AA25*100-100</f>
        <v>-3.4226120896817775</v>
      </c>
      <c r="AH14" s="32"/>
      <c r="AI14" s="72">
        <v>2032.2408859999987</v>
      </c>
      <c r="AJ14" s="72"/>
      <c r="AK14" s="72">
        <v>1322.6936239999998</v>
      </c>
      <c r="AL14" s="32"/>
      <c r="AM14" s="37">
        <f>AK14/AI14*100-100</f>
        <v>-34.914525482093822</v>
      </c>
      <c r="AN14" s="72"/>
      <c r="AO14" s="37">
        <f>AK14/AI25*100-100</f>
        <v>-3.8121519399996799</v>
      </c>
      <c r="AP14" s="32"/>
      <c r="AQ14" s="73" t="s">
        <v>524</v>
      </c>
    </row>
    <row r="15" spans="1:46" ht="13.5" customHeight="1" x14ac:dyDescent="0.3">
      <c r="A15" s="71" t="s">
        <v>328</v>
      </c>
      <c r="B15" s="32"/>
      <c r="C15" s="72">
        <f t="shared" ref="C15:C25" si="0">K15+S15</f>
        <v>6446.9274560000013</v>
      </c>
      <c r="D15" s="72"/>
      <c r="E15" s="72">
        <f t="shared" ref="E15:E25" si="1">M15+U15</f>
        <v>5720.6071250000014</v>
      </c>
      <c r="F15" s="32"/>
      <c r="G15" s="37">
        <f t="shared" ref="G15:G25" si="2">E15/C15*100-100</f>
        <v>-11.266147105843899</v>
      </c>
      <c r="H15" s="72"/>
      <c r="I15" s="37">
        <f t="shared" ref="I15:I25" si="3">E15/E14*100-100</f>
        <v>3.9535244966730971</v>
      </c>
      <c r="J15" s="32"/>
      <c r="K15" s="72">
        <v>4974.6530380000013</v>
      </c>
      <c r="L15" s="72"/>
      <c r="M15" s="72">
        <v>4346.6860600000018</v>
      </c>
      <c r="N15" s="32"/>
      <c r="O15" s="37">
        <f t="shared" ref="O15:O25" si="4">M15/K15*100-100</f>
        <v>-12.623332184237441</v>
      </c>
      <c r="P15" s="72"/>
      <c r="Q15" s="37">
        <f t="shared" ref="Q15:Q25" si="5">M15/M14*100-100</f>
        <v>3.2918553304582332</v>
      </c>
      <c r="R15" s="32"/>
      <c r="S15" s="72">
        <v>1472.2744179999997</v>
      </c>
      <c r="T15" s="72"/>
      <c r="U15" s="72">
        <v>1373.9210649999998</v>
      </c>
      <c r="V15" s="32"/>
      <c r="W15" s="37">
        <f t="shared" ref="W15:W25" si="6">U15/S15*100-100</f>
        <v>-6.6803682654221035</v>
      </c>
      <c r="X15" s="72"/>
      <c r="Y15" s="37">
        <f t="shared" ref="Y15:Y25" si="7">U15/U14*100-100</f>
        <v>6.103841144428813</v>
      </c>
      <c r="Z15" s="32"/>
      <c r="AA15" s="72">
        <v>4765.9059900000011</v>
      </c>
      <c r="AB15" s="72"/>
      <c r="AC15" s="72">
        <v>4256.5868310000014</v>
      </c>
      <c r="AD15" s="32"/>
      <c r="AE15" s="37">
        <f t="shared" ref="AE15:AE25" si="8">AC15/AA15*100-100</f>
        <v>-10.686722735796124</v>
      </c>
      <c r="AF15" s="72"/>
      <c r="AG15" s="37">
        <f t="shared" ref="AG15:AG25" si="9">AC15/AC14*100-100</f>
        <v>1.8237107867130646</v>
      </c>
      <c r="AH15" s="32"/>
      <c r="AI15" s="72">
        <v>1681.0214659999997</v>
      </c>
      <c r="AJ15" s="72"/>
      <c r="AK15" s="72">
        <v>1464.0202939999997</v>
      </c>
      <c r="AL15" s="32"/>
      <c r="AM15" s="37">
        <f t="shared" ref="AM15:AM25" si="10">AK15/AI15*100-100</f>
        <v>-12.908887625114957</v>
      </c>
      <c r="AN15" s="72"/>
      <c r="AO15" s="37">
        <f t="shared" ref="AO15:AO25" si="11">AK15/AK14*100-100</f>
        <v>10.684762324067876</v>
      </c>
      <c r="AP15" s="32"/>
      <c r="AQ15" s="73" t="s">
        <v>525</v>
      </c>
    </row>
    <row r="16" spans="1:46" ht="13.5" customHeight="1" x14ac:dyDescent="0.3">
      <c r="A16" s="71" t="s">
        <v>329</v>
      </c>
      <c r="B16" s="32"/>
      <c r="C16" s="72">
        <f t="shared" si="0"/>
        <v>6138.7489750000004</v>
      </c>
      <c r="D16" s="72"/>
      <c r="E16" s="72">
        <f t="shared" si="1"/>
        <v>6938.993970999999</v>
      </c>
      <c r="F16" s="32"/>
      <c r="G16" s="37">
        <f t="shared" si="2"/>
        <v>13.035962201076941</v>
      </c>
      <c r="H16" s="72"/>
      <c r="I16" s="37">
        <f t="shared" si="3"/>
        <v>21.298208728151337</v>
      </c>
      <c r="J16" s="32"/>
      <c r="K16" s="72">
        <v>4616.469145</v>
      </c>
      <c r="L16" s="72"/>
      <c r="M16" s="72">
        <v>5315.4022889999987</v>
      </c>
      <c r="N16" s="32"/>
      <c r="O16" s="37">
        <f t="shared" si="4"/>
        <v>15.139993836133357</v>
      </c>
      <c r="P16" s="72"/>
      <c r="Q16" s="37">
        <f t="shared" si="5"/>
        <v>22.286316877460337</v>
      </c>
      <c r="R16" s="32"/>
      <c r="S16" s="72">
        <v>1522.2798300000002</v>
      </c>
      <c r="T16" s="72"/>
      <c r="U16" s="72">
        <v>1623.5916820000002</v>
      </c>
      <c r="V16" s="32"/>
      <c r="W16" s="37">
        <f t="shared" si="6"/>
        <v>6.6552712585044276</v>
      </c>
      <c r="X16" s="72"/>
      <c r="Y16" s="37">
        <f t="shared" si="7"/>
        <v>18.172122355515413</v>
      </c>
      <c r="Z16" s="32"/>
      <c r="AA16" s="72">
        <v>4401.5083409999997</v>
      </c>
      <c r="AB16" s="72"/>
      <c r="AC16" s="72">
        <v>5201.4935909999986</v>
      </c>
      <c r="AD16" s="32"/>
      <c r="AE16" s="37">
        <f t="shared" si="8"/>
        <v>18.175252391280168</v>
      </c>
      <c r="AF16" s="72"/>
      <c r="AG16" s="37">
        <f t="shared" si="9"/>
        <v>22.198695751215539</v>
      </c>
      <c r="AH16" s="32"/>
      <c r="AI16" s="72">
        <v>1737.2406340000002</v>
      </c>
      <c r="AJ16" s="72"/>
      <c r="AK16" s="72">
        <v>1737.5003800000002</v>
      </c>
      <c r="AL16" s="32"/>
      <c r="AM16" s="37">
        <f t="shared" si="10"/>
        <v>1.4951641984211506E-2</v>
      </c>
      <c r="AN16" s="72"/>
      <c r="AO16" s="37">
        <f t="shared" si="11"/>
        <v>18.680074799564267</v>
      </c>
      <c r="AP16" s="32"/>
      <c r="AQ16" s="73" t="s">
        <v>526</v>
      </c>
    </row>
    <row r="17" spans="1:43" ht="13.5" customHeight="1" x14ac:dyDescent="0.3">
      <c r="A17" s="71" t="s">
        <v>330</v>
      </c>
      <c r="B17" s="32"/>
      <c r="C17" s="72">
        <f t="shared" si="0"/>
        <v>4039.5847290000002</v>
      </c>
      <c r="D17" s="72"/>
      <c r="E17" s="72">
        <f t="shared" si="1"/>
        <v>6728.6900830000013</v>
      </c>
      <c r="F17" s="32"/>
      <c r="G17" s="37">
        <f t="shared" si="2"/>
        <v>66.568856315725526</v>
      </c>
      <c r="H17" s="72"/>
      <c r="I17" s="37">
        <f t="shared" si="3"/>
        <v>-3.0307547301369056</v>
      </c>
      <c r="J17" s="32"/>
      <c r="K17" s="72">
        <v>2903.1719880000001</v>
      </c>
      <c r="L17" s="72"/>
      <c r="M17" s="72">
        <v>5062.2843170000006</v>
      </c>
      <c r="N17" s="32"/>
      <c r="O17" s="37">
        <f t="shared" si="4"/>
        <v>74.370803311842934</v>
      </c>
      <c r="P17" s="72"/>
      <c r="Q17" s="37">
        <f t="shared" si="5"/>
        <v>-4.7619720622805062</v>
      </c>
      <c r="R17" s="32"/>
      <c r="S17" s="72">
        <v>1136.4127409999999</v>
      </c>
      <c r="T17" s="72"/>
      <c r="U17" s="72">
        <v>1666.4057660000005</v>
      </c>
      <c r="V17" s="32"/>
      <c r="W17" s="37">
        <f t="shared" si="6"/>
        <v>46.637370902197631</v>
      </c>
      <c r="X17" s="72"/>
      <c r="Y17" s="37">
        <f t="shared" si="7"/>
        <v>2.6369982351264838</v>
      </c>
      <c r="Z17" s="32"/>
      <c r="AA17" s="72">
        <v>2792.1300200000001</v>
      </c>
      <c r="AB17" s="72"/>
      <c r="AC17" s="72">
        <v>4993.3600270000006</v>
      </c>
      <c r="AD17" s="32"/>
      <c r="AE17" s="37">
        <f t="shared" si="8"/>
        <v>78.836944957169294</v>
      </c>
      <c r="AF17" s="72"/>
      <c r="AG17" s="37">
        <f t="shared" si="9"/>
        <v>-4.0014192146679903</v>
      </c>
      <c r="AH17" s="32"/>
      <c r="AI17" s="72">
        <v>1247.4547089999999</v>
      </c>
      <c r="AJ17" s="72"/>
      <c r="AK17" s="72">
        <v>1735.3300560000007</v>
      </c>
      <c r="AL17" s="32"/>
      <c r="AM17" s="37">
        <f t="shared" si="10"/>
        <v>39.109664140920813</v>
      </c>
      <c r="AN17" s="72"/>
      <c r="AO17" s="37">
        <f t="shared" si="11"/>
        <v>-0.1249107064943189</v>
      </c>
      <c r="AP17" s="32"/>
      <c r="AQ17" s="73" t="s">
        <v>527</v>
      </c>
    </row>
    <row r="18" spans="1:43" ht="13.5" customHeight="1" x14ac:dyDescent="0.3">
      <c r="A18" s="71" t="s">
        <v>331</v>
      </c>
      <c r="B18" s="32"/>
      <c r="C18" s="72">
        <f t="shared" si="0"/>
        <v>4333.0105259999991</v>
      </c>
      <c r="D18" s="72"/>
      <c r="E18" s="72">
        <f t="shared" si="1"/>
        <v>6746.9697319999977</v>
      </c>
      <c r="F18" s="32"/>
      <c r="G18" s="37">
        <f t="shared" si="2"/>
        <v>55.710901035554031</v>
      </c>
      <c r="H18" s="72"/>
      <c r="I18" s="37">
        <f t="shared" si="3"/>
        <v>0.27166727512357625</v>
      </c>
      <c r="J18" s="32"/>
      <c r="K18" s="72">
        <v>3382.0096759999992</v>
      </c>
      <c r="L18" s="72"/>
      <c r="M18" s="72">
        <v>5108.401507999999</v>
      </c>
      <c r="N18" s="32"/>
      <c r="O18" s="37">
        <f t="shared" si="4"/>
        <v>51.046330359464065</v>
      </c>
      <c r="P18" s="72"/>
      <c r="Q18" s="37">
        <f t="shared" si="5"/>
        <v>0.91099567136379278</v>
      </c>
      <c r="R18" s="32"/>
      <c r="S18" s="72">
        <v>951.00085000000001</v>
      </c>
      <c r="T18" s="72"/>
      <c r="U18" s="72">
        <v>1638.5682239999992</v>
      </c>
      <c r="V18" s="32"/>
      <c r="W18" s="37">
        <f t="shared" si="6"/>
        <v>72.299343791333001</v>
      </c>
      <c r="X18" s="72"/>
      <c r="Y18" s="37">
        <f t="shared" si="7"/>
        <v>-1.6705140229334319</v>
      </c>
      <c r="Z18" s="32"/>
      <c r="AA18" s="72">
        <v>3276.981334999999</v>
      </c>
      <c r="AB18" s="72"/>
      <c r="AC18" s="72">
        <v>5037.8540349999994</v>
      </c>
      <c r="AD18" s="32"/>
      <c r="AE18" s="37">
        <f t="shared" si="8"/>
        <v>53.734596568887724</v>
      </c>
      <c r="AF18" s="72"/>
      <c r="AG18" s="37">
        <f t="shared" si="9"/>
        <v>0.89106348749963615</v>
      </c>
      <c r="AH18" s="32"/>
      <c r="AI18" s="72">
        <v>1056.0291910000001</v>
      </c>
      <c r="AJ18" s="72"/>
      <c r="AK18" s="72">
        <v>1709.115696999999</v>
      </c>
      <c r="AL18" s="32"/>
      <c r="AM18" s="37">
        <f t="shared" si="10"/>
        <v>61.843603525917956</v>
      </c>
      <c r="AN18" s="72"/>
      <c r="AO18" s="37">
        <f t="shared" si="11"/>
        <v>-1.5106266908340586</v>
      </c>
      <c r="AP18" s="32"/>
      <c r="AQ18" s="73" t="s">
        <v>528</v>
      </c>
    </row>
    <row r="19" spans="1:43" ht="13.5" customHeight="1" x14ac:dyDescent="0.3">
      <c r="A19" s="71" t="s">
        <v>332</v>
      </c>
      <c r="B19" s="32"/>
      <c r="C19" s="72">
        <f t="shared" si="0"/>
        <v>5156.8907840000002</v>
      </c>
      <c r="D19" s="72"/>
      <c r="E19" s="72">
        <f t="shared" si="1"/>
        <v>6741.7920189999986</v>
      </c>
      <c r="F19" s="32"/>
      <c r="G19" s="37">
        <f t="shared" si="2"/>
        <v>30.733659124939862</v>
      </c>
      <c r="H19" s="72"/>
      <c r="I19" s="37">
        <f t="shared" si="3"/>
        <v>-7.6741310627809867E-2</v>
      </c>
      <c r="J19" s="32"/>
      <c r="K19" s="72">
        <v>4132.0866969999997</v>
      </c>
      <c r="L19" s="72"/>
      <c r="M19" s="72">
        <v>5160.9485139999988</v>
      </c>
      <c r="N19" s="32"/>
      <c r="O19" s="37">
        <f t="shared" si="4"/>
        <v>24.89932792908192</v>
      </c>
      <c r="P19" s="72"/>
      <c r="Q19" s="37">
        <f t="shared" si="5"/>
        <v>1.028638918019837</v>
      </c>
      <c r="R19" s="32"/>
      <c r="S19" s="72">
        <v>1024.8040870000002</v>
      </c>
      <c r="T19" s="72"/>
      <c r="U19" s="72">
        <v>1580.8435050000001</v>
      </c>
      <c r="V19" s="32"/>
      <c r="W19" s="37">
        <f t="shared" si="6"/>
        <v>54.258118703228774</v>
      </c>
      <c r="X19" s="72"/>
      <c r="Y19" s="37">
        <f t="shared" si="7"/>
        <v>-3.5228755296550389</v>
      </c>
      <c r="Z19" s="32"/>
      <c r="AA19" s="72">
        <v>4013.9400849999997</v>
      </c>
      <c r="AB19" s="72"/>
      <c r="AC19" s="72">
        <v>5077.4727779999994</v>
      </c>
      <c r="AD19" s="32"/>
      <c r="AE19" s="37">
        <f t="shared" si="8"/>
        <v>26.495978277662786</v>
      </c>
      <c r="AF19" s="72"/>
      <c r="AG19" s="37">
        <f t="shared" si="9"/>
        <v>0.78642101825008126</v>
      </c>
      <c r="AH19" s="32"/>
      <c r="AI19" s="72">
        <v>1142.9506990000002</v>
      </c>
      <c r="AJ19" s="72"/>
      <c r="AK19" s="72">
        <v>1664.3192410000001</v>
      </c>
      <c r="AL19" s="32"/>
      <c r="AM19" s="37">
        <f t="shared" si="10"/>
        <v>45.616013224031434</v>
      </c>
      <c r="AN19" s="72"/>
      <c r="AO19" s="37">
        <f t="shared" si="11"/>
        <v>-2.6210312197488861</v>
      </c>
      <c r="AP19" s="32"/>
      <c r="AQ19" s="73" t="s">
        <v>529</v>
      </c>
    </row>
    <row r="20" spans="1:43" ht="13.5" customHeight="1" x14ac:dyDescent="0.3">
      <c r="A20" s="71" t="s">
        <v>333</v>
      </c>
      <c r="B20" s="32"/>
      <c r="C20" s="72">
        <f t="shared" si="0"/>
        <v>5863.5128960000011</v>
      </c>
      <c r="D20" s="72"/>
      <c r="E20" s="72">
        <f t="shared" si="1"/>
        <v>7150.296940000002</v>
      </c>
      <c r="F20" s="32"/>
      <c r="G20" s="37">
        <f t="shared" si="2"/>
        <v>21.945616336545044</v>
      </c>
      <c r="H20" s="72"/>
      <c r="I20" s="37">
        <f t="shared" si="3"/>
        <v>6.0592928385915457</v>
      </c>
      <c r="J20" s="32"/>
      <c r="K20" s="72">
        <v>4642.1851030000007</v>
      </c>
      <c r="L20" s="72"/>
      <c r="M20" s="72">
        <v>5329.2508380000017</v>
      </c>
      <c r="N20" s="32"/>
      <c r="O20" s="37">
        <f t="shared" si="4"/>
        <v>14.800481233632553</v>
      </c>
      <c r="P20" s="72"/>
      <c r="Q20" s="37">
        <f t="shared" si="5"/>
        <v>3.2610734934373653</v>
      </c>
      <c r="R20" s="32"/>
      <c r="S20" s="72">
        <v>1221.3277930000004</v>
      </c>
      <c r="T20" s="72"/>
      <c r="U20" s="72">
        <v>1821.0461019999998</v>
      </c>
      <c r="V20" s="32"/>
      <c r="W20" s="37">
        <f t="shared" si="6"/>
        <v>49.103796084660075</v>
      </c>
      <c r="X20" s="72"/>
      <c r="Y20" s="37">
        <f t="shared" si="7"/>
        <v>15.194584172327666</v>
      </c>
      <c r="Z20" s="32"/>
      <c r="AA20" s="72">
        <v>4476.1421170000003</v>
      </c>
      <c r="AB20" s="72"/>
      <c r="AC20" s="72">
        <v>5251.8416530000013</v>
      </c>
      <c r="AD20" s="32"/>
      <c r="AE20" s="37">
        <f t="shared" si="8"/>
        <v>17.329644942549095</v>
      </c>
      <c r="AF20" s="72"/>
      <c r="AG20" s="37">
        <f t="shared" si="9"/>
        <v>3.434166614452721</v>
      </c>
      <c r="AH20" s="32"/>
      <c r="AI20" s="72">
        <v>1387.3707790000003</v>
      </c>
      <c r="AJ20" s="72"/>
      <c r="AK20" s="72">
        <v>1898.4552869999998</v>
      </c>
      <c r="AL20" s="32"/>
      <c r="AM20" s="37">
        <f t="shared" si="10"/>
        <v>36.838350334031304</v>
      </c>
      <c r="AN20" s="72"/>
      <c r="AO20" s="37">
        <f t="shared" si="11"/>
        <v>14.067976878000877</v>
      </c>
      <c r="AP20" s="32"/>
      <c r="AQ20" s="73" t="s">
        <v>530</v>
      </c>
    </row>
    <row r="21" spans="1:43" ht="13.5" customHeight="1" x14ac:dyDescent="0.3">
      <c r="A21" s="71" t="s">
        <v>334</v>
      </c>
      <c r="B21" s="32"/>
      <c r="C21" s="72">
        <f t="shared" si="0"/>
        <v>5017.9059230000003</v>
      </c>
      <c r="D21" s="72"/>
      <c r="E21" s="72">
        <f t="shared" si="1"/>
        <v>6114.5612500000007</v>
      </c>
      <c r="F21" s="32"/>
      <c r="G21" s="37">
        <f t="shared" si="2"/>
        <v>21.854840322401969</v>
      </c>
      <c r="H21" s="72"/>
      <c r="I21" s="37">
        <f t="shared" si="3"/>
        <v>-14.485212274275156</v>
      </c>
      <c r="J21" s="32"/>
      <c r="K21" s="72">
        <v>3877.3402540000002</v>
      </c>
      <c r="L21" s="72"/>
      <c r="M21" s="72">
        <v>4417.5714789999993</v>
      </c>
      <c r="N21" s="32"/>
      <c r="O21" s="37">
        <f t="shared" si="4"/>
        <v>13.933036298340795</v>
      </c>
      <c r="P21" s="72"/>
      <c r="Q21" s="37">
        <f t="shared" si="5"/>
        <v>-17.107082903647736</v>
      </c>
      <c r="R21" s="32"/>
      <c r="S21" s="72">
        <v>1140.5656690000005</v>
      </c>
      <c r="T21" s="72"/>
      <c r="U21" s="72">
        <v>1696.9897710000012</v>
      </c>
      <c r="V21" s="32"/>
      <c r="W21" s="37">
        <f t="shared" si="6"/>
        <v>48.78492463198981</v>
      </c>
      <c r="X21" s="72"/>
      <c r="Y21" s="37">
        <f t="shared" si="7"/>
        <v>-6.8123663021903269</v>
      </c>
      <c r="Z21" s="32"/>
      <c r="AA21" s="72">
        <v>3737.0363270000003</v>
      </c>
      <c r="AB21" s="72"/>
      <c r="AC21" s="72">
        <v>4299.9003969999994</v>
      </c>
      <c r="AD21" s="32"/>
      <c r="AE21" s="37">
        <f t="shared" si="8"/>
        <v>15.061776786415464</v>
      </c>
      <c r="AF21" s="72"/>
      <c r="AG21" s="37">
        <f t="shared" si="9"/>
        <v>-18.125856011980602</v>
      </c>
      <c r="AH21" s="32"/>
      <c r="AI21" s="72">
        <v>1280.8695960000005</v>
      </c>
      <c r="AJ21" s="72"/>
      <c r="AK21" s="72">
        <v>1814.6608530000012</v>
      </c>
      <c r="AL21" s="32"/>
      <c r="AM21" s="37">
        <f t="shared" si="10"/>
        <v>41.674129721477158</v>
      </c>
      <c r="AN21" s="72"/>
      <c r="AO21" s="37">
        <f t="shared" si="11"/>
        <v>-4.413821835773291</v>
      </c>
      <c r="AP21" s="32"/>
      <c r="AQ21" s="73" t="s">
        <v>531</v>
      </c>
    </row>
    <row r="22" spans="1:43" ht="13.5" customHeight="1" x14ac:dyDescent="0.3">
      <c r="A22" s="71" t="s">
        <v>335</v>
      </c>
      <c r="B22" s="32"/>
      <c r="C22" s="72">
        <f t="shared" si="0"/>
        <v>6170.2457019999983</v>
      </c>
      <c r="D22" s="72"/>
      <c r="E22" s="72">
        <f t="shared" si="1"/>
        <v>7328.1984479999983</v>
      </c>
      <c r="F22" s="32"/>
      <c r="G22" s="37">
        <f t="shared" si="2"/>
        <v>18.766720191137054</v>
      </c>
      <c r="H22" s="72"/>
      <c r="I22" s="37">
        <f t="shared" si="3"/>
        <v>19.848312060002641</v>
      </c>
      <c r="J22" s="32"/>
      <c r="K22" s="72">
        <v>4782.908398999999</v>
      </c>
      <c r="L22" s="72"/>
      <c r="M22" s="72">
        <v>5303.7471669999986</v>
      </c>
      <c r="N22" s="32"/>
      <c r="O22" s="37">
        <f t="shared" si="4"/>
        <v>10.889582750714922</v>
      </c>
      <c r="P22" s="72"/>
      <c r="Q22" s="37">
        <f t="shared" si="5"/>
        <v>20.060245594500302</v>
      </c>
      <c r="R22" s="32"/>
      <c r="S22" s="72">
        <v>1387.3373029999998</v>
      </c>
      <c r="T22" s="72"/>
      <c r="U22" s="72">
        <v>2024.4512809999997</v>
      </c>
      <c r="V22" s="32"/>
      <c r="W22" s="37">
        <f t="shared" si="6"/>
        <v>45.92350948989079</v>
      </c>
      <c r="X22" s="72"/>
      <c r="Y22" s="37">
        <f t="shared" si="7"/>
        <v>19.296610715987541</v>
      </c>
      <c r="Z22" s="32"/>
      <c r="AA22" s="72">
        <v>4607.2702779999991</v>
      </c>
      <c r="AB22" s="72"/>
      <c r="AC22" s="72">
        <v>5216.366724999999</v>
      </c>
      <c r="AD22" s="32"/>
      <c r="AE22" s="37">
        <f t="shared" si="8"/>
        <v>13.22033243650742</v>
      </c>
      <c r="AF22" s="72"/>
      <c r="AG22" s="37">
        <f t="shared" si="9"/>
        <v>21.313664117415598</v>
      </c>
      <c r="AH22" s="32"/>
      <c r="AI22" s="72">
        <v>1562.9754239999997</v>
      </c>
      <c r="AJ22" s="72"/>
      <c r="AK22" s="72">
        <v>2111.8317229999998</v>
      </c>
      <c r="AL22" s="32"/>
      <c r="AM22" s="37">
        <f t="shared" si="10"/>
        <v>35.116118306924847</v>
      </c>
      <c r="AN22" s="72"/>
      <c r="AO22" s="37">
        <f t="shared" si="11"/>
        <v>16.376110693561003</v>
      </c>
      <c r="AP22" s="32"/>
      <c r="AQ22" s="73" t="s">
        <v>532</v>
      </c>
    </row>
    <row r="23" spans="1:43" ht="13.5" customHeight="1" x14ac:dyDescent="0.3">
      <c r="A23" s="71" t="s">
        <v>336</v>
      </c>
      <c r="B23" s="32"/>
      <c r="C23" s="72">
        <f t="shared" si="0"/>
        <v>6463.1713879999988</v>
      </c>
      <c r="D23" s="72"/>
      <c r="E23" s="72">
        <f t="shared" si="1"/>
        <v>7626.4372360000016</v>
      </c>
      <c r="F23" s="32"/>
      <c r="G23" s="37">
        <f t="shared" si="2"/>
        <v>17.998375382088867</v>
      </c>
      <c r="H23" s="72"/>
      <c r="I23" s="37">
        <f t="shared" si="3"/>
        <v>4.0697422445130229</v>
      </c>
      <c r="J23" s="32"/>
      <c r="K23" s="72">
        <v>5120.3722639999987</v>
      </c>
      <c r="L23" s="72"/>
      <c r="M23" s="72">
        <v>5641.5506600000017</v>
      </c>
      <c r="N23" s="32"/>
      <c r="O23" s="37">
        <f t="shared" si="4"/>
        <v>10.17852548855231</v>
      </c>
      <c r="P23" s="72"/>
      <c r="Q23" s="37">
        <f t="shared" si="5"/>
        <v>6.3691477433506236</v>
      </c>
      <c r="R23" s="32"/>
      <c r="S23" s="72">
        <v>1342.7991240000003</v>
      </c>
      <c r="T23" s="72"/>
      <c r="U23" s="72">
        <v>1984.8865760000003</v>
      </c>
      <c r="V23" s="32"/>
      <c r="W23" s="37">
        <f t="shared" si="6"/>
        <v>47.817088984040765</v>
      </c>
      <c r="X23" s="72"/>
      <c r="Y23" s="37">
        <f t="shared" si="7"/>
        <v>-1.9543421652733457</v>
      </c>
      <c r="Z23" s="32"/>
      <c r="AA23" s="72">
        <v>4966.4968289999988</v>
      </c>
      <c r="AB23" s="72"/>
      <c r="AC23" s="72">
        <v>5571.6455050000013</v>
      </c>
      <c r="AD23" s="32"/>
      <c r="AE23" s="37">
        <f t="shared" si="8"/>
        <v>12.184618189353571</v>
      </c>
      <c r="AF23" s="72"/>
      <c r="AG23" s="37">
        <f t="shared" si="9"/>
        <v>6.8108474486138277</v>
      </c>
      <c r="AH23" s="32"/>
      <c r="AI23" s="72">
        <v>1496.6745590000003</v>
      </c>
      <c r="AJ23" s="72"/>
      <c r="AK23" s="72">
        <v>2054.7917310000003</v>
      </c>
      <c r="AL23" s="32"/>
      <c r="AM23" s="37">
        <f t="shared" si="10"/>
        <v>37.290483000720258</v>
      </c>
      <c r="AN23" s="72"/>
      <c r="AO23" s="37">
        <f t="shared" si="11"/>
        <v>-2.700972401293896</v>
      </c>
      <c r="AP23" s="32"/>
      <c r="AQ23" s="73" t="s">
        <v>533</v>
      </c>
    </row>
    <row r="24" spans="1:43" ht="13.5" customHeight="1" x14ac:dyDescent="0.3">
      <c r="A24" s="71" t="s">
        <v>337</v>
      </c>
      <c r="B24" s="32"/>
      <c r="C24" s="72">
        <f t="shared" si="0"/>
        <v>6129.9979579999999</v>
      </c>
      <c r="D24" s="72"/>
      <c r="E24" s="72">
        <f t="shared" si="1"/>
        <v>8237.4965679999987</v>
      </c>
      <c r="F24" s="32"/>
      <c r="G24" s="37">
        <f t="shared" si="2"/>
        <v>34.380086656466034</v>
      </c>
      <c r="H24" s="72"/>
      <c r="I24" s="37">
        <f t="shared" si="3"/>
        <v>8.0123826249502059</v>
      </c>
      <c r="J24" s="32"/>
      <c r="K24" s="72">
        <v>5031.6447049999997</v>
      </c>
      <c r="L24" s="72"/>
      <c r="M24" s="72">
        <v>6053.6867739999989</v>
      </c>
      <c r="N24" s="32"/>
      <c r="O24" s="37">
        <f t="shared" si="4"/>
        <v>20.312286119574068</v>
      </c>
      <c r="P24" s="72"/>
      <c r="Q24" s="37">
        <f t="shared" si="5"/>
        <v>7.3053693716187809</v>
      </c>
      <c r="R24" s="32"/>
      <c r="S24" s="72">
        <v>1098.353253</v>
      </c>
      <c r="T24" s="72"/>
      <c r="U24" s="72">
        <v>2183.8097939999998</v>
      </c>
      <c r="V24" s="32"/>
      <c r="W24" s="37">
        <f t="shared" si="6"/>
        <v>98.82581382949661</v>
      </c>
      <c r="X24" s="72"/>
      <c r="Y24" s="37">
        <f t="shared" si="7"/>
        <v>10.021893462591464</v>
      </c>
      <c r="Z24" s="32"/>
      <c r="AA24" s="72">
        <v>4872.2808329999998</v>
      </c>
      <c r="AB24" s="72"/>
      <c r="AC24" s="72">
        <v>5971.1599349999988</v>
      </c>
      <c r="AD24" s="32"/>
      <c r="AE24" s="37">
        <f t="shared" si="8"/>
        <v>22.553689733097499</v>
      </c>
      <c r="AF24" s="72"/>
      <c r="AG24" s="37">
        <f t="shared" si="9"/>
        <v>7.1704926245123204</v>
      </c>
      <c r="AH24" s="32"/>
      <c r="AI24" s="72">
        <v>1257.7171249999999</v>
      </c>
      <c r="AJ24" s="72"/>
      <c r="AK24" s="72">
        <v>2266.3366329999999</v>
      </c>
      <c r="AL24" s="32"/>
      <c r="AM24" s="37">
        <f t="shared" si="10"/>
        <v>80.194464077127037</v>
      </c>
      <c r="AN24" s="72"/>
      <c r="AO24" s="37">
        <f t="shared" si="11"/>
        <v>10.295199207223192</v>
      </c>
      <c r="AP24" s="32"/>
      <c r="AQ24" s="73" t="s">
        <v>534</v>
      </c>
    </row>
    <row r="25" spans="1:43" ht="13.5" customHeight="1" x14ac:dyDescent="0.3">
      <c r="A25" s="71" t="s">
        <v>338</v>
      </c>
      <c r="B25" s="32"/>
      <c r="C25" s="72">
        <f t="shared" si="0"/>
        <v>5703.6121119999998</v>
      </c>
      <c r="D25" s="72"/>
      <c r="E25" s="72">
        <f t="shared" si="1"/>
        <v>7680.8788050000003</v>
      </c>
      <c r="F25" s="32"/>
      <c r="G25" s="37">
        <f t="shared" si="2"/>
        <v>34.666920789370835</v>
      </c>
      <c r="H25" s="72"/>
      <c r="I25" s="37">
        <f t="shared" si="3"/>
        <v>-6.7571228516473951</v>
      </c>
      <c r="J25" s="32"/>
      <c r="K25" s="72">
        <v>4516.3460919999998</v>
      </c>
      <c r="L25" s="72"/>
      <c r="M25" s="72">
        <v>5720.230673</v>
      </c>
      <c r="N25" s="32"/>
      <c r="O25" s="37">
        <f t="shared" si="4"/>
        <v>26.656163112310935</v>
      </c>
      <c r="P25" s="72"/>
      <c r="Q25" s="37">
        <f t="shared" si="5"/>
        <v>-5.508314411511364</v>
      </c>
      <c r="R25" s="32"/>
      <c r="S25" s="72">
        <v>1187.2660199999998</v>
      </c>
      <c r="T25" s="72"/>
      <c r="U25" s="72">
        <v>1960.6481319999998</v>
      </c>
      <c r="V25" s="32"/>
      <c r="W25" s="37">
        <f t="shared" si="6"/>
        <v>65.139749556716879</v>
      </c>
      <c r="X25" s="72"/>
      <c r="Y25" s="37">
        <f t="shared" si="7"/>
        <v>-10.218914788876518</v>
      </c>
      <c r="Z25" s="32"/>
      <c r="AA25" s="72">
        <v>4328.4970109999995</v>
      </c>
      <c r="AB25" s="72"/>
      <c r="AC25" s="72">
        <v>5653.182476</v>
      </c>
      <c r="AD25" s="32"/>
      <c r="AE25" s="37">
        <f t="shared" si="8"/>
        <v>30.603820717297026</v>
      </c>
      <c r="AF25" s="72"/>
      <c r="AG25" s="37">
        <f t="shared" si="9"/>
        <v>-5.3252209363238023</v>
      </c>
      <c r="AH25" s="32"/>
      <c r="AI25" s="72">
        <v>1375.1151009999999</v>
      </c>
      <c r="AJ25" s="72"/>
      <c r="AK25" s="72">
        <v>2027.6963289999999</v>
      </c>
      <c r="AL25" s="32"/>
      <c r="AM25" s="37">
        <f t="shared" si="10"/>
        <v>47.456480372111059</v>
      </c>
      <c r="AN25" s="72"/>
      <c r="AO25" s="37">
        <f t="shared" si="11"/>
        <v>-10.529781874641742</v>
      </c>
      <c r="AP25" s="32"/>
      <c r="AQ25" s="73" t="s">
        <v>535</v>
      </c>
    </row>
    <row r="26" spans="1:43" ht="3.75" customHeight="1" thickBot="1" x14ac:dyDescent="0.3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5"/>
      <c r="AJ26" s="74"/>
      <c r="AK26" s="75"/>
      <c r="AL26" s="74"/>
      <c r="AM26" s="74"/>
      <c r="AN26" s="74"/>
      <c r="AO26" s="74"/>
      <c r="AP26" s="74"/>
      <c r="AQ26" s="74"/>
    </row>
    <row r="27" spans="1:43" ht="14.4" thickTop="1" x14ac:dyDescent="0.3"/>
    <row r="38" spans="27:30" x14ac:dyDescent="0.3">
      <c r="AA38" s="76"/>
      <c r="AB38" s="76"/>
      <c r="AC38" s="76"/>
      <c r="AD38" s="76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2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 x14ac:dyDescent="0.3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 x14ac:dyDescent="0.3">
      <c r="A1" s="222" t="s">
        <v>659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3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 x14ac:dyDescent="0.3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 x14ac:dyDescent="0.3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 x14ac:dyDescent="0.3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 x14ac:dyDescent="0.3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 x14ac:dyDescent="0.3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3">
      <c r="A10" s="221">
        <v>2019</v>
      </c>
      <c r="B10" s="32"/>
      <c r="C10" s="81" t="s">
        <v>297</v>
      </c>
      <c r="D10" s="82"/>
      <c r="E10" s="83">
        <f>SUM(E11:E22)</f>
        <v>79977.12834499999</v>
      </c>
      <c r="F10" s="84"/>
      <c r="G10" s="85">
        <v>8.1438763941517323</v>
      </c>
      <c r="H10" s="86"/>
      <c r="I10" s="87"/>
      <c r="J10" s="82"/>
      <c r="K10" s="83">
        <f>SUM(K11:K22)</f>
        <v>71034.236434999999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 x14ac:dyDescent="0.3">
      <c r="A11" s="221"/>
      <c r="B11" s="32"/>
      <c r="C11" s="71" t="s">
        <v>327</v>
      </c>
      <c r="D11" s="32"/>
      <c r="E11" s="89">
        <v>6741.4133279999987</v>
      </c>
      <c r="F11" s="72"/>
      <c r="G11" s="90">
        <v>11.819022973918081</v>
      </c>
      <c r="H11" s="91"/>
      <c r="I11" s="90">
        <v>13.077928951254108</v>
      </c>
      <c r="J11" s="32"/>
      <c r="K11" s="89">
        <v>5934.3023429999976</v>
      </c>
      <c r="L11" s="72"/>
      <c r="M11" s="90">
        <v>13.476242104512465</v>
      </c>
      <c r="N11" s="91"/>
      <c r="O11" s="90">
        <v>11.739438393130854</v>
      </c>
      <c r="P11" s="80"/>
      <c r="Q11" s="90">
        <v>10.410324352118351</v>
      </c>
      <c r="R11" s="91"/>
      <c r="S11" s="71" t="s">
        <v>524</v>
      </c>
      <c r="T11" s="32"/>
      <c r="U11" s="221"/>
    </row>
    <row r="12" spans="1:26" ht="13.5" customHeight="1" x14ac:dyDescent="0.3">
      <c r="A12" s="221"/>
      <c r="B12" s="32"/>
      <c r="C12" s="71" t="s">
        <v>328</v>
      </c>
      <c r="D12" s="32"/>
      <c r="E12" s="89">
        <v>6193.8520900000003</v>
      </c>
      <c r="F12" s="72"/>
      <c r="G12" s="90">
        <v>9.6430377173644786</v>
      </c>
      <c r="H12" s="91"/>
      <c r="I12" s="90">
        <f>E12/E11*100-100</f>
        <v>-8.1223507795574648</v>
      </c>
      <c r="J12" s="32"/>
      <c r="K12" s="89">
        <v>5479.5894320000007</v>
      </c>
      <c r="L12" s="72"/>
      <c r="M12" s="90">
        <v>10.030089142909262</v>
      </c>
      <c r="N12" s="91"/>
      <c r="O12" s="90">
        <f>K12/K11*100-100</f>
        <v>-7.6624493448057791</v>
      </c>
      <c r="P12" s="80"/>
      <c r="Q12" s="90">
        <v>9.4860875748042019</v>
      </c>
      <c r="R12" s="32"/>
      <c r="S12" s="71" t="s">
        <v>525</v>
      </c>
      <c r="T12" s="32"/>
      <c r="U12" s="221"/>
    </row>
    <row r="13" spans="1:26" ht="13.5" customHeight="1" x14ac:dyDescent="0.3">
      <c r="A13" s="221"/>
      <c r="B13" s="32"/>
      <c r="C13" s="71" t="s">
        <v>329</v>
      </c>
      <c r="D13" s="32"/>
      <c r="E13" s="89">
        <v>6797.7670650000009</v>
      </c>
      <c r="F13" s="72"/>
      <c r="G13" s="90">
        <v>7.6873257624156395</v>
      </c>
      <c r="H13" s="91"/>
      <c r="I13" s="90">
        <f t="shared" ref="I13:I22" si="0">E13/E12*100-100</f>
        <v>9.7502324276523211</v>
      </c>
      <c r="J13" s="32"/>
      <c r="K13" s="89">
        <v>6114.1797440000009</v>
      </c>
      <c r="L13" s="72"/>
      <c r="M13" s="90">
        <v>7.6982463005360131</v>
      </c>
      <c r="N13" s="91"/>
      <c r="O13" s="90">
        <f t="shared" ref="O13:O22" si="1">K13/K12*100-100</f>
        <v>11.5809828432416</v>
      </c>
      <c r="P13" s="80"/>
      <c r="Q13" s="90">
        <v>9.6860200400099785</v>
      </c>
      <c r="R13" s="32"/>
      <c r="S13" s="71" t="s">
        <v>526</v>
      </c>
      <c r="T13" s="32"/>
      <c r="U13" s="221"/>
    </row>
    <row r="14" spans="1:26" ht="13.5" customHeight="1" x14ac:dyDescent="0.3">
      <c r="A14" s="221"/>
      <c r="B14" s="32"/>
      <c r="C14" s="71" t="s">
        <v>330</v>
      </c>
      <c r="D14" s="32"/>
      <c r="E14" s="89">
        <v>6767.7094539999998</v>
      </c>
      <c r="F14" s="72"/>
      <c r="G14" s="90">
        <v>9.2270407748061558</v>
      </c>
      <c r="H14" s="91"/>
      <c r="I14" s="90">
        <f t="shared" si="0"/>
        <v>-0.44216888740952243</v>
      </c>
      <c r="J14" s="32"/>
      <c r="K14" s="89">
        <v>5989.9432479999987</v>
      </c>
      <c r="L14" s="72"/>
      <c r="M14" s="90">
        <v>8.5819419574004314</v>
      </c>
      <c r="N14" s="91"/>
      <c r="O14" s="90">
        <f t="shared" si="1"/>
        <v>-2.0319405251688778</v>
      </c>
      <c r="P14" s="80"/>
      <c r="Q14" s="90">
        <v>8.8211808934931923</v>
      </c>
      <c r="R14" s="32"/>
      <c r="S14" s="71" t="s">
        <v>527</v>
      </c>
      <c r="T14" s="32"/>
      <c r="U14" s="221"/>
    </row>
    <row r="15" spans="1:26" ht="13.5" customHeight="1" x14ac:dyDescent="0.3">
      <c r="A15" s="221"/>
      <c r="B15" s="32"/>
      <c r="C15" s="71" t="s">
        <v>331</v>
      </c>
      <c r="D15" s="32"/>
      <c r="E15" s="89">
        <v>7211.696187999999</v>
      </c>
      <c r="F15" s="72"/>
      <c r="G15" s="90">
        <v>13.646640777230544</v>
      </c>
      <c r="H15" s="91"/>
      <c r="I15" s="90">
        <f t="shared" si="0"/>
        <v>6.5603693098494915</v>
      </c>
      <c r="J15" s="32"/>
      <c r="K15" s="89">
        <v>6369.0722649999989</v>
      </c>
      <c r="L15" s="72"/>
      <c r="M15" s="90">
        <v>10.662090761497623</v>
      </c>
      <c r="N15" s="91"/>
      <c r="O15" s="90">
        <f t="shared" si="1"/>
        <v>6.3294258610311402</v>
      </c>
      <c r="P15" s="80"/>
      <c r="Q15" s="90">
        <v>10.199028807807451</v>
      </c>
      <c r="R15" s="32"/>
      <c r="S15" s="71" t="s">
        <v>528</v>
      </c>
      <c r="T15" s="32"/>
      <c r="U15" s="221"/>
    </row>
    <row r="16" spans="1:26" ht="13.5" customHeight="1" x14ac:dyDescent="0.3">
      <c r="A16" s="221"/>
      <c r="B16" s="32"/>
      <c r="C16" s="71" t="s">
        <v>332</v>
      </c>
      <c r="D16" s="32"/>
      <c r="E16" s="89">
        <v>6613.436184000001</v>
      </c>
      <c r="F16" s="72"/>
      <c r="G16" s="90">
        <v>-4.1603146219698317</v>
      </c>
      <c r="H16" s="91"/>
      <c r="I16" s="90">
        <f t="shared" si="0"/>
        <v>-8.2956906170767581</v>
      </c>
      <c r="J16" s="32"/>
      <c r="K16" s="89">
        <v>5809.6374850000011</v>
      </c>
      <c r="L16" s="72"/>
      <c r="M16" s="90">
        <v>-0.16358212502024116</v>
      </c>
      <c r="N16" s="91"/>
      <c r="O16" s="90">
        <f t="shared" si="1"/>
        <v>-8.7836148927727464</v>
      </c>
      <c r="P16" s="80"/>
      <c r="Q16" s="90">
        <v>5.9180512671058239</v>
      </c>
      <c r="R16" s="32"/>
      <c r="S16" s="71" t="s">
        <v>529</v>
      </c>
      <c r="T16" s="32"/>
      <c r="U16" s="221"/>
    </row>
    <row r="17" spans="1:21" ht="13.5" customHeight="1" x14ac:dyDescent="0.3">
      <c r="A17" s="221"/>
      <c r="B17" s="32"/>
      <c r="C17" s="71" t="s">
        <v>333</v>
      </c>
      <c r="D17" s="32"/>
      <c r="E17" s="89">
        <v>7264.514274000001</v>
      </c>
      <c r="F17" s="72"/>
      <c r="G17" s="90">
        <v>9.9355611201482645</v>
      </c>
      <c r="H17" s="91"/>
      <c r="I17" s="90">
        <f t="shared" si="0"/>
        <v>9.8447776902295345</v>
      </c>
      <c r="J17" s="32"/>
      <c r="K17" s="89">
        <v>6414.3112760000013</v>
      </c>
      <c r="L17" s="72"/>
      <c r="M17" s="90">
        <v>10.233825390603286</v>
      </c>
      <c r="N17" s="91"/>
      <c r="O17" s="90">
        <f t="shared" si="1"/>
        <v>10.40811569674041</v>
      </c>
      <c r="P17" s="80"/>
      <c r="Q17" s="90">
        <v>6.2225256431167111</v>
      </c>
      <c r="R17" s="32"/>
      <c r="S17" s="71" t="s">
        <v>530</v>
      </c>
      <c r="T17" s="32"/>
      <c r="U17" s="221"/>
    </row>
    <row r="18" spans="1:21" ht="13.5" customHeight="1" x14ac:dyDescent="0.3">
      <c r="A18" s="221"/>
      <c r="B18" s="32"/>
      <c r="C18" s="71" t="s">
        <v>334</v>
      </c>
      <c r="D18" s="32"/>
      <c r="E18" s="89">
        <v>5447.6369620000023</v>
      </c>
      <c r="F18" s="72"/>
      <c r="G18" s="90">
        <v>-5.4351456690203861</v>
      </c>
      <c r="H18" s="91"/>
      <c r="I18" s="90">
        <f t="shared" si="0"/>
        <v>-25.010306862534208</v>
      </c>
      <c r="J18" s="32"/>
      <c r="K18" s="89">
        <v>4893.0625430000009</v>
      </c>
      <c r="L18" s="72"/>
      <c r="M18" s="90">
        <v>3.0761552184006717</v>
      </c>
      <c r="N18" s="91"/>
      <c r="O18" s="90">
        <f t="shared" si="1"/>
        <v>-23.716478161762353</v>
      </c>
      <c r="P18" s="80"/>
      <c r="Q18" s="90">
        <v>0.29244211253349306</v>
      </c>
      <c r="R18" s="32"/>
      <c r="S18" s="71" t="s">
        <v>531</v>
      </c>
      <c r="T18" s="32"/>
      <c r="U18" s="221"/>
    </row>
    <row r="19" spans="1:21" ht="13.5" customHeight="1" x14ac:dyDescent="0.3">
      <c r="A19" s="221"/>
      <c r="B19" s="32"/>
      <c r="C19" s="71" t="s">
        <v>335</v>
      </c>
      <c r="D19" s="32"/>
      <c r="E19" s="89">
        <v>6722.9214130000018</v>
      </c>
      <c r="F19" s="72"/>
      <c r="G19" s="90">
        <v>12.472516652082845</v>
      </c>
      <c r="H19" s="91"/>
      <c r="I19" s="90">
        <f t="shared" si="0"/>
        <v>23.409864862430226</v>
      </c>
      <c r="J19" s="32"/>
      <c r="K19" s="89">
        <v>5908.4504210000014</v>
      </c>
      <c r="L19" s="72"/>
      <c r="M19" s="90">
        <v>9.5521313242931569</v>
      </c>
      <c r="N19" s="91"/>
      <c r="O19" s="90">
        <f t="shared" si="1"/>
        <v>20.75158183809873</v>
      </c>
      <c r="P19" s="80"/>
      <c r="Q19" s="90">
        <v>5.9356772463486323</v>
      </c>
      <c r="R19" s="32"/>
      <c r="S19" s="71" t="s">
        <v>532</v>
      </c>
      <c r="T19" s="32"/>
      <c r="U19" s="221"/>
    </row>
    <row r="20" spans="1:21" ht="13.5" customHeight="1" x14ac:dyDescent="0.3">
      <c r="A20" s="221"/>
      <c r="B20" s="32"/>
      <c r="C20" s="71" t="s">
        <v>336</v>
      </c>
      <c r="D20" s="32"/>
      <c r="E20" s="89">
        <v>7272.9260219999987</v>
      </c>
      <c r="F20" s="72"/>
      <c r="G20" s="90">
        <v>6.9871327495229565</v>
      </c>
      <c r="H20" s="91"/>
      <c r="I20" s="90">
        <f t="shared" si="0"/>
        <v>8.1810358207737153</v>
      </c>
      <c r="J20" s="32"/>
      <c r="K20" s="89">
        <v>6523.7294139999985</v>
      </c>
      <c r="L20" s="72"/>
      <c r="M20" s="90">
        <v>6.5836402200317252</v>
      </c>
      <c r="N20" s="91"/>
      <c r="O20" s="90">
        <f t="shared" si="1"/>
        <v>10.413542454602862</v>
      </c>
      <c r="P20" s="80"/>
      <c r="Q20" s="90">
        <v>4.895360232403732</v>
      </c>
      <c r="R20" s="32"/>
      <c r="S20" s="71" t="s">
        <v>533</v>
      </c>
      <c r="T20" s="32"/>
      <c r="U20" s="221"/>
    </row>
    <row r="21" spans="1:21" ht="13.5" customHeight="1" x14ac:dyDescent="0.3">
      <c r="A21" s="221"/>
      <c r="B21" s="32"/>
      <c r="C21" s="71" t="s">
        <v>337</v>
      </c>
      <c r="D21" s="32"/>
      <c r="E21" s="89">
        <v>6927.6414730000006</v>
      </c>
      <c r="F21" s="72"/>
      <c r="G21" s="90">
        <v>0.38980841155516543</v>
      </c>
      <c r="H21" s="91"/>
      <c r="I21" s="90">
        <f t="shared" si="0"/>
        <v>-4.7475328080547143</v>
      </c>
      <c r="J21" s="32"/>
      <c r="K21" s="89">
        <v>6254.3065770000012</v>
      </c>
      <c r="L21" s="72"/>
      <c r="M21" s="90">
        <v>2.0314891536905293</v>
      </c>
      <c r="N21" s="91"/>
      <c r="O21" s="90">
        <f t="shared" si="1"/>
        <v>-4.1298898207183896</v>
      </c>
      <c r="P21" s="80"/>
      <c r="Q21" s="90">
        <v>6.3397399344844274</v>
      </c>
      <c r="R21" s="32"/>
      <c r="S21" s="71" t="s">
        <v>534</v>
      </c>
      <c r="T21" s="32"/>
      <c r="U21" s="221"/>
    </row>
    <row r="22" spans="1:21" ht="13.5" customHeight="1" x14ac:dyDescent="0.3">
      <c r="A22" s="221"/>
      <c r="B22" s="32"/>
      <c r="C22" s="71" t="s">
        <v>338</v>
      </c>
      <c r="D22" s="32"/>
      <c r="E22" s="89">
        <v>6015.6138920000003</v>
      </c>
      <c r="F22" s="72"/>
      <c r="G22" s="90">
        <v>0.9036424828680083</v>
      </c>
      <c r="H22" s="91"/>
      <c r="I22" s="90">
        <f t="shared" si="0"/>
        <v>-13.165051692622427</v>
      </c>
      <c r="J22" s="32"/>
      <c r="K22" s="89">
        <v>5343.6516870000014</v>
      </c>
      <c r="L22" s="72"/>
      <c r="M22" s="90">
        <v>0.61783238567403487</v>
      </c>
      <c r="N22" s="91"/>
      <c r="O22" s="90">
        <f t="shared" si="1"/>
        <v>-14.560445331364178</v>
      </c>
      <c r="P22" s="80"/>
      <c r="Q22" s="90">
        <v>2.8267641264586985</v>
      </c>
      <c r="R22" s="32"/>
      <c r="S22" s="71" t="s">
        <v>535</v>
      </c>
      <c r="T22" s="32"/>
      <c r="U22" s="221"/>
    </row>
    <row r="23" spans="1:21" ht="6.75" customHeight="1" x14ac:dyDescent="0.3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3">
      <c r="A24" s="221">
        <v>2020</v>
      </c>
      <c r="B24" s="32"/>
      <c r="C24" s="81" t="s">
        <v>297</v>
      </c>
      <c r="D24" s="82"/>
      <c r="E24" s="83">
        <f>SUM(E25:E36)</f>
        <v>68145.56797199999</v>
      </c>
      <c r="F24" s="84"/>
      <c r="G24" s="85">
        <f t="shared" ref="G24:G36" si="2">E24/E10*100-100</f>
        <v>-14.79367991554011</v>
      </c>
      <c r="H24" s="86"/>
      <c r="I24" s="87"/>
      <c r="J24" s="82"/>
      <c r="K24" s="83">
        <f>SUM(K25:K36)</f>
        <v>62314.227052000002</v>
      </c>
      <c r="L24" s="84"/>
      <c r="M24" s="85">
        <f t="shared" ref="M24:M36" si="3">K24/K10*100-100</f>
        <v>-12.275783932694566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 x14ac:dyDescent="0.3">
      <c r="A25" s="221"/>
      <c r="B25" s="32"/>
      <c r="C25" s="71" t="s">
        <v>327</v>
      </c>
      <c r="D25" s="32"/>
      <c r="E25" s="72">
        <v>6681.9595229999986</v>
      </c>
      <c r="F25" s="72"/>
      <c r="G25" s="90">
        <f t="shared" si="2"/>
        <v>-0.88191899987889144</v>
      </c>
      <c r="H25" s="91"/>
      <c r="I25" s="90">
        <f>E25/E22*100-100</f>
        <v>11.076934839288015</v>
      </c>
      <c r="J25" s="32"/>
      <c r="K25" s="72">
        <v>5775.3157159999973</v>
      </c>
      <c r="L25" s="72"/>
      <c r="M25" s="90">
        <f t="shared" si="3"/>
        <v>-2.6791123507136092</v>
      </c>
      <c r="N25" s="91"/>
      <c r="O25" s="90">
        <f>K25/K22*100-100</f>
        <v>8.0780719680915212</v>
      </c>
      <c r="P25" s="80"/>
      <c r="Q25" s="90">
        <v>0.10874721936320952</v>
      </c>
      <c r="R25" s="32"/>
      <c r="S25" s="71" t="s">
        <v>524</v>
      </c>
      <c r="T25" s="32"/>
      <c r="U25" s="221"/>
    </row>
    <row r="26" spans="1:21" ht="13.5" customHeight="1" x14ac:dyDescent="0.3">
      <c r="A26" s="221"/>
      <c r="B26" s="32"/>
      <c r="C26" s="71" t="s">
        <v>328</v>
      </c>
      <c r="D26" s="32"/>
      <c r="E26" s="72">
        <v>6446.9274560000013</v>
      </c>
      <c r="F26" s="72"/>
      <c r="G26" s="90">
        <f t="shared" si="2"/>
        <v>4.0859123260077865</v>
      </c>
      <c r="H26" s="91"/>
      <c r="I26" s="90">
        <f>E26/E25*100-100</f>
        <v>-3.5174123128252006</v>
      </c>
      <c r="J26" s="32"/>
      <c r="K26" s="72">
        <v>5738.0027740000023</v>
      </c>
      <c r="L26" s="72"/>
      <c r="M26" s="90">
        <f t="shared" si="3"/>
        <v>4.7159252569344972</v>
      </c>
      <c r="N26" s="91"/>
      <c r="O26" s="90">
        <f>K26/K25*100-100</f>
        <v>-0.64607622915960405</v>
      </c>
      <c r="P26" s="80"/>
      <c r="Q26" s="90">
        <v>1.3097015455673358</v>
      </c>
      <c r="R26" s="32"/>
      <c r="S26" s="71" t="s">
        <v>525</v>
      </c>
      <c r="T26" s="32"/>
      <c r="U26" s="221"/>
    </row>
    <row r="27" spans="1:21" ht="13.5" customHeight="1" x14ac:dyDescent="0.3">
      <c r="A27" s="221"/>
      <c r="B27" s="32"/>
      <c r="C27" s="71" t="s">
        <v>329</v>
      </c>
      <c r="D27" s="32"/>
      <c r="E27" s="72">
        <v>6138.7489750000004</v>
      </c>
      <c r="F27" s="72"/>
      <c r="G27" s="90">
        <f t="shared" si="2"/>
        <v>-9.6946259514115951</v>
      </c>
      <c r="H27" s="91"/>
      <c r="I27" s="90">
        <f t="shared" ref="I27:I36" si="4">E27/E26*100-100</f>
        <v>-4.7802380762511376</v>
      </c>
      <c r="J27" s="32"/>
      <c r="K27" s="72">
        <v>5474.9890779999996</v>
      </c>
      <c r="L27" s="72"/>
      <c r="M27" s="90">
        <f t="shared" si="3"/>
        <v>-10.454234137085265</v>
      </c>
      <c r="N27" s="91"/>
      <c r="O27" s="90">
        <f t="shared" ref="O27:O36" si="5">K27/K26*100-100</f>
        <v>-4.5837150374302524</v>
      </c>
      <c r="P27" s="80"/>
      <c r="Q27" s="90">
        <v>-2.3584643130798071</v>
      </c>
      <c r="R27" s="32"/>
      <c r="S27" s="71" t="s">
        <v>526</v>
      </c>
      <c r="T27" s="32"/>
      <c r="U27" s="221"/>
    </row>
    <row r="28" spans="1:21" ht="13.5" customHeight="1" x14ac:dyDescent="0.3">
      <c r="A28" s="221"/>
      <c r="B28" s="32"/>
      <c r="C28" s="71" t="s">
        <v>330</v>
      </c>
      <c r="D28" s="32"/>
      <c r="E28" s="72">
        <v>4039.5847290000002</v>
      </c>
      <c r="F28" s="72"/>
      <c r="G28" s="90">
        <f t="shared" si="2"/>
        <v>-40.310901990444691</v>
      </c>
      <c r="H28" s="91"/>
      <c r="I28" s="90">
        <f t="shared" si="4"/>
        <v>-34.19531006315502</v>
      </c>
      <c r="J28" s="32"/>
      <c r="K28" s="72">
        <v>3642.7417420000002</v>
      </c>
      <c r="L28" s="72"/>
      <c r="M28" s="90">
        <f t="shared" si="3"/>
        <v>-39.185705253279536</v>
      </c>
      <c r="N28" s="91"/>
      <c r="O28" s="90">
        <f t="shared" si="5"/>
        <v>-33.465771527517191</v>
      </c>
      <c r="P28" s="80"/>
      <c r="Q28" s="90">
        <v>-15.861204148264889</v>
      </c>
      <c r="R28" s="32"/>
      <c r="S28" s="71" t="s">
        <v>527</v>
      </c>
      <c r="T28" s="32"/>
      <c r="U28" s="221"/>
    </row>
    <row r="29" spans="1:21" ht="13.5" customHeight="1" x14ac:dyDescent="0.3">
      <c r="A29" s="221"/>
      <c r="B29" s="32"/>
      <c r="C29" s="71" t="s">
        <v>331</v>
      </c>
      <c r="D29" s="32"/>
      <c r="E29" s="72">
        <v>4333.0105259999991</v>
      </c>
      <c r="F29" s="72"/>
      <c r="G29" s="90">
        <f t="shared" si="2"/>
        <v>-39.91690147444131</v>
      </c>
      <c r="H29" s="91"/>
      <c r="I29" s="90">
        <f t="shared" si="4"/>
        <v>7.2637614181850978</v>
      </c>
      <c r="J29" s="32"/>
      <c r="K29" s="72">
        <v>4150.9056679999994</v>
      </c>
      <c r="L29" s="72"/>
      <c r="M29" s="90">
        <f t="shared" si="3"/>
        <v>-34.827153857077491</v>
      </c>
      <c r="N29" s="91"/>
      <c r="O29" s="90">
        <f t="shared" si="5"/>
        <v>13.950039887290998</v>
      </c>
      <c r="P29" s="80"/>
      <c r="Q29" s="90">
        <v>-30.157271951101379</v>
      </c>
      <c r="R29" s="32"/>
      <c r="S29" s="71" t="s">
        <v>528</v>
      </c>
      <c r="T29" s="32"/>
      <c r="U29" s="221"/>
    </row>
    <row r="30" spans="1:21" ht="13.5" customHeight="1" x14ac:dyDescent="0.3">
      <c r="A30" s="221"/>
      <c r="B30" s="32"/>
      <c r="C30" s="71" t="s">
        <v>332</v>
      </c>
      <c r="D30" s="32"/>
      <c r="E30" s="72">
        <v>5156.8907840000002</v>
      </c>
      <c r="F30" s="72"/>
      <c r="G30" s="90">
        <f t="shared" si="2"/>
        <v>-22.024033489940464</v>
      </c>
      <c r="H30" s="91"/>
      <c r="I30" s="90">
        <f t="shared" si="4"/>
        <v>19.014037770191223</v>
      </c>
      <c r="J30" s="32"/>
      <c r="K30" s="72">
        <v>4863.3470200000011</v>
      </c>
      <c r="L30" s="72"/>
      <c r="M30" s="90">
        <f t="shared" si="3"/>
        <v>-16.288287650361028</v>
      </c>
      <c r="N30" s="91"/>
      <c r="O30" s="90">
        <f t="shared" si="5"/>
        <v>17.163515844080152</v>
      </c>
      <c r="P30" s="80"/>
      <c r="Q30" s="90">
        <v>-34.300053614173763</v>
      </c>
      <c r="R30" s="32"/>
      <c r="S30" s="71" t="s">
        <v>529</v>
      </c>
      <c r="T30" s="32"/>
      <c r="U30" s="221"/>
    </row>
    <row r="31" spans="1:21" ht="13.5" customHeight="1" x14ac:dyDescent="0.3">
      <c r="A31" s="221"/>
      <c r="B31" s="32"/>
      <c r="C31" s="71" t="s">
        <v>333</v>
      </c>
      <c r="D31" s="32"/>
      <c r="E31" s="72">
        <v>5863.5128960000011</v>
      </c>
      <c r="F31" s="72"/>
      <c r="G31" s="90">
        <f t="shared" si="2"/>
        <v>-19.285547872267827</v>
      </c>
      <c r="H31" s="91"/>
      <c r="I31" s="90">
        <f t="shared" si="4"/>
        <v>13.702483562234804</v>
      </c>
      <c r="J31" s="32"/>
      <c r="K31" s="72">
        <v>5449.3647870000013</v>
      </c>
      <c r="L31" s="72"/>
      <c r="M31" s="90">
        <f t="shared" si="3"/>
        <v>-15.043649231843105</v>
      </c>
      <c r="N31" s="91"/>
      <c r="O31" s="90">
        <f t="shared" si="5"/>
        <v>12.049680283764744</v>
      </c>
      <c r="P31" s="80"/>
      <c r="Q31" s="90">
        <v>-27.199281885967352</v>
      </c>
      <c r="R31" s="32"/>
      <c r="S31" s="71" t="s">
        <v>530</v>
      </c>
      <c r="T31" s="32"/>
      <c r="U31" s="221"/>
    </row>
    <row r="32" spans="1:21" ht="13.5" customHeight="1" x14ac:dyDescent="0.3">
      <c r="A32" s="221"/>
      <c r="B32" s="32"/>
      <c r="C32" s="71" t="s">
        <v>334</v>
      </c>
      <c r="D32" s="32"/>
      <c r="E32" s="72">
        <v>5017.9059230000003</v>
      </c>
      <c r="F32" s="72"/>
      <c r="G32" s="90">
        <f t="shared" si="2"/>
        <v>-7.888393481386359</v>
      </c>
      <c r="H32" s="91"/>
      <c r="I32" s="90">
        <f t="shared" si="4"/>
        <v>-14.421507857121981</v>
      </c>
      <c r="J32" s="32"/>
      <c r="K32" s="72">
        <v>4539.7485390000011</v>
      </c>
      <c r="L32" s="72"/>
      <c r="M32" s="90">
        <f t="shared" si="3"/>
        <v>-7.220713017565032</v>
      </c>
      <c r="N32" s="91"/>
      <c r="O32" s="90">
        <f t="shared" si="5"/>
        <v>-16.692151903098491</v>
      </c>
      <c r="P32" s="80"/>
      <c r="Q32" s="90">
        <v>-17.009976181101777</v>
      </c>
      <c r="R32" s="32"/>
      <c r="S32" s="71" t="s">
        <v>531</v>
      </c>
      <c r="T32" s="32"/>
      <c r="U32" s="221"/>
    </row>
    <row r="33" spans="1:21" ht="13.5" customHeight="1" x14ac:dyDescent="0.3">
      <c r="A33" s="221"/>
      <c r="B33" s="32"/>
      <c r="C33" s="71" t="s">
        <v>335</v>
      </c>
      <c r="D33" s="32"/>
      <c r="E33" s="72">
        <v>6170.2457019999983</v>
      </c>
      <c r="F33" s="72"/>
      <c r="G33" s="90">
        <f t="shared" si="2"/>
        <v>-8.220767089903859</v>
      </c>
      <c r="H33" s="91"/>
      <c r="I33" s="90">
        <f t="shared" si="4"/>
        <v>22.964555268327175</v>
      </c>
      <c r="J33" s="32"/>
      <c r="K33" s="72">
        <v>5681.3758489999991</v>
      </c>
      <c r="L33" s="72"/>
      <c r="M33" s="90">
        <f t="shared" si="3"/>
        <v>-3.8432170166466335</v>
      </c>
      <c r="N33" s="91"/>
      <c r="O33" s="90">
        <f t="shared" si="5"/>
        <v>25.147368850774981</v>
      </c>
      <c r="P33" s="80"/>
      <c r="Q33" s="90">
        <v>-12.263438223487384</v>
      </c>
      <c r="R33" s="32"/>
      <c r="S33" s="71" t="s">
        <v>532</v>
      </c>
      <c r="T33" s="32"/>
      <c r="U33" s="221"/>
    </row>
    <row r="34" spans="1:21" ht="13.5" customHeight="1" x14ac:dyDescent="0.3">
      <c r="A34" s="221"/>
      <c r="B34" s="32"/>
      <c r="C34" s="71" t="s">
        <v>336</v>
      </c>
      <c r="D34" s="32"/>
      <c r="E34" s="72">
        <v>6463.1713879999988</v>
      </c>
      <c r="F34" s="72"/>
      <c r="G34" s="90">
        <f t="shared" si="2"/>
        <v>-11.133821952135349</v>
      </c>
      <c r="H34" s="91"/>
      <c r="I34" s="90">
        <f t="shared" si="4"/>
        <v>4.7473909491975803</v>
      </c>
      <c r="J34" s="32"/>
      <c r="K34" s="72">
        <v>5974.0805919999993</v>
      </c>
      <c r="L34" s="72"/>
      <c r="M34" s="90">
        <f t="shared" si="3"/>
        <v>-8.4253773741818065</v>
      </c>
      <c r="N34" s="91"/>
      <c r="O34" s="90">
        <f t="shared" si="5"/>
        <v>5.1520045633228051</v>
      </c>
      <c r="P34" s="80"/>
      <c r="Q34" s="90">
        <v>-9.2172850678787057</v>
      </c>
      <c r="R34" s="32"/>
      <c r="S34" s="71" t="s">
        <v>533</v>
      </c>
      <c r="T34" s="32"/>
      <c r="U34" s="221"/>
    </row>
    <row r="35" spans="1:21" ht="13.5" customHeight="1" x14ac:dyDescent="0.3">
      <c r="A35" s="221"/>
      <c r="B35" s="32"/>
      <c r="C35" s="71" t="s">
        <v>337</v>
      </c>
      <c r="D35" s="32"/>
      <c r="E35" s="72">
        <v>6129.9979579999999</v>
      </c>
      <c r="F35" s="72"/>
      <c r="G35" s="90">
        <f t="shared" si="2"/>
        <v>-11.513926032528687</v>
      </c>
      <c r="H35" s="91"/>
      <c r="I35" s="90">
        <f t="shared" si="4"/>
        <v>-5.1549527313880787</v>
      </c>
      <c r="J35" s="32"/>
      <c r="K35" s="72">
        <v>5764.9708430000001</v>
      </c>
      <c r="L35" s="72"/>
      <c r="M35" s="90">
        <f t="shared" si="3"/>
        <v>-7.8239806120076736</v>
      </c>
      <c r="N35" s="91"/>
      <c r="O35" s="90">
        <f t="shared" si="5"/>
        <v>-3.5002833620962974</v>
      </c>
      <c r="P35" s="80"/>
      <c r="Q35" s="90">
        <v>-10.323679141168995</v>
      </c>
      <c r="R35" s="32"/>
      <c r="S35" s="71" t="s">
        <v>534</v>
      </c>
      <c r="T35" s="32"/>
      <c r="U35" s="221"/>
    </row>
    <row r="36" spans="1:21" ht="13.5" customHeight="1" x14ac:dyDescent="0.3">
      <c r="A36" s="221"/>
      <c r="B36" s="32"/>
      <c r="C36" s="71" t="s">
        <v>338</v>
      </c>
      <c r="D36" s="32"/>
      <c r="E36" s="72">
        <v>5703.6121119999998</v>
      </c>
      <c r="F36" s="72"/>
      <c r="G36" s="90">
        <f t="shared" si="2"/>
        <v>-5.1865326731644643</v>
      </c>
      <c r="H36" s="91"/>
      <c r="I36" s="90">
        <f t="shared" si="4"/>
        <v>-6.9557257428371884</v>
      </c>
      <c r="J36" s="32"/>
      <c r="K36" s="72">
        <v>5259.3844440000003</v>
      </c>
      <c r="L36" s="72"/>
      <c r="M36" s="90">
        <f t="shared" si="3"/>
        <v>-1.5769598756783836</v>
      </c>
      <c r="N36" s="91"/>
      <c r="O36" s="90">
        <f t="shared" si="5"/>
        <v>-8.7699732187526678</v>
      </c>
      <c r="P36" s="80"/>
      <c r="Q36" s="90">
        <v>-9.4943742948125305</v>
      </c>
      <c r="R36" s="32"/>
      <c r="S36" s="71" t="s">
        <v>535</v>
      </c>
      <c r="T36" s="32"/>
      <c r="U36" s="221"/>
    </row>
    <row r="37" spans="1:21" ht="6.75" customHeight="1" x14ac:dyDescent="0.3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3">
      <c r="A38" s="221">
        <v>2021</v>
      </c>
      <c r="B38" s="32"/>
      <c r="C38" s="81"/>
      <c r="D38" s="82"/>
      <c r="E38" s="83">
        <f>SUM(E39:E50)</f>
        <v>82517.965149999989</v>
      </c>
      <c r="F38" s="84"/>
      <c r="G38" s="85">
        <f t="shared" ref="G38" si="6">E38/E24*100-100</f>
        <v>21.090729163641868</v>
      </c>
      <c r="H38" s="86"/>
      <c r="I38" s="87"/>
      <c r="J38" s="82"/>
      <c r="K38" s="83">
        <f>SUM(K39:K50)</f>
        <v>73174.347135999982</v>
      </c>
      <c r="L38" s="84"/>
      <c r="M38" s="85">
        <f t="shared" ref="M38" si="7">K38/K24*100-100</f>
        <v>17.427994533154404</v>
      </c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 x14ac:dyDescent="0.3">
      <c r="A39" s="221"/>
      <c r="B39" s="32"/>
      <c r="C39" s="71" t="s">
        <v>327</v>
      </c>
      <c r="D39" s="32"/>
      <c r="E39" s="72">
        <v>5503.0429729999987</v>
      </c>
      <c r="F39" s="72"/>
      <c r="G39" s="90">
        <f t="shared" ref="G39:G45" si="8">E39/E25*100-100</f>
        <v>-17.643275837604918</v>
      </c>
      <c r="H39" s="91"/>
      <c r="I39" s="90">
        <f>E39/E36*100-100</f>
        <v>-3.5165283869500428</v>
      </c>
      <c r="J39" s="32"/>
      <c r="K39" s="72">
        <v>5014.7188229999992</v>
      </c>
      <c r="L39" s="72"/>
      <c r="M39" s="90">
        <f t="shared" ref="M39:M45" si="9">K39/K25*100-100</f>
        <v>-13.169788984744713</v>
      </c>
      <c r="N39" s="91"/>
      <c r="O39" s="90">
        <f>K39/K36*100-100</f>
        <v>-4.6519820637778224</v>
      </c>
      <c r="P39" s="80"/>
      <c r="Q39" s="90">
        <v>-11.66133394238328</v>
      </c>
      <c r="R39" s="32"/>
      <c r="S39" s="71" t="s">
        <v>524</v>
      </c>
      <c r="T39" s="32"/>
      <c r="U39" s="221"/>
    </row>
    <row r="40" spans="1:21" ht="13.5" customHeight="1" x14ac:dyDescent="0.3">
      <c r="A40" s="221"/>
      <c r="B40" s="32"/>
      <c r="C40" s="71" t="s">
        <v>328</v>
      </c>
      <c r="D40" s="32"/>
      <c r="E40" s="72">
        <v>5720.6071250000014</v>
      </c>
      <c r="F40" s="72"/>
      <c r="G40" s="90">
        <f t="shared" si="8"/>
        <v>-11.266147105843899</v>
      </c>
      <c r="H40" s="91"/>
      <c r="I40" s="90">
        <f t="shared" ref="I40:I45" si="10">E40/E39*100-100</f>
        <v>3.9535244966730971</v>
      </c>
      <c r="J40" s="32"/>
      <c r="K40" s="72">
        <v>5120.0283960000015</v>
      </c>
      <c r="L40" s="72"/>
      <c r="M40" s="90">
        <f t="shared" si="9"/>
        <v>-10.769851503037984</v>
      </c>
      <c r="N40" s="91"/>
      <c r="O40" s="90">
        <f t="shared" ref="O40:O45" si="11">K40/K39*100-100</f>
        <v>2.1000095262968728</v>
      </c>
      <c r="P40" s="80"/>
      <c r="Q40" s="90">
        <v>-11.581595550284945</v>
      </c>
      <c r="R40" s="32"/>
      <c r="S40" s="71" t="s">
        <v>525</v>
      </c>
      <c r="T40" s="32"/>
      <c r="U40" s="221"/>
    </row>
    <row r="41" spans="1:21" ht="13.5" customHeight="1" x14ac:dyDescent="0.3">
      <c r="A41" s="221"/>
      <c r="B41" s="32"/>
      <c r="C41" s="71" t="s">
        <v>329</v>
      </c>
      <c r="D41" s="32"/>
      <c r="E41" s="72">
        <v>6938.993970999999</v>
      </c>
      <c r="F41" s="72"/>
      <c r="G41" s="90">
        <f t="shared" si="8"/>
        <v>13.035962201076941</v>
      </c>
      <c r="H41" s="91"/>
      <c r="I41" s="90">
        <f t="shared" si="10"/>
        <v>21.298208728151337</v>
      </c>
      <c r="J41" s="32"/>
      <c r="K41" s="72">
        <v>6334.2474689999999</v>
      </c>
      <c r="L41" s="72"/>
      <c r="M41" s="90">
        <f t="shared" si="9"/>
        <v>15.694248495448775</v>
      </c>
      <c r="N41" s="91"/>
      <c r="O41" s="90">
        <f t="shared" si="11"/>
        <v>23.715084743447946</v>
      </c>
      <c r="P41" s="80"/>
      <c r="Q41" s="90">
        <v>-5.7349634778136931</v>
      </c>
      <c r="R41" s="32"/>
      <c r="S41" s="71" t="s">
        <v>526</v>
      </c>
      <c r="T41" s="32"/>
      <c r="U41" s="221"/>
    </row>
    <row r="42" spans="1:21" ht="13.5" customHeight="1" x14ac:dyDescent="0.3">
      <c r="A42" s="221"/>
      <c r="B42" s="32"/>
      <c r="C42" s="71" t="s">
        <v>330</v>
      </c>
      <c r="D42" s="32"/>
      <c r="E42" s="72">
        <v>6728.6900830000013</v>
      </c>
      <c r="F42" s="72"/>
      <c r="G42" s="90">
        <f t="shared" si="8"/>
        <v>66.568856315725526</v>
      </c>
      <c r="H42" s="91"/>
      <c r="I42" s="90">
        <f t="shared" si="10"/>
        <v>-3.0307547301369056</v>
      </c>
      <c r="J42" s="32"/>
      <c r="K42" s="72">
        <v>6077.9154280000021</v>
      </c>
      <c r="L42" s="72"/>
      <c r="M42" s="90">
        <f t="shared" si="9"/>
        <v>66.850022825472138</v>
      </c>
      <c r="N42" s="91"/>
      <c r="O42" s="90">
        <f t="shared" si="11"/>
        <v>-4.0467639171739762</v>
      </c>
      <c r="P42" s="80"/>
      <c r="Q42" s="90">
        <v>16.619468364489734</v>
      </c>
      <c r="R42" s="32"/>
      <c r="S42" s="71" t="s">
        <v>527</v>
      </c>
      <c r="T42" s="32"/>
      <c r="U42" s="221"/>
    </row>
    <row r="43" spans="1:21" ht="13.5" customHeight="1" x14ac:dyDescent="0.3">
      <c r="A43" s="221"/>
      <c r="B43" s="32"/>
      <c r="C43" s="71" t="s">
        <v>331</v>
      </c>
      <c r="D43" s="32"/>
      <c r="E43" s="72">
        <v>6746.9697319999987</v>
      </c>
      <c r="F43" s="72"/>
      <c r="G43" s="90">
        <f t="shared" si="8"/>
        <v>55.710901035554059</v>
      </c>
      <c r="H43" s="91"/>
      <c r="I43" s="90">
        <f t="shared" si="10"/>
        <v>0.27166727512360467</v>
      </c>
      <c r="J43" s="32"/>
      <c r="K43" s="72">
        <v>6031.8995569999988</v>
      </c>
      <c r="L43" s="72"/>
      <c r="M43" s="90">
        <f t="shared" si="9"/>
        <v>45.315264654190656</v>
      </c>
      <c r="N43" s="91"/>
      <c r="O43" s="90">
        <f t="shared" si="11"/>
        <v>-0.75709956061604089</v>
      </c>
      <c r="P43" s="80"/>
      <c r="Q43" s="90">
        <v>40.680652753008275</v>
      </c>
      <c r="R43" s="32"/>
      <c r="S43" s="71" t="s">
        <v>528</v>
      </c>
      <c r="T43" s="32"/>
      <c r="U43" s="221"/>
    </row>
    <row r="44" spans="1:21" ht="13.5" customHeight="1" x14ac:dyDescent="0.3">
      <c r="A44" s="221"/>
      <c r="B44" s="32"/>
      <c r="C44" s="71" t="s">
        <v>332</v>
      </c>
      <c r="D44" s="32"/>
      <c r="E44" s="72">
        <v>6741.7920189999986</v>
      </c>
      <c r="F44" s="72"/>
      <c r="G44" s="90">
        <f t="shared" si="8"/>
        <v>30.733659124939862</v>
      </c>
      <c r="H44" s="91"/>
      <c r="I44" s="90">
        <f t="shared" si="10"/>
        <v>-7.6741310627838288E-2</v>
      </c>
      <c r="J44" s="32"/>
      <c r="K44" s="72">
        <v>6118.8468769999981</v>
      </c>
      <c r="L44" s="72"/>
      <c r="M44" s="90">
        <f t="shared" si="9"/>
        <v>25.815551549928202</v>
      </c>
      <c r="N44" s="91"/>
      <c r="O44" s="90">
        <f t="shared" si="11"/>
        <v>1.4414583528516829</v>
      </c>
      <c r="P44" s="80"/>
      <c r="Q44" s="90">
        <v>49.432519282116971</v>
      </c>
      <c r="R44" s="32"/>
      <c r="S44" s="71" t="s">
        <v>529</v>
      </c>
      <c r="T44" s="32"/>
      <c r="U44" s="221"/>
    </row>
    <row r="45" spans="1:21" ht="13.5" customHeight="1" x14ac:dyDescent="0.3">
      <c r="A45" s="221"/>
      <c r="B45" s="32"/>
      <c r="C45" s="71" t="s">
        <v>333</v>
      </c>
      <c r="D45" s="32"/>
      <c r="E45" s="72">
        <v>7150.296940000002</v>
      </c>
      <c r="F45" s="72"/>
      <c r="G45" s="90">
        <f t="shared" si="8"/>
        <v>21.945616336545044</v>
      </c>
      <c r="H45" s="91"/>
      <c r="I45" s="90">
        <f t="shared" si="10"/>
        <v>6.0592928385915457</v>
      </c>
      <c r="J45" s="32"/>
      <c r="K45" s="72">
        <v>6307.490509000002</v>
      </c>
      <c r="L45" s="72"/>
      <c r="M45" s="90">
        <f t="shared" si="9"/>
        <v>15.747261479854387</v>
      </c>
      <c r="N45" s="91"/>
      <c r="O45" s="90">
        <f t="shared" si="11"/>
        <v>3.0829931814292166</v>
      </c>
      <c r="P45" s="80"/>
      <c r="Q45" s="90">
        <v>34.426508749659121</v>
      </c>
      <c r="R45" s="32"/>
      <c r="S45" s="71" t="s">
        <v>530</v>
      </c>
      <c r="T45" s="32"/>
      <c r="U45" s="221"/>
    </row>
    <row r="46" spans="1:21" ht="13.5" customHeight="1" x14ac:dyDescent="0.3">
      <c r="A46" s="221"/>
      <c r="B46" s="32"/>
      <c r="C46" s="71" t="s">
        <v>334</v>
      </c>
      <c r="D46" s="32"/>
      <c r="E46" s="72">
        <v>6114.5612500000007</v>
      </c>
      <c r="F46" s="72"/>
      <c r="G46" s="90">
        <f>E46/E32*100-100</f>
        <v>21.854840322401969</v>
      </c>
      <c r="H46" s="91"/>
      <c r="I46" s="90">
        <f>E46/E45*100-100</f>
        <v>-14.485212274275156</v>
      </c>
      <c r="J46" s="32"/>
      <c r="K46" s="72">
        <v>5271.9986410000001</v>
      </c>
      <c r="L46" s="72"/>
      <c r="M46" s="90">
        <f>K46/K32*100-100</f>
        <v>16.129750265006891</v>
      </c>
      <c r="N46" s="91"/>
      <c r="O46" s="90">
        <f>K46/K45*100-100</f>
        <v>-16.416859708666763</v>
      </c>
      <c r="P46" s="80"/>
      <c r="Q46" s="90">
        <v>24.742885654593621</v>
      </c>
      <c r="R46" s="32"/>
      <c r="S46" s="71" t="s">
        <v>531</v>
      </c>
      <c r="T46" s="32"/>
      <c r="U46" s="221"/>
    </row>
    <row r="47" spans="1:21" ht="13.5" customHeight="1" x14ac:dyDescent="0.3">
      <c r="A47" s="221"/>
      <c r="B47" s="32"/>
      <c r="C47" s="71" t="s">
        <v>335</v>
      </c>
      <c r="D47" s="32"/>
      <c r="E47" s="72">
        <v>7328.1984479999983</v>
      </c>
      <c r="F47" s="72"/>
      <c r="G47" s="90">
        <f>E47/E33*100-100</f>
        <v>18.766720191137054</v>
      </c>
      <c r="H47" s="91"/>
      <c r="I47" s="90">
        <f>E47/E46*100-100</f>
        <v>19.848312060002641</v>
      </c>
      <c r="J47" s="32"/>
      <c r="K47" s="72">
        <v>6329.9579559999984</v>
      </c>
      <c r="L47" s="72"/>
      <c r="M47" s="90">
        <f>K47/K33*100-100</f>
        <v>11.415933820223472</v>
      </c>
      <c r="N47" s="91"/>
      <c r="O47" s="90">
        <f>K47/K46*100-100</f>
        <v>20.067518735158913</v>
      </c>
      <c r="P47" s="80"/>
      <c r="Q47" s="90">
        <v>20.768600699589172</v>
      </c>
      <c r="R47" s="32"/>
      <c r="S47" s="71" t="s">
        <v>532</v>
      </c>
      <c r="T47" s="32"/>
      <c r="U47" s="221"/>
    </row>
    <row r="48" spans="1:21" ht="13.5" customHeight="1" x14ac:dyDescent="0.3">
      <c r="A48" s="221"/>
      <c r="B48" s="32"/>
      <c r="C48" s="71" t="s">
        <v>336</v>
      </c>
      <c r="D48" s="32"/>
      <c r="E48" s="72">
        <v>7626.4372360000016</v>
      </c>
      <c r="F48" s="72"/>
      <c r="G48" s="90">
        <f>E48/E34*100-100</f>
        <v>17.998375382088867</v>
      </c>
      <c r="H48" s="91"/>
      <c r="I48" s="90">
        <f>E48/E47*100-100</f>
        <v>4.0697422445130229</v>
      </c>
      <c r="J48" s="32"/>
      <c r="K48" s="72">
        <v>6583.0549950000022</v>
      </c>
      <c r="L48" s="72"/>
      <c r="M48" s="90">
        <f>K48/K34*100-100</f>
        <v>10.193608767439329</v>
      </c>
      <c r="N48" s="91"/>
      <c r="O48" s="90">
        <f>K48/K47*100-100</f>
        <v>3.9984000013791672</v>
      </c>
      <c r="P48" s="80"/>
      <c r="Q48" s="90">
        <v>19.363273327913035</v>
      </c>
      <c r="R48" s="32"/>
      <c r="S48" s="71" t="s">
        <v>533</v>
      </c>
      <c r="T48" s="32"/>
      <c r="U48" s="221"/>
    </row>
    <row r="49" spans="1:21" ht="13.5" customHeight="1" x14ac:dyDescent="0.3">
      <c r="A49" s="221"/>
      <c r="B49" s="32"/>
      <c r="C49" s="71" t="s">
        <v>337</v>
      </c>
      <c r="D49" s="32"/>
      <c r="E49" s="72">
        <v>8237.4965679999987</v>
      </c>
      <c r="F49" s="72"/>
      <c r="G49" s="90">
        <f>E49/E35*100-100</f>
        <v>34.380086656466034</v>
      </c>
      <c r="H49" s="91"/>
      <c r="I49" s="90">
        <f>E49/E48*100-100</f>
        <v>8.0123826249502059</v>
      </c>
      <c r="J49" s="32"/>
      <c r="K49" s="72">
        <v>7244.3357879999985</v>
      </c>
      <c r="L49" s="72"/>
      <c r="M49" s="90">
        <f>K49/K35*100-100</f>
        <v>25.661273669688839</v>
      </c>
      <c r="N49" s="91"/>
      <c r="O49" s="90">
        <f>K49/K48*100-100</f>
        <v>10.045196242508325</v>
      </c>
      <c r="P49" s="80"/>
      <c r="Q49" s="90">
        <v>23.602937912264892</v>
      </c>
      <c r="R49" s="32"/>
      <c r="S49" s="71" t="s">
        <v>534</v>
      </c>
      <c r="T49" s="32"/>
      <c r="U49" s="221"/>
    </row>
    <row r="50" spans="1:21" ht="13.5" customHeight="1" x14ac:dyDescent="0.3">
      <c r="A50" s="221"/>
      <c r="B50" s="32"/>
      <c r="C50" s="71" t="s">
        <v>338</v>
      </c>
      <c r="D50" s="32"/>
      <c r="E50" s="72">
        <v>7680.8788050000003</v>
      </c>
      <c r="F50" s="72"/>
      <c r="G50" s="90">
        <f>E50/E36*100-100</f>
        <v>34.666920789370835</v>
      </c>
      <c r="H50" s="91"/>
      <c r="I50" s="90">
        <f>E50/E49*100-100</f>
        <v>-6.7571228516473951</v>
      </c>
      <c r="J50" s="32"/>
      <c r="K50" s="72">
        <v>6739.8526969999994</v>
      </c>
      <c r="L50" s="72"/>
      <c r="M50" s="90">
        <f>K50/K36*100-100</f>
        <v>28.149078447553762</v>
      </c>
      <c r="N50" s="91"/>
      <c r="O50" s="90">
        <f>K50/K49*100-100</f>
        <v>-6.9638280963681893</v>
      </c>
      <c r="P50" s="80"/>
      <c r="Q50" s="90">
        <v>28.682810487990935</v>
      </c>
      <c r="R50" s="32"/>
      <c r="S50" s="71" t="s">
        <v>535</v>
      </c>
      <c r="T50" s="32"/>
      <c r="U50" s="221"/>
    </row>
    <row r="51" spans="1:21" ht="6.75" customHeight="1" thickBot="1" x14ac:dyDescent="0.35">
      <c r="A51" s="74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4"/>
      <c r="Q51" s="93"/>
      <c r="R51" s="93"/>
      <c r="S51" s="93"/>
      <c r="T51" s="93"/>
      <c r="U51" s="74"/>
    </row>
    <row r="52" spans="1:21" ht="14.4" thickTop="1" x14ac:dyDescent="0.3"/>
  </sheetData>
  <mergeCells count="18">
    <mergeCell ref="U38:U50"/>
    <mergeCell ref="A1:U1"/>
    <mergeCell ref="A38:A50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09375" defaultRowHeight="13.8" x14ac:dyDescent="0.3"/>
  <cols>
    <col min="1" max="1" width="11.6640625" style="9" customWidth="1"/>
    <col min="2" max="2" width="0.5546875" style="9" customWidth="1"/>
    <col min="3" max="3" width="8" style="9" customWidth="1"/>
    <col min="4" max="4" width="0.5546875" style="9" customWidth="1"/>
    <col min="5" max="5" width="8" style="9" customWidth="1"/>
    <col min="6" max="6" width="0.5546875" style="9" customWidth="1"/>
    <col min="7" max="7" width="10.88671875" style="9" customWidth="1"/>
    <col min="8" max="8" width="0.5546875" style="9" customWidth="1"/>
    <col min="9" max="9" width="10.88671875" style="9" customWidth="1"/>
    <col min="10" max="10" width="0.5546875" style="9" customWidth="1"/>
    <col min="11" max="11" width="8" style="9" customWidth="1"/>
    <col min="12" max="12" width="0.5546875" style="9" customWidth="1"/>
    <col min="13" max="13" width="8" style="9" customWidth="1"/>
    <col min="14" max="14" width="0.5546875" style="9" customWidth="1"/>
    <col min="15" max="15" width="10.88671875" style="9" customWidth="1"/>
    <col min="16" max="16" width="0.5546875" style="9" customWidth="1"/>
    <col min="17" max="17" width="10.88671875" style="9" customWidth="1"/>
    <col min="18" max="18" width="0.5546875" style="9" customWidth="1"/>
    <col min="19" max="19" width="8" style="9" customWidth="1"/>
    <col min="20" max="20" width="0.5546875" style="9" customWidth="1"/>
    <col min="21" max="21" width="8" style="9" customWidth="1"/>
    <col min="22" max="22" width="0.5546875" style="9" customWidth="1"/>
    <col min="23" max="23" width="10.88671875" style="9" customWidth="1"/>
    <col min="24" max="24" width="0.5546875" style="9" customWidth="1"/>
    <col min="25" max="25" width="10.88671875" style="9" customWidth="1"/>
    <col min="26" max="26" width="0.5546875" style="9" customWidth="1"/>
    <col min="27" max="27" width="8" style="9" customWidth="1"/>
    <col min="28" max="28" width="0.5546875" style="9" customWidth="1"/>
    <col min="29" max="29" width="8" style="9" customWidth="1"/>
    <col min="30" max="30" width="0.5546875" style="9" customWidth="1"/>
    <col min="31" max="31" width="10.88671875" style="9" customWidth="1"/>
    <col min="32" max="32" width="0.5546875" style="9" customWidth="1"/>
    <col min="33" max="33" width="10.88671875" style="9" customWidth="1"/>
    <col min="34" max="34" width="0.5546875" style="9" customWidth="1"/>
    <col min="35" max="35" width="8" style="9" customWidth="1"/>
    <col min="36" max="36" width="0.5546875" style="9" customWidth="1"/>
    <col min="37" max="37" width="8" style="9" customWidth="1"/>
    <col min="38" max="38" width="0.5546875" style="9" customWidth="1"/>
    <col min="39" max="39" width="10.88671875" style="9" customWidth="1"/>
    <col min="40" max="40" width="0.5546875" style="9" customWidth="1"/>
    <col min="41" max="41" width="10.88671875" style="9" customWidth="1"/>
    <col min="42" max="42" width="0.5546875" style="9" customWidth="1"/>
    <col min="43" max="43" width="11.6640625" style="9" customWidth="1"/>
    <col min="44" max="16384" width="9.109375" style="9"/>
  </cols>
  <sheetData>
    <row r="1" spans="1:46" ht="14.25" customHeight="1" x14ac:dyDescent="0.3">
      <c r="A1" s="217" t="s">
        <v>357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  <c r="P1" s="217"/>
      <c r="Q1" s="217"/>
      <c r="R1" s="217"/>
      <c r="S1" s="217"/>
      <c r="T1" s="217"/>
      <c r="U1" s="217"/>
      <c r="V1" s="217"/>
      <c r="W1" s="217"/>
      <c r="X1" s="217"/>
      <c r="Y1" s="217"/>
      <c r="Z1" s="217"/>
      <c r="AA1" s="217"/>
      <c r="AB1" s="217"/>
      <c r="AC1" s="217"/>
      <c r="AD1" s="217"/>
      <c r="AE1" s="217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</row>
    <row r="2" spans="1:46" ht="14.25" customHeight="1" x14ac:dyDescent="0.3">
      <c r="A2" s="217" t="s">
        <v>538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217"/>
      <c r="W2" s="217"/>
      <c r="X2" s="217"/>
      <c r="Y2" s="217"/>
      <c r="Z2" s="217"/>
      <c r="AA2" s="217"/>
      <c r="AB2" s="217"/>
      <c r="AC2" s="217"/>
      <c r="AD2" s="217"/>
      <c r="AE2" s="217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</row>
    <row r="3" spans="1:46" ht="3" customHeight="1" x14ac:dyDescent="0.3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61"/>
      <c r="AN3" s="61"/>
      <c r="AO3" s="61"/>
      <c r="AP3" s="61"/>
      <c r="AQ3" s="61"/>
    </row>
    <row r="4" spans="1:46" s="52" customFormat="1" ht="3.75" customHeight="1" x14ac:dyDescent="0.3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</row>
    <row r="5" spans="1:46" ht="26.25" customHeight="1" x14ac:dyDescent="0.3">
      <c r="A5" s="215" t="s">
        <v>163</v>
      </c>
      <c r="B5" s="63"/>
      <c r="C5" s="218" t="s">
        <v>651</v>
      </c>
      <c r="D5" s="219"/>
      <c r="E5" s="219"/>
      <c r="F5" s="219"/>
      <c r="G5" s="219"/>
      <c r="H5" s="219"/>
      <c r="I5" s="219"/>
      <c r="J5" s="63"/>
      <c r="K5" s="218" t="s">
        <v>652</v>
      </c>
      <c r="L5" s="219"/>
      <c r="M5" s="219"/>
      <c r="N5" s="219"/>
      <c r="O5" s="219"/>
      <c r="P5" s="219"/>
      <c r="Q5" s="219"/>
      <c r="R5" s="63"/>
      <c r="S5" s="218" t="s">
        <v>653</v>
      </c>
      <c r="T5" s="219"/>
      <c r="U5" s="219"/>
      <c r="V5" s="219"/>
      <c r="W5" s="219"/>
      <c r="X5" s="219"/>
      <c r="Y5" s="219"/>
      <c r="Z5" s="63"/>
      <c r="AA5" s="218" t="s">
        <v>654</v>
      </c>
      <c r="AB5" s="219"/>
      <c r="AC5" s="219"/>
      <c r="AD5" s="219"/>
      <c r="AE5" s="219"/>
      <c r="AF5" s="219"/>
      <c r="AG5" s="219"/>
      <c r="AH5" s="63"/>
      <c r="AI5" s="218" t="s">
        <v>655</v>
      </c>
      <c r="AJ5" s="219"/>
      <c r="AK5" s="219"/>
      <c r="AL5" s="219"/>
      <c r="AM5" s="219"/>
      <c r="AN5" s="219"/>
      <c r="AO5" s="219"/>
      <c r="AP5" s="63"/>
      <c r="AQ5" s="215" t="s">
        <v>523</v>
      </c>
      <c r="AS5" s="31"/>
      <c r="AT5" s="31"/>
    </row>
    <row r="6" spans="1:46" ht="2.25" customHeight="1" x14ac:dyDescent="0.3">
      <c r="A6" s="215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3"/>
      <c r="AM6" s="63"/>
      <c r="AN6" s="63"/>
      <c r="AO6" s="63"/>
      <c r="AP6" s="63"/>
      <c r="AQ6" s="215"/>
    </row>
    <row r="7" spans="1:46" ht="27" customHeight="1" x14ac:dyDescent="0.3">
      <c r="A7" s="215"/>
      <c r="B7" s="63"/>
      <c r="C7" s="216" t="s">
        <v>648</v>
      </c>
      <c r="D7" s="216"/>
      <c r="E7" s="216"/>
      <c r="F7" s="63"/>
      <c r="G7" s="215" t="s">
        <v>656</v>
      </c>
      <c r="H7" s="216"/>
      <c r="I7" s="216"/>
      <c r="J7" s="63"/>
      <c r="K7" s="216" t="s">
        <v>648</v>
      </c>
      <c r="L7" s="216"/>
      <c r="M7" s="216"/>
      <c r="N7" s="63"/>
      <c r="O7" s="215" t="s">
        <v>656</v>
      </c>
      <c r="P7" s="216"/>
      <c r="Q7" s="216"/>
      <c r="R7" s="63"/>
      <c r="S7" s="216" t="s">
        <v>648</v>
      </c>
      <c r="T7" s="216"/>
      <c r="U7" s="216"/>
      <c r="V7" s="63"/>
      <c r="W7" s="215" t="s">
        <v>656</v>
      </c>
      <c r="X7" s="216"/>
      <c r="Y7" s="216"/>
      <c r="Z7" s="63"/>
      <c r="AA7" s="216" t="s">
        <v>648</v>
      </c>
      <c r="AB7" s="216"/>
      <c r="AC7" s="216"/>
      <c r="AD7" s="63"/>
      <c r="AE7" s="215" t="s">
        <v>656</v>
      </c>
      <c r="AF7" s="216"/>
      <c r="AG7" s="216"/>
      <c r="AH7" s="63"/>
      <c r="AI7" s="216" t="s">
        <v>648</v>
      </c>
      <c r="AJ7" s="216"/>
      <c r="AK7" s="216"/>
      <c r="AL7" s="63"/>
      <c r="AM7" s="215" t="s">
        <v>656</v>
      </c>
      <c r="AN7" s="216"/>
      <c r="AO7" s="216"/>
      <c r="AP7" s="63"/>
      <c r="AQ7" s="215"/>
    </row>
    <row r="8" spans="1:46" ht="3" customHeight="1" x14ac:dyDescent="0.3">
      <c r="A8" s="215"/>
      <c r="B8" s="63"/>
      <c r="C8" s="216"/>
      <c r="D8" s="216"/>
      <c r="E8" s="216"/>
      <c r="F8" s="63"/>
      <c r="G8" s="63"/>
      <c r="H8" s="63"/>
      <c r="I8" s="63"/>
      <c r="J8" s="63"/>
      <c r="K8" s="216"/>
      <c r="L8" s="216"/>
      <c r="M8" s="216"/>
      <c r="N8" s="63"/>
      <c r="O8" s="63"/>
      <c r="P8" s="63"/>
      <c r="Q8" s="63"/>
      <c r="R8" s="63"/>
      <c r="S8" s="216"/>
      <c r="T8" s="216"/>
      <c r="U8" s="216"/>
      <c r="V8" s="63"/>
      <c r="W8" s="63"/>
      <c r="X8" s="63"/>
      <c r="Y8" s="63"/>
      <c r="Z8" s="63"/>
      <c r="AA8" s="216"/>
      <c r="AB8" s="216"/>
      <c r="AC8" s="216"/>
      <c r="AD8" s="63"/>
      <c r="AE8" s="63"/>
      <c r="AF8" s="63"/>
      <c r="AG8" s="63"/>
      <c r="AH8" s="63"/>
      <c r="AI8" s="216"/>
      <c r="AJ8" s="216"/>
      <c r="AK8" s="216"/>
      <c r="AL8" s="63"/>
      <c r="AM8" s="63"/>
      <c r="AN8" s="63"/>
      <c r="AO8" s="63"/>
      <c r="AP8" s="63"/>
      <c r="AQ8" s="215"/>
    </row>
    <row r="9" spans="1:46" x14ac:dyDescent="0.3">
      <c r="A9" s="215"/>
      <c r="B9" s="63"/>
      <c r="C9" s="216"/>
      <c r="D9" s="216"/>
      <c r="E9" s="216"/>
      <c r="F9" s="63"/>
      <c r="G9" s="216" t="s">
        <v>296</v>
      </c>
      <c r="H9" s="216"/>
      <c r="I9" s="216"/>
      <c r="J9" s="63"/>
      <c r="K9" s="216"/>
      <c r="L9" s="216"/>
      <c r="M9" s="216"/>
      <c r="N9" s="63"/>
      <c r="O9" s="216" t="s">
        <v>296</v>
      </c>
      <c r="P9" s="216"/>
      <c r="Q9" s="216"/>
      <c r="R9" s="63"/>
      <c r="S9" s="216"/>
      <c r="T9" s="216"/>
      <c r="U9" s="216"/>
      <c r="V9" s="63"/>
      <c r="W9" s="216" t="s">
        <v>296</v>
      </c>
      <c r="X9" s="216"/>
      <c r="Y9" s="216"/>
      <c r="Z9" s="63"/>
      <c r="AA9" s="216"/>
      <c r="AB9" s="216"/>
      <c r="AC9" s="216"/>
      <c r="AD9" s="63"/>
      <c r="AE9" s="216" t="s">
        <v>296</v>
      </c>
      <c r="AF9" s="216"/>
      <c r="AG9" s="216"/>
      <c r="AH9" s="63"/>
      <c r="AI9" s="216"/>
      <c r="AJ9" s="216"/>
      <c r="AK9" s="216"/>
      <c r="AL9" s="63"/>
      <c r="AM9" s="216" t="s">
        <v>296</v>
      </c>
      <c r="AN9" s="216"/>
      <c r="AO9" s="216"/>
      <c r="AP9" s="63"/>
      <c r="AQ9" s="215"/>
      <c r="AS9" s="31"/>
      <c r="AT9" s="31"/>
    </row>
    <row r="10" spans="1:46" ht="3" customHeight="1" x14ac:dyDescent="0.3">
      <c r="A10" s="215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215"/>
    </row>
    <row r="11" spans="1:46" ht="55.5" customHeight="1" x14ac:dyDescent="0.3">
      <c r="A11" s="215"/>
      <c r="B11" s="63"/>
      <c r="C11" s="64">
        <v>2020</v>
      </c>
      <c r="D11" s="63"/>
      <c r="E11" s="64">
        <v>2021</v>
      </c>
      <c r="F11" s="63"/>
      <c r="G11" s="30" t="s">
        <v>657</v>
      </c>
      <c r="H11" s="63"/>
      <c r="I11" s="30" t="s">
        <v>658</v>
      </c>
      <c r="J11" s="63"/>
      <c r="K11" s="209">
        <v>2020</v>
      </c>
      <c r="L11" s="63"/>
      <c r="M11" s="209">
        <v>2021</v>
      </c>
      <c r="N11" s="63"/>
      <c r="O11" s="30" t="s">
        <v>657</v>
      </c>
      <c r="P11" s="63"/>
      <c r="Q11" s="30" t="s">
        <v>658</v>
      </c>
      <c r="R11" s="63"/>
      <c r="S11" s="209">
        <v>2020</v>
      </c>
      <c r="T11" s="63"/>
      <c r="U11" s="209">
        <v>2021</v>
      </c>
      <c r="V11" s="63"/>
      <c r="W11" s="30" t="s">
        <v>657</v>
      </c>
      <c r="X11" s="63"/>
      <c r="Y11" s="30" t="s">
        <v>658</v>
      </c>
      <c r="Z11" s="63"/>
      <c r="AA11" s="209">
        <v>2020</v>
      </c>
      <c r="AB11" s="63"/>
      <c r="AC11" s="209">
        <v>2021</v>
      </c>
      <c r="AD11" s="63"/>
      <c r="AE11" s="30" t="s">
        <v>657</v>
      </c>
      <c r="AF11" s="63"/>
      <c r="AG11" s="30" t="s">
        <v>658</v>
      </c>
      <c r="AH11" s="63"/>
      <c r="AI11" s="209">
        <v>2020</v>
      </c>
      <c r="AJ11" s="63"/>
      <c r="AK11" s="209">
        <v>2021</v>
      </c>
      <c r="AL11" s="63"/>
      <c r="AM11" s="30" t="s">
        <v>657</v>
      </c>
      <c r="AN11" s="63"/>
      <c r="AO11" s="30" t="s">
        <v>658</v>
      </c>
      <c r="AP11" s="63"/>
      <c r="AQ11" s="215"/>
    </row>
    <row r="12" spans="1:46" ht="6.75" customHeight="1" x14ac:dyDescent="0.3">
      <c r="A12" s="32"/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</row>
    <row r="13" spans="1:46" ht="13.5" customHeight="1" x14ac:dyDescent="0.3">
      <c r="A13" s="65" t="s">
        <v>297</v>
      </c>
      <c r="B13" s="66"/>
      <c r="C13" s="67">
        <f>SUM(C14:C25)</f>
        <v>53757.392564000002</v>
      </c>
      <c r="D13" s="68"/>
      <c r="E13" s="67">
        <f>SUM(E14:E25)</f>
        <v>63476.703030999997</v>
      </c>
      <c r="F13" s="68"/>
      <c r="G13" s="69"/>
      <c r="H13" s="68"/>
      <c r="I13" s="68"/>
      <c r="J13" s="68"/>
      <c r="K13" s="67">
        <f>SUM(K14:K25)</f>
        <v>41432.077847999994</v>
      </c>
      <c r="L13" s="68"/>
      <c r="M13" s="67">
        <f>SUM(M14:M25)</f>
        <v>48660.780699000003</v>
      </c>
      <c r="N13" s="68"/>
      <c r="O13" s="69"/>
      <c r="P13" s="68"/>
      <c r="Q13" s="68"/>
      <c r="R13" s="68"/>
      <c r="S13" s="67">
        <f>SUM(S14:S25)</f>
        <v>12325.314716000001</v>
      </c>
      <c r="T13" s="68"/>
      <c r="U13" s="67">
        <f>SUM(U14:U25)</f>
        <v>14815.922332000002</v>
      </c>
      <c r="V13" s="68"/>
      <c r="W13" s="69"/>
      <c r="X13" s="68"/>
      <c r="Y13" s="68"/>
      <c r="Z13" s="68"/>
      <c r="AA13" s="67">
        <f>SUM(AA14:AA25)</f>
        <v>38369.912648999998</v>
      </c>
      <c r="AB13" s="68"/>
      <c r="AC13" s="67">
        <f>SUM(AC14:AC25)</f>
        <v>45351.549225999996</v>
      </c>
      <c r="AD13" s="68"/>
      <c r="AE13" s="69"/>
      <c r="AF13" s="68"/>
      <c r="AG13" s="68"/>
      <c r="AH13" s="68"/>
      <c r="AI13" s="67">
        <f>SUM(AI14:AI25)</f>
        <v>15387.479915</v>
      </c>
      <c r="AJ13" s="68"/>
      <c r="AK13" s="67">
        <f>SUM(AK14:AK25)</f>
        <v>18125.153805000002</v>
      </c>
      <c r="AL13" s="68"/>
      <c r="AM13" s="69"/>
      <c r="AN13" s="68"/>
      <c r="AO13" s="68"/>
      <c r="AP13" s="66"/>
      <c r="AQ13" s="65" t="s">
        <v>297</v>
      </c>
      <c r="AT13" s="70"/>
    </row>
    <row r="14" spans="1:46" ht="13.5" customHeight="1" x14ac:dyDescent="0.3">
      <c r="A14" s="71" t="s">
        <v>327</v>
      </c>
      <c r="B14" s="32"/>
      <c r="C14" s="72">
        <f>K14+S14</f>
        <v>5131.7928789999996</v>
      </c>
      <c r="D14" s="72"/>
      <c r="E14" s="72">
        <f>M14+U14</f>
        <v>4604.6227799999997</v>
      </c>
      <c r="F14" s="32"/>
      <c r="G14" s="37">
        <f>E14/C14*100-100</f>
        <v>-10.272630081335748</v>
      </c>
      <c r="H14" s="72"/>
      <c r="I14" s="37">
        <f>E14/C25*100-100</f>
        <v>8.2186337004303169</v>
      </c>
      <c r="J14" s="32"/>
      <c r="K14" s="72">
        <v>3977.2109509999996</v>
      </c>
      <c r="L14" s="72"/>
      <c r="M14" s="72">
        <v>3666.8692689999993</v>
      </c>
      <c r="N14" s="32"/>
      <c r="O14" s="37">
        <f>M14/K14*100-100</f>
        <v>-7.802997774658408</v>
      </c>
      <c r="P14" s="72"/>
      <c r="Q14" s="37">
        <f>M14/K25*100-100</f>
        <v>16.233449320330521</v>
      </c>
      <c r="R14" s="32"/>
      <c r="S14" s="72">
        <v>1154.5819280000003</v>
      </c>
      <c r="T14" s="72"/>
      <c r="U14" s="72">
        <v>937.75351100000023</v>
      </c>
      <c r="V14" s="32"/>
      <c r="W14" s="37">
        <f>U14/S14*100-100</f>
        <v>-18.77982079414636</v>
      </c>
      <c r="X14" s="72"/>
      <c r="Y14" s="37">
        <f>U14/S25*100-100</f>
        <v>-14.76368336279144</v>
      </c>
      <c r="Z14" s="32"/>
      <c r="AA14" s="72">
        <v>3683.5538499999993</v>
      </c>
      <c r="AB14" s="72"/>
      <c r="AC14" s="72">
        <v>3412.5274939999995</v>
      </c>
      <c r="AD14" s="32"/>
      <c r="AE14" s="37">
        <f>AC14/AA14*100-100</f>
        <v>-7.3577411118884442</v>
      </c>
      <c r="AF14" s="72"/>
      <c r="AG14" s="37">
        <f>AC14/AA25*100-100</f>
        <v>17.504260265559466</v>
      </c>
      <c r="AH14" s="32"/>
      <c r="AI14" s="72">
        <v>1448.2390290000003</v>
      </c>
      <c r="AJ14" s="72"/>
      <c r="AK14" s="72">
        <v>1192.0952860000002</v>
      </c>
      <c r="AL14" s="32"/>
      <c r="AM14" s="37">
        <f>AK14/AI14*100-100</f>
        <v>-17.686565399143106</v>
      </c>
      <c r="AN14" s="72"/>
      <c r="AO14" s="37">
        <f>AK14/AI25*100-100</f>
        <v>-11.745844100843186</v>
      </c>
      <c r="AP14" s="32"/>
      <c r="AQ14" s="73" t="s">
        <v>524</v>
      </c>
    </row>
    <row r="15" spans="1:46" ht="13.5" customHeight="1" x14ac:dyDescent="0.3">
      <c r="A15" s="71" t="s">
        <v>328</v>
      </c>
      <c r="B15" s="32"/>
      <c r="C15" s="72">
        <f t="shared" ref="C15:C25" si="0">K15+S15</f>
        <v>4861.6904059999997</v>
      </c>
      <c r="D15" s="72"/>
      <c r="E15" s="72">
        <f t="shared" ref="E15:E25" si="1">M15+U15</f>
        <v>4978.6996230000004</v>
      </c>
      <c r="F15" s="32"/>
      <c r="G15" s="37">
        <f t="shared" ref="G15:G25" si="2">E15/C15*100-100</f>
        <v>2.4067599379753943</v>
      </c>
      <c r="H15" s="72"/>
      <c r="I15" s="37">
        <f t="shared" ref="I15:I25" si="3">E15/E14*100-100</f>
        <v>8.1239411103291417</v>
      </c>
      <c r="J15" s="32"/>
      <c r="K15" s="72">
        <v>3824.0472999999997</v>
      </c>
      <c r="L15" s="72"/>
      <c r="M15" s="72">
        <v>3808.9945740000003</v>
      </c>
      <c r="N15" s="32"/>
      <c r="O15" s="37">
        <f t="shared" ref="O15:O25" si="4">M15/K15*100-100</f>
        <v>-0.39363336326931631</v>
      </c>
      <c r="P15" s="72"/>
      <c r="Q15" s="37">
        <f t="shared" ref="Q15:Q25" si="5">M15/M14*100-100</f>
        <v>3.8759305165727937</v>
      </c>
      <c r="R15" s="32"/>
      <c r="S15" s="72">
        <v>1037.6431060000002</v>
      </c>
      <c r="T15" s="72"/>
      <c r="U15" s="72">
        <v>1169.7050489999997</v>
      </c>
      <c r="V15" s="32"/>
      <c r="W15" s="37">
        <f t="shared" ref="W15:W25" si="6">U15/S15*100-100</f>
        <v>12.727106481638344</v>
      </c>
      <c r="X15" s="72"/>
      <c r="Y15" s="37">
        <f t="shared" ref="Y15:Y25" si="7">U15/U14*100-100</f>
        <v>24.734808804144208</v>
      </c>
      <c r="Z15" s="32"/>
      <c r="AA15" s="72">
        <v>3539.9311179999995</v>
      </c>
      <c r="AB15" s="72"/>
      <c r="AC15" s="72">
        <v>3563.3942650000004</v>
      </c>
      <c r="AD15" s="32"/>
      <c r="AE15" s="37">
        <f t="shared" ref="AE15:AE25" si="8">AC15/AA15*100-100</f>
        <v>0.66281365986739615</v>
      </c>
      <c r="AF15" s="72"/>
      <c r="AG15" s="37">
        <f t="shared" ref="AG15:AG25" si="9">AC15/AC14*100-100</f>
        <v>4.4209686593077606</v>
      </c>
      <c r="AH15" s="32"/>
      <c r="AI15" s="72">
        <v>1321.7592880000002</v>
      </c>
      <c r="AJ15" s="72"/>
      <c r="AK15" s="72">
        <v>1415.3053579999996</v>
      </c>
      <c r="AL15" s="32"/>
      <c r="AM15" s="37">
        <f t="shared" ref="AM15:AM25" si="10">AK15/AI15*100-100</f>
        <v>7.077390781308381</v>
      </c>
      <c r="AN15" s="72"/>
      <c r="AO15" s="37">
        <f t="shared" ref="AO15:AO25" si="11">AK15/AK14*100-100</f>
        <v>18.724180409182452</v>
      </c>
      <c r="AP15" s="32"/>
      <c r="AQ15" s="73" t="s">
        <v>525</v>
      </c>
    </row>
    <row r="16" spans="1:46" ht="13.5" customHeight="1" x14ac:dyDescent="0.3">
      <c r="A16" s="71" t="s">
        <v>329</v>
      </c>
      <c r="B16" s="32"/>
      <c r="C16" s="72">
        <f t="shared" si="0"/>
        <v>4492.6180079999995</v>
      </c>
      <c r="D16" s="72"/>
      <c r="E16" s="72">
        <f t="shared" si="1"/>
        <v>5813.5444889999999</v>
      </c>
      <c r="F16" s="32"/>
      <c r="G16" s="37">
        <f t="shared" si="2"/>
        <v>29.402154348485197</v>
      </c>
      <c r="H16" s="72"/>
      <c r="I16" s="37">
        <f t="shared" si="3"/>
        <v>16.768331677277402</v>
      </c>
      <c r="J16" s="32"/>
      <c r="K16" s="72">
        <v>3368.6153479999994</v>
      </c>
      <c r="L16" s="72"/>
      <c r="M16" s="72">
        <v>4405.2635799999998</v>
      </c>
      <c r="N16" s="32"/>
      <c r="O16" s="37">
        <f t="shared" si="4"/>
        <v>30.773719315132695</v>
      </c>
      <c r="P16" s="72"/>
      <c r="Q16" s="37">
        <f t="shared" si="5"/>
        <v>15.654236161692154</v>
      </c>
      <c r="R16" s="32"/>
      <c r="S16" s="72">
        <v>1124.0026599999997</v>
      </c>
      <c r="T16" s="72"/>
      <c r="U16" s="72">
        <v>1408.2809089999996</v>
      </c>
      <c r="V16" s="32"/>
      <c r="W16" s="37">
        <f t="shared" si="6"/>
        <v>25.291599309916222</v>
      </c>
      <c r="X16" s="72"/>
      <c r="Y16" s="37">
        <f t="shared" si="7"/>
        <v>20.396240933042264</v>
      </c>
      <c r="Z16" s="32"/>
      <c r="AA16" s="72">
        <v>3119.9110029999993</v>
      </c>
      <c r="AB16" s="72"/>
      <c r="AC16" s="72">
        <v>4092.2881740000003</v>
      </c>
      <c r="AD16" s="32"/>
      <c r="AE16" s="37">
        <f t="shared" si="8"/>
        <v>31.16682399161374</v>
      </c>
      <c r="AF16" s="72"/>
      <c r="AG16" s="37">
        <f t="shared" si="9"/>
        <v>14.842419043967325</v>
      </c>
      <c r="AH16" s="32"/>
      <c r="AI16" s="72">
        <v>1372.7070049999998</v>
      </c>
      <c r="AJ16" s="72"/>
      <c r="AK16" s="72">
        <v>1721.2563149999996</v>
      </c>
      <c r="AL16" s="32"/>
      <c r="AM16" s="37">
        <f t="shared" si="10"/>
        <v>25.391384230606434</v>
      </c>
      <c r="AN16" s="72"/>
      <c r="AO16" s="37">
        <f t="shared" si="11"/>
        <v>21.617310728784787</v>
      </c>
      <c r="AP16" s="32"/>
      <c r="AQ16" s="73" t="s">
        <v>526</v>
      </c>
    </row>
    <row r="17" spans="1:43" ht="13.5" customHeight="1" x14ac:dyDescent="0.3">
      <c r="A17" s="71" t="s">
        <v>330</v>
      </c>
      <c r="B17" s="32"/>
      <c r="C17" s="72">
        <f t="shared" si="0"/>
        <v>2919.7189689999996</v>
      </c>
      <c r="D17" s="72"/>
      <c r="E17" s="72">
        <f t="shared" si="1"/>
        <v>5323.1113060000007</v>
      </c>
      <c r="F17" s="32"/>
      <c r="G17" s="37">
        <f t="shared" si="2"/>
        <v>82.31587911432311</v>
      </c>
      <c r="H17" s="72"/>
      <c r="I17" s="37">
        <f t="shared" si="3"/>
        <v>-8.436044205526656</v>
      </c>
      <c r="J17" s="32"/>
      <c r="K17" s="72">
        <v>2104.9611239999999</v>
      </c>
      <c r="L17" s="72"/>
      <c r="M17" s="72">
        <v>4059.1854350000012</v>
      </c>
      <c r="N17" s="32"/>
      <c r="O17" s="37">
        <f t="shared" si="4"/>
        <v>92.838974018030427</v>
      </c>
      <c r="P17" s="72"/>
      <c r="Q17" s="37">
        <f t="shared" si="5"/>
        <v>-7.8560144861978642</v>
      </c>
      <c r="R17" s="32"/>
      <c r="S17" s="72">
        <v>814.75784499999986</v>
      </c>
      <c r="T17" s="72"/>
      <c r="U17" s="72">
        <v>1263.9258709999997</v>
      </c>
      <c r="V17" s="32"/>
      <c r="W17" s="37">
        <f t="shared" si="6"/>
        <v>55.129021310620203</v>
      </c>
      <c r="X17" s="72"/>
      <c r="Y17" s="37">
        <f t="shared" si="7"/>
        <v>-10.250443436210773</v>
      </c>
      <c r="Z17" s="32"/>
      <c r="AA17" s="72">
        <v>1935.9014439999999</v>
      </c>
      <c r="AB17" s="72"/>
      <c r="AC17" s="72">
        <v>3764.7093480000012</v>
      </c>
      <c r="AD17" s="32"/>
      <c r="AE17" s="37">
        <f t="shared" si="8"/>
        <v>94.468027268024571</v>
      </c>
      <c r="AF17" s="72"/>
      <c r="AG17" s="37">
        <f t="shared" si="9"/>
        <v>-8.0047839270274892</v>
      </c>
      <c r="AH17" s="32"/>
      <c r="AI17" s="72">
        <v>983.81752499999982</v>
      </c>
      <c r="AJ17" s="72"/>
      <c r="AK17" s="72">
        <v>1558.4019579999997</v>
      </c>
      <c r="AL17" s="32"/>
      <c r="AM17" s="37">
        <f t="shared" si="10"/>
        <v>58.403557407660514</v>
      </c>
      <c r="AN17" s="72"/>
      <c r="AO17" s="37">
        <f t="shared" si="11"/>
        <v>-9.4613658396367271</v>
      </c>
      <c r="AP17" s="32"/>
      <c r="AQ17" s="73" t="s">
        <v>527</v>
      </c>
    </row>
    <row r="18" spans="1:43" ht="13.5" customHeight="1" x14ac:dyDescent="0.3">
      <c r="A18" s="71" t="s">
        <v>331</v>
      </c>
      <c r="B18" s="32"/>
      <c r="C18" s="72">
        <f t="shared" si="0"/>
        <v>3426.5797159999993</v>
      </c>
      <c r="D18" s="72"/>
      <c r="E18" s="72">
        <f t="shared" si="1"/>
        <v>5301.0038320000003</v>
      </c>
      <c r="F18" s="32"/>
      <c r="G18" s="37">
        <f t="shared" si="2"/>
        <v>54.702480938867524</v>
      </c>
      <c r="H18" s="72"/>
      <c r="I18" s="37">
        <f t="shared" si="3"/>
        <v>-0.41531113533322639</v>
      </c>
      <c r="J18" s="32"/>
      <c r="K18" s="72">
        <v>2661.5586239999998</v>
      </c>
      <c r="L18" s="72"/>
      <c r="M18" s="72">
        <v>4042.0307230000003</v>
      </c>
      <c r="N18" s="32"/>
      <c r="O18" s="37">
        <f t="shared" si="4"/>
        <v>51.867055887926227</v>
      </c>
      <c r="P18" s="72"/>
      <c r="Q18" s="37">
        <f t="shared" si="5"/>
        <v>-0.42261464214189459</v>
      </c>
      <c r="R18" s="32"/>
      <c r="S18" s="72">
        <v>765.02109199999961</v>
      </c>
      <c r="T18" s="72"/>
      <c r="U18" s="72">
        <v>1258.973109</v>
      </c>
      <c r="V18" s="32"/>
      <c r="W18" s="37">
        <f t="shared" si="6"/>
        <v>64.567110915681894</v>
      </c>
      <c r="X18" s="72"/>
      <c r="Y18" s="37">
        <f t="shared" si="7"/>
        <v>-0.39185541760301135</v>
      </c>
      <c r="Z18" s="32"/>
      <c r="AA18" s="72">
        <v>2488.9250649999999</v>
      </c>
      <c r="AB18" s="72"/>
      <c r="AC18" s="72">
        <v>3785.5942190000005</v>
      </c>
      <c r="AD18" s="32"/>
      <c r="AE18" s="37">
        <f t="shared" si="8"/>
        <v>52.097556982897771</v>
      </c>
      <c r="AF18" s="72"/>
      <c r="AG18" s="37">
        <f t="shared" si="9"/>
        <v>0.55475387525186193</v>
      </c>
      <c r="AH18" s="32"/>
      <c r="AI18" s="72">
        <v>937.6546509999996</v>
      </c>
      <c r="AJ18" s="72"/>
      <c r="AK18" s="72">
        <v>1515.409613</v>
      </c>
      <c r="AL18" s="32"/>
      <c r="AM18" s="37">
        <f t="shared" si="10"/>
        <v>61.617031535419812</v>
      </c>
      <c r="AN18" s="72"/>
      <c r="AO18" s="37">
        <f t="shared" si="11"/>
        <v>-2.7587455713399294</v>
      </c>
      <c r="AP18" s="32"/>
      <c r="AQ18" s="73" t="s">
        <v>528</v>
      </c>
    </row>
    <row r="19" spans="1:43" ht="13.5" customHeight="1" x14ac:dyDescent="0.3">
      <c r="A19" s="71" t="s">
        <v>332</v>
      </c>
      <c r="B19" s="32"/>
      <c r="C19" s="72">
        <f t="shared" si="0"/>
        <v>4240.1585869999981</v>
      </c>
      <c r="D19" s="72"/>
      <c r="E19" s="72">
        <f t="shared" si="1"/>
        <v>5148.108933999999</v>
      </c>
      <c r="F19" s="32"/>
      <c r="G19" s="37">
        <f t="shared" si="2"/>
        <v>21.413122371972307</v>
      </c>
      <c r="H19" s="72"/>
      <c r="I19" s="37">
        <f t="shared" si="3"/>
        <v>-2.8842631102629497</v>
      </c>
      <c r="J19" s="32"/>
      <c r="K19" s="72">
        <v>3348.3552239999985</v>
      </c>
      <c r="L19" s="72"/>
      <c r="M19" s="72">
        <v>3960.6379699999989</v>
      </c>
      <c r="N19" s="32"/>
      <c r="O19" s="37">
        <f t="shared" si="4"/>
        <v>18.286074954393811</v>
      </c>
      <c r="P19" s="72"/>
      <c r="Q19" s="37">
        <f t="shared" si="5"/>
        <v>-2.0136599293236372</v>
      </c>
      <c r="R19" s="32"/>
      <c r="S19" s="72">
        <v>891.80336299999999</v>
      </c>
      <c r="T19" s="72"/>
      <c r="U19" s="72">
        <v>1187.4709640000003</v>
      </c>
      <c r="V19" s="32"/>
      <c r="W19" s="37">
        <f t="shared" si="6"/>
        <v>33.153900654218603</v>
      </c>
      <c r="X19" s="72"/>
      <c r="Y19" s="37">
        <f t="shared" si="7"/>
        <v>-5.6794020848303717</v>
      </c>
      <c r="Z19" s="32"/>
      <c r="AA19" s="72">
        <v>3127.0209459999987</v>
      </c>
      <c r="AB19" s="72"/>
      <c r="AC19" s="72">
        <v>3707.8506629999993</v>
      </c>
      <c r="AD19" s="32"/>
      <c r="AE19" s="37">
        <f t="shared" si="8"/>
        <v>18.574538739274587</v>
      </c>
      <c r="AF19" s="72"/>
      <c r="AG19" s="37">
        <f t="shared" si="9"/>
        <v>-2.0536684996454255</v>
      </c>
      <c r="AH19" s="32"/>
      <c r="AI19" s="72">
        <v>1113.137641</v>
      </c>
      <c r="AJ19" s="72"/>
      <c r="AK19" s="72">
        <v>1440.2582710000004</v>
      </c>
      <c r="AL19" s="32"/>
      <c r="AM19" s="37">
        <f t="shared" si="10"/>
        <v>29.387257959054182</v>
      </c>
      <c r="AN19" s="72"/>
      <c r="AO19" s="37">
        <f t="shared" si="11"/>
        <v>-4.9591438087307154</v>
      </c>
      <c r="AP19" s="32"/>
      <c r="AQ19" s="73" t="s">
        <v>529</v>
      </c>
    </row>
    <row r="20" spans="1:43" ht="13.5" customHeight="1" x14ac:dyDescent="0.3">
      <c r="A20" s="71" t="s">
        <v>333</v>
      </c>
      <c r="B20" s="32"/>
      <c r="C20" s="72">
        <f t="shared" si="0"/>
        <v>5032.5004150000013</v>
      </c>
      <c r="D20" s="72"/>
      <c r="E20" s="72">
        <f t="shared" si="1"/>
        <v>5584.190869</v>
      </c>
      <c r="F20" s="32"/>
      <c r="G20" s="37">
        <f t="shared" si="2"/>
        <v>10.962551584806945</v>
      </c>
      <c r="H20" s="72"/>
      <c r="I20" s="37">
        <f t="shared" si="3"/>
        <v>8.470720814005233</v>
      </c>
      <c r="J20" s="32"/>
      <c r="K20" s="72">
        <v>3904.5419110000007</v>
      </c>
      <c r="L20" s="72"/>
      <c r="M20" s="72">
        <v>4283.1381659999997</v>
      </c>
      <c r="N20" s="32"/>
      <c r="O20" s="37">
        <f t="shared" si="4"/>
        <v>9.6963040384687673</v>
      </c>
      <c r="P20" s="72"/>
      <c r="Q20" s="37">
        <f t="shared" si="5"/>
        <v>8.1426325365456336</v>
      </c>
      <c r="R20" s="32"/>
      <c r="S20" s="72">
        <v>1127.9585040000004</v>
      </c>
      <c r="T20" s="72"/>
      <c r="U20" s="72">
        <v>1301.0527030000005</v>
      </c>
      <c r="V20" s="32"/>
      <c r="W20" s="37">
        <f t="shared" si="6"/>
        <v>15.345794937151339</v>
      </c>
      <c r="X20" s="72"/>
      <c r="Y20" s="37">
        <f t="shared" si="7"/>
        <v>9.5650118986825277</v>
      </c>
      <c r="Z20" s="32"/>
      <c r="AA20" s="72">
        <v>3658.5128460000005</v>
      </c>
      <c r="AB20" s="72"/>
      <c r="AC20" s="72">
        <v>3986.3222650000002</v>
      </c>
      <c r="AD20" s="32"/>
      <c r="AE20" s="37">
        <f t="shared" si="8"/>
        <v>8.9601822598055776</v>
      </c>
      <c r="AF20" s="72"/>
      <c r="AG20" s="37">
        <f t="shared" si="9"/>
        <v>7.5103241017450131</v>
      </c>
      <c r="AH20" s="32"/>
      <c r="AI20" s="72">
        <v>1373.9875690000003</v>
      </c>
      <c r="AJ20" s="72"/>
      <c r="AK20" s="72">
        <v>1597.8686040000005</v>
      </c>
      <c r="AL20" s="32"/>
      <c r="AM20" s="37">
        <f t="shared" si="10"/>
        <v>16.294254769927988</v>
      </c>
      <c r="AN20" s="72"/>
      <c r="AO20" s="37">
        <f t="shared" si="11"/>
        <v>10.943199297898715</v>
      </c>
      <c r="AP20" s="32"/>
      <c r="AQ20" s="73" t="s">
        <v>530</v>
      </c>
    </row>
    <row r="21" spans="1:43" ht="13.5" customHeight="1" x14ac:dyDescent="0.3">
      <c r="A21" s="71" t="s">
        <v>334</v>
      </c>
      <c r="B21" s="32"/>
      <c r="C21" s="72">
        <f t="shared" si="0"/>
        <v>3742.4069159999999</v>
      </c>
      <c r="D21" s="72"/>
      <c r="E21" s="72">
        <f t="shared" si="1"/>
        <v>4359.6156090000022</v>
      </c>
      <c r="F21" s="32"/>
      <c r="G21" s="37">
        <f t="shared" si="2"/>
        <v>16.492292443166349</v>
      </c>
      <c r="H21" s="72"/>
      <c r="I21" s="37">
        <f t="shared" si="3"/>
        <v>-21.929323132525568</v>
      </c>
      <c r="J21" s="32"/>
      <c r="K21" s="72">
        <v>2828.6617770000003</v>
      </c>
      <c r="L21" s="72"/>
      <c r="M21" s="72">
        <v>3121.4384280000008</v>
      </c>
      <c r="N21" s="32"/>
      <c r="O21" s="37">
        <f t="shared" si="4"/>
        <v>10.35035907723514</v>
      </c>
      <c r="P21" s="72"/>
      <c r="Q21" s="37">
        <f t="shared" si="5"/>
        <v>-27.122630486723338</v>
      </c>
      <c r="R21" s="32"/>
      <c r="S21" s="72">
        <v>913.74513899999988</v>
      </c>
      <c r="T21" s="72"/>
      <c r="U21" s="72">
        <v>1238.1771810000009</v>
      </c>
      <c r="V21" s="32"/>
      <c r="W21" s="37">
        <f t="shared" si="6"/>
        <v>35.505747516759271</v>
      </c>
      <c r="X21" s="72"/>
      <c r="Y21" s="37">
        <f t="shared" si="7"/>
        <v>-4.8326652606016296</v>
      </c>
      <c r="Z21" s="32"/>
      <c r="AA21" s="72">
        <v>2628.5555540000005</v>
      </c>
      <c r="AB21" s="72"/>
      <c r="AC21" s="72">
        <v>2887.4052780000006</v>
      </c>
      <c r="AD21" s="32"/>
      <c r="AE21" s="37">
        <f t="shared" si="8"/>
        <v>9.8476033198574129</v>
      </c>
      <c r="AF21" s="72"/>
      <c r="AG21" s="37">
        <f t="shared" si="9"/>
        <v>-27.567188850949549</v>
      </c>
      <c r="AH21" s="32"/>
      <c r="AI21" s="72">
        <v>1113.8513619999999</v>
      </c>
      <c r="AJ21" s="72"/>
      <c r="AK21" s="72">
        <v>1472.2103310000009</v>
      </c>
      <c r="AL21" s="32"/>
      <c r="AM21" s="37">
        <f t="shared" si="10"/>
        <v>32.172961422477584</v>
      </c>
      <c r="AN21" s="72"/>
      <c r="AO21" s="37">
        <f t="shared" si="11"/>
        <v>-7.8641180310718255</v>
      </c>
      <c r="AP21" s="32"/>
      <c r="AQ21" s="73" t="s">
        <v>531</v>
      </c>
    </row>
    <row r="22" spans="1:43" ht="13.5" customHeight="1" x14ac:dyDescent="0.3">
      <c r="A22" s="71" t="s">
        <v>335</v>
      </c>
      <c r="B22" s="32"/>
      <c r="C22" s="72">
        <f t="shared" si="0"/>
        <v>5011.1031449999991</v>
      </c>
      <c r="D22" s="72"/>
      <c r="E22" s="72">
        <f t="shared" si="1"/>
        <v>5491.7477890000009</v>
      </c>
      <c r="F22" s="32"/>
      <c r="G22" s="37">
        <f t="shared" si="2"/>
        <v>9.5915935092970841</v>
      </c>
      <c r="H22" s="72"/>
      <c r="I22" s="37">
        <f t="shared" si="3"/>
        <v>25.968623877362546</v>
      </c>
      <c r="J22" s="32"/>
      <c r="K22" s="72">
        <v>3941.3094799999994</v>
      </c>
      <c r="L22" s="72"/>
      <c r="M22" s="72">
        <v>4199.7344520000006</v>
      </c>
      <c r="N22" s="32"/>
      <c r="O22" s="37">
        <f t="shared" si="4"/>
        <v>6.5568302441451749</v>
      </c>
      <c r="P22" s="72"/>
      <c r="Q22" s="37">
        <f t="shared" si="5"/>
        <v>34.544843631302911</v>
      </c>
      <c r="R22" s="32"/>
      <c r="S22" s="72">
        <v>1069.7936649999999</v>
      </c>
      <c r="T22" s="72"/>
      <c r="U22" s="72">
        <v>1292.0133370000003</v>
      </c>
      <c r="V22" s="32"/>
      <c r="W22" s="37">
        <f t="shared" si="6"/>
        <v>20.772199281998965</v>
      </c>
      <c r="X22" s="72"/>
      <c r="Y22" s="37">
        <f t="shared" si="7"/>
        <v>4.3480171356832074</v>
      </c>
      <c r="Z22" s="32"/>
      <c r="AA22" s="72">
        <v>3636.4177759999993</v>
      </c>
      <c r="AB22" s="72"/>
      <c r="AC22" s="72">
        <v>3915.8347170000006</v>
      </c>
      <c r="AD22" s="32"/>
      <c r="AE22" s="37">
        <f t="shared" si="8"/>
        <v>7.6838514772457103</v>
      </c>
      <c r="AF22" s="72"/>
      <c r="AG22" s="37">
        <f t="shared" si="9"/>
        <v>35.617772359007233</v>
      </c>
      <c r="AH22" s="32"/>
      <c r="AI22" s="72">
        <v>1374.6853689999998</v>
      </c>
      <c r="AJ22" s="72"/>
      <c r="AK22" s="72">
        <v>1575.9130720000003</v>
      </c>
      <c r="AL22" s="32"/>
      <c r="AM22" s="37">
        <f t="shared" si="10"/>
        <v>14.638091561735436</v>
      </c>
      <c r="AN22" s="72"/>
      <c r="AO22" s="37">
        <f t="shared" si="11"/>
        <v>7.0440166609589738</v>
      </c>
      <c r="AP22" s="32"/>
      <c r="AQ22" s="73" t="s">
        <v>532</v>
      </c>
    </row>
    <row r="23" spans="1:43" ht="13.5" customHeight="1" x14ac:dyDescent="0.3">
      <c r="A23" s="71" t="s">
        <v>336</v>
      </c>
      <c r="B23" s="32"/>
      <c r="C23" s="72">
        <f t="shared" si="0"/>
        <v>5449.2348420000017</v>
      </c>
      <c r="D23" s="72"/>
      <c r="E23" s="72">
        <f t="shared" si="1"/>
        <v>5582.8838549999982</v>
      </c>
      <c r="F23" s="32"/>
      <c r="G23" s="37">
        <f t="shared" si="2"/>
        <v>2.4526198058100874</v>
      </c>
      <c r="H23" s="72"/>
      <c r="I23" s="37">
        <f t="shared" si="3"/>
        <v>1.659509312910231</v>
      </c>
      <c r="J23" s="32"/>
      <c r="K23" s="72">
        <v>4241.0077020000008</v>
      </c>
      <c r="L23" s="72"/>
      <c r="M23" s="72">
        <v>4311.4369069999993</v>
      </c>
      <c r="N23" s="32"/>
      <c r="O23" s="37">
        <f t="shared" si="4"/>
        <v>1.6606714712351192</v>
      </c>
      <c r="P23" s="72"/>
      <c r="Q23" s="37">
        <f t="shared" si="5"/>
        <v>2.6597504265252638</v>
      </c>
      <c r="R23" s="32"/>
      <c r="S23" s="72">
        <v>1208.2271400000004</v>
      </c>
      <c r="T23" s="72"/>
      <c r="U23" s="72">
        <v>1271.4469479999989</v>
      </c>
      <c r="V23" s="32"/>
      <c r="W23" s="37">
        <f t="shared" si="6"/>
        <v>5.2324439591713343</v>
      </c>
      <c r="X23" s="72"/>
      <c r="Y23" s="37">
        <f t="shared" si="7"/>
        <v>-1.5918093421354058</v>
      </c>
      <c r="Z23" s="32"/>
      <c r="AA23" s="72">
        <v>3889.8892950000009</v>
      </c>
      <c r="AB23" s="72"/>
      <c r="AC23" s="72">
        <v>3998.108205</v>
      </c>
      <c r="AD23" s="32"/>
      <c r="AE23" s="37">
        <f t="shared" si="8"/>
        <v>2.7820562949979433</v>
      </c>
      <c r="AF23" s="72"/>
      <c r="AG23" s="37">
        <f t="shared" si="9"/>
        <v>2.1010459824267258</v>
      </c>
      <c r="AH23" s="32"/>
      <c r="AI23" s="72">
        <v>1559.3455470000004</v>
      </c>
      <c r="AJ23" s="72"/>
      <c r="AK23" s="72">
        <v>1584.7756499999989</v>
      </c>
      <c r="AL23" s="32"/>
      <c r="AM23" s="37">
        <f t="shared" si="10"/>
        <v>1.6308189707485212</v>
      </c>
      <c r="AN23" s="72"/>
      <c r="AO23" s="37">
        <f t="shared" si="11"/>
        <v>0.56237733904644926</v>
      </c>
      <c r="AP23" s="32"/>
      <c r="AQ23" s="73" t="s">
        <v>533</v>
      </c>
    </row>
    <row r="24" spans="1:43" ht="13.5" customHeight="1" x14ac:dyDescent="0.3">
      <c r="A24" s="71" t="s">
        <v>337</v>
      </c>
      <c r="B24" s="32"/>
      <c r="C24" s="72">
        <f t="shared" si="0"/>
        <v>5194.6626830000005</v>
      </c>
      <c r="D24" s="72"/>
      <c r="E24" s="72">
        <f t="shared" si="1"/>
        <v>6038.6495309999991</v>
      </c>
      <c r="F24" s="32"/>
      <c r="G24" s="37">
        <f t="shared" si="2"/>
        <v>16.247192541722129</v>
      </c>
      <c r="H24" s="72"/>
      <c r="I24" s="37">
        <f t="shared" si="3"/>
        <v>8.1636245323609842</v>
      </c>
      <c r="J24" s="32"/>
      <c r="K24" s="72">
        <v>4077.0631160000003</v>
      </c>
      <c r="L24" s="72"/>
      <c r="M24" s="72">
        <v>4765.9186909999989</v>
      </c>
      <c r="N24" s="32"/>
      <c r="O24" s="37">
        <f t="shared" si="4"/>
        <v>16.895877140009389</v>
      </c>
      <c r="P24" s="72"/>
      <c r="Q24" s="37">
        <f t="shared" si="5"/>
        <v>10.541306617803173</v>
      </c>
      <c r="R24" s="32"/>
      <c r="S24" s="72">
        <v>1117.5995670000004</v>
      </c>
      <c r="T24" s="72"/>
      <c r="U24" s="72">
        <v>1272.7308399999999</v>
      </c>
      <c r="V24" s="32"/>
      <c r="W24" s="37">
        <f t="shared" si="6"/>
        <v>13.880756362175603</v>
      </c>
      <c r="X24" s="72"/>
      <c r="Y24" s="37">
        <f t="shared" si="7"/>
        <v>0.10097881016749</v>
      </c>
      <c r="Z24" s="32"/>
      <c r="AA24" s="72">
        <v>3757.1203320000004</v>
      </c>
      <c r="AB24" s="72"/>
      <c r="AC24" s="72">
        <v>4464.1258629999993</v>
      </c>
      <c r="AD24" s="32"/>
      <c r="AE24" s="37">
        <f t="shared" si="8"/>
        <v>18.817750525004982</v>
      </c>
      <c r="AF24" s="72"/>
      <c r="AG24" s="37">
        <f t="shared" si="9"/>
        <v>11.655954118930595</v>
      </c>
      <c r="AH24" s="32"/>
      <c r="AI24" s="72">
        <v>1437.5423510000005</v>
      </c>
      <c r="AJ24" s="72"/>
      <c r="AK24" s="72">
        <v>1574.5236679999998</v>
      </c>
      <c r="AL24" s="32"/>
      <c r="AM24" s="37">
        <f t="shared" si="10"/>
        <v>9.5288543606879301</v>
      </c>
      <c r="AN24" s="72"/>
      <c r="AO24" s="37">
        <f t="shared" si="11"/>
        <v>-0.64690431102970081</v>
      </c>
      <c r="AP24" s="32"/>
      <c r="AQ24" s="73" t="s">
        <v>534</v>
      </c>
    </row>
    <row r="25" spans="1:43" ht="13.5" customHeight="1" x14ac:dyDescent="0.3">
      <c r="A25" s="71" t="s">
        <v>338</v>
      </c>
      <c r="B25" s="32"/>
      <c r="C25" s="72">
        <f t="shared" si="0"/>
        <v>4254.9259980000006</v>
      </c>
      <c r="D25" s="72"/>
      <c r="E25" s="72">
        <f t="shared" si="1"/>
        <v>5250.5244140000004</v>
      </c>
      <c r="F25" s="32"/>
      <c r="G25" s="37">
        <f t="shared" si="2"/>
        <v>23.398724595162747</v>
      </c>
      <c r="H25" s="72"/>
      <c r="I25" s="37">
        <f t="shared" si="3"/>
        <v>-13.051347208578363</v>
      </c>
      <c r="J25" s="32"/>
      <c r="K25" s="72">
        <v>3154.7452910000002</v>
      </c>
      <c r="L25" s="72"/>
      <c r="M25" s="72">
        <v>4036.1325039999997</v>
      </c>
      <c r="N25" s="32"/>
      <c r="O25" s="37">
        <f t="shared" si="4"/>
        <v>27.938458788240709</v>
      </c>
      <c r="P25" s="72"/>
      <c r="Q25" s="37">
        <f t="shared" si="5"/>
        <v>-15.312602549811302</v>
      </c>
      <c r="R25" s="32"/>
      <c r="S25" s="72">
        <v>1100.1807070000004</v>
      </c>
      <c r="T25" s="72"/>
      <c r="U25" s="72">
        <v>1214.3919100000005</v>
      </c>
      <c r="V25" s="32"/>
      <c r="W25" s="37">
        <f t="shared" si="6"/>
        <v>10.381131233561987</v>
      </c>
      <c r="X25" s="72"/>
      <c r="Y25" s="37">
        <f t="shared" si="7"/>
        <v>-4.583760223803452</v>
      </c>
      <c r="Z25" s="32"/>
      <c r="AA25" s="72">
        <v>2904.1734200000001</v>
      </c>
      <c r="AB25" s="72"/>
      <c r="AC25" s="72">
        <v>3773.3887349999995</v>
      </c>
      <c r="AD25" s="32"/>
      <c r="AE25" s="37">
        <f t="shared" si="8"/>
        <v>29.929869511718067</v>
      </c>
      <c r="AF25" s="72"/>
      <c r="AG25" s="37">
        <f t="shared" si="9"/>
        <v>-15.473065706436145</v>
      </c>
      <c r="AH25" s="32"/>
      <c r="AI25" s="72">
        <v>1350.7525780000005</v>
      </c>
      <c r="AJ25" s="72"/>
      <c r="AK25" s="72">
        <v>1477.1356790000004</v>
      </c>
      <c r="AL25" s="32"/>
      <c r="AM25" s="37">
        <f t="shared" si="10"/>
        <v>9.3564952648196993</v>
      </c>
      <c r="AN25" s="72"/>
      <c r="AO25" s="37">
        <f t="shared" si="11"/>
        <v>-6.1852350002273369</v>
      </c>
      <c r="AP25" s="32"/>
      <c r="AQ25" s="73" t="s">
        <v>535</v>
      </c>
    </row>
    <row r="26" spans="1:43" ht="3.75" customHeight="1" thickBot="1" x14ac:dyDescent="0.3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</row>
    <row r="27" spans="1:43" ht="14.4" thickTop="1" x14ac:dyDescent="0.3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2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 x14ac:dyDescent="0.3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 x14ac:dyDescent="0.3">
      <c r="A1" s="222" t="s">
        <v>665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3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 x14ac:dyDescent="0.3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 x14ac:dyDescent="0.3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 x14ac:dyDescent="0.3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 x14ac:dyDescent="0.3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 x14ac:dyDescent="0.3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3">
      <c r="A10" s="221">
        <v>2019</v>
      </c>
      <c r="B10" s="32"/>
      <c r="C10" s="81" t="s">
        <v>297</v>
      </c>
      <c r="D10" s="82"/>
      <c r="E10" s="83">
        <f>SUM(E11:E22)</f>
        <v>59902.809944000001</v>
      </c>
      <c r="F10" s="84"/>
      <c r="G10" s="85">
        <v>8.1438763941517323</v>
      </c>
      <c r="H10" s="86"/>
      <c r="I10" s="87"/>
      <c r="J10" s="82"/>
      <c r="K10" s="83">
        <f>SUM(K11:K22)</f>
        <v>56398.691638000011</v>
      </c>
      <c r="L10" s="84"/>
      <c r="M10" s="85">
        <v>7.8293333199741255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 x14ac:dyDescent="0.3">
      <c r="A11" s="221"/>
      <c r="B11" s="32"/>
      <c r="C11" s="71" t="s">
        <v>327</v>
      </c>
      <c r="D11" s="32"/>
      <c r="E11" s="89">
        <v>4957.5918510000001</v>
      </c>
      <c r="F11" s="72"/>
      <c r="G11" s="90">
        <v>4.2211028979209289</v>
      </c>
      <c r="H11" s="91"/>
      <c r="I11" s="90">
        <v>13.78575577767019</v>
      </c>
      <c r="J11" s="32"/>
      <c r="K11" s="89">
        <v>4679.3293229999999</v>
      </c>
      <c r="L11" s="72"/>
      <c r="M11" s="90">
        <v>4.7550964945794192</v>
      </c>
      <c r="N11" s="91"/>
      <c r="O11" s="90">
        <v>15.944974064850442</v>
      </c>
      <c r="P11" s="80"/>
      <c r="Q11" s="90">
        <v>0.8307776261737132</v>
      </c>
      <c r="R11" s="32"/>
      <c r="S11" s="71" t="s">
        <v>524</v>
      </c>
      <c r="T11" s="32"/>
      <c r="U11" s="221"/>
    </row>
    <row r="12" spans="1:26" ht="13.5" customHeight="1" x14ac:dyDescent="0.3">
      <c r="A12" s="221"/>
      <c r="B12" s="32"/>
      <c r="C12" s="71" t="s">
        <v>328</v>
      </c>
      <c r="D12" s="32"/>
      <c r="E12" s="89">
        <v>4851.5102399999996</v>
      </c>
      <c r="F12" s="72"/>
      <c r="G12" s="90">
        <v>5.7096473651006505</v>
      </c>
      <c r="H12" s="91"/>
      <c r="I12" s="90">
        <f>E12/E11*100-100</f>
        <v>-2.1397810507253183</v>
      </c>
      <c r="J12" s="32"/>
      <c r="K12" s="89">
        <v>4643.544824999999</v>
      </c>
      <c r="L12" s="72"/>
      <c r="M12" s="90">
        <v>8.3236367623896967</v>
      </c>
      <c r="N12" s="91"/>
      <c r="O12" s="90">
        <f>K12/K11*100-100</f>
        <v>-0.7647356176474176</v>
      </c>
      <c r="P12" s="80"/>
      <c r="Q12" s="90">
        <v>5.5952140071045875</v>
      </c>
      <c r="R12" s="32"/>
      <c r="S12" s="71" t="s">
        <v>525</v>
      </c>
      <c r="T12" s="32"/>
      <c r="U12" s="221"/>
    </row>
    <row r="13" spans="1:26" ht="13.5" customHeight="1" x14ac:dyDescent="0.3">
      <c r="A13" s="221"/>
      <c r="B13" s="32"/>
      <c r="C13" s="71" t="s">
        <v>329</v>
      </c>
      <c r="D13" s="32"/>
      <c r="E13" s="89">
        <v>5174.1957240000011</v>
      </c>
      <c r="F13" s="72"/>
      <c r="G13" s="90">
        <v>4.8702414138321615</v>
      </c>
      <c r="H13" s="91"/>
      <c r="I13" s="90">
        <f t="shared" ref="I13:I22" si="0">E13/E12*100-100</f>
        <v>6.6512378215654735</v>
      </c>
      <c r="J13" s="32"/>
      <c r="K13" s="89">
        <v>4928.0378910000009</v>
      </c>
      <c r="L13" s="72"/>
      <c r="M13" s="90">
        <v>6.5794529974260598</v>
      </c>
      <c r="N13" s="91"/>
      <c r="O13" s="90">
        <f t="shared" ref="O13:O22" si="1">K13/K12*100-100</f>
        <v>6.1266355063128231</v>
      </c>
      <c r="P13" s="80"/>
      <c r="Q13" s="90">
        <v>4.9237843922963975</v>
      </c>
      <c r="R13" s="32"/>
      <c r="S13" s="71" t="s">
        <v>526</v>
      </c>
      <c r="T13" s="32"/>
      <c r="U13" s="221"/>
    </row>
    <row r="14" spans="1:26" ht="13.5" customHeight="1" x14ac:dyDescent="0.3">
      <c r="A14" s="221"/>
      <c r="B14" s="32"/>
      <c r="C14" s="71" t="s">
        <v>330</v>
      </c>
      <c r="D14" s="32"/>
      <c r="E14" s="89">
        <v>4987.5420510000004</v>
      </c>
      <c r="F14" s="72"/>
      <c r="G14" s="90">
        <v>3.0186426162823494</v>
      </c>
      <c r="H14" s="91"/>
      <c r="I14" s="90">
        <f t="shared" si="0"/>
        <v>-3.6073949065016251</v>
      </c>
      <c r="J14" s="32"/>
      <c r="K14" s="89">
        <v>4669.0378650000002</v>
      </c>
      <c r="L14" s="72"/>
      <c r="M14" s="90">
        <v>4.4083249008660204</v>
      </c>
      <c r="N14" s="91"/>
      <c r="O14" s="90">
        <f t="shared" si="1"/>
        <v>-5.2556419355664588</v>
      </c>
      <c r="P14" s="80"/>
      <c r="Q14" s="90">
        <v>4.514377729542602</v>
      </c>
      <c r="R14" s="32"/>
      <c r="S14" s="71" t="s">
        <v>527</v>
      </c>
      <c r="T14" s="32"/>
      <c r="U14" s="221"/>
    </row>
    <row r="15" spans="1:26" ht="13.5" customHeight="1" x14ac:dyDescent="0.3">
      <c r="A15" s="221"/>
      <c r="B15" s="32"/>
      <c r="C15" s="71" t="s">
        <v>331</v>
      </c>
      <c r="D15" s="32"/>
      <c r="E15" s="89">
        <v>5591.267388000002</v>
      </c>
      <c r="F15" s="72"/>
      <c r="G15" s="90">
        <v>8.2234637258494985</v>
      </c>
      <c r="H15" s="91"/>
      <c r="I15" s="90">
        <f t="shared" si="0"/>
        <v>12.104666603842574</v>
      </c>
      <c r="J15" s="32"/>
      <c r="K15" s="89">
        <v>5183.8989820000015</v>
      </c>
      <c r="L15" s="72"/>
      <c r="M15" s="90">
        <v>9.2326469167821585</v>
      </c>
      <c r="N15" s="91"/>
      <c r="O15" s="90">
        <f t="shared" si="1"/>
        <v>11.027135180451182</v>
      </c>
      <c r="P15" s="80"/>
      <c r="Q15" s="90">
        <v>5.4297352074253098</v>
      </c>
      <c r="R15" s="32"/>
      <c r="S15" s="71" t="s">
        <v>528</v>
      </c>
      <c r="T15" s="32"/>
      <c r="U15" s="221"/>
    </row>
    <row r="16" spans="1:26" ht="13.5" customHeight="1" x14ac:dyDescent="0.3">
      <c r="A16" s="221"/>
      <c r="B16" s="32"/>
      <c r="C16" s="71" t="s">
        <v>332</v>
      </c>
      <c r="D16" s="32"/>
      <c r="E16" s="89">
        <v>4743.1022189999994</v>
      </c>
      <c r="F16" s="72"/>
      <c r="G16" s="90">
        <v>-8.1771214483798076</v>
      </c>
      <c r="H16" s="91"/>
      <c r="I16" s="90">
        <f t="shared" si="0"/>
        <v>-15.169461772125899</v>
      </c>
      <c r="J16" s="32"/>
      <c r="K16" s="89">
        <v>4492.3881869999996</v>
      </c>
      <c r="L16" s="72"/>
      <c r="M16" s="90">
        <v>-6.1180953681627699</v>
      </c>
      <c r="N16" s="91"/>
      <c r="O16" s="90">
        <f t="shared" si="1"/>
        <v>-13.339588549104207</v>
      </c>
      <c r="P16" s="80"/>
      <c r="Q16" s="90">
        <v>0.97944338797053376</v>
      </c>
      <c r="R16" s="32"/>
      <c r="S16" s="71" t="s">
        <v>529</v>
      </c>
      <c r="T16" s="32"/>
      <c r="U16" s="221"/>
    </row>
    <row r="17" spans="1:21" ht="13.5" customHeight="1" x14ac:dyDescent="0.3">
      <c r="A17" s="221"/>
      <c r="B17" s="32"/>
      <c r="C17" s="71" t="s">
        <v>333</v>
      </c>
      <c r="D17" s="32"/>
      <c r="E17" s="89">
        <v>5400.8772149999986</v>
      </c>
      <c r="F17" s="72"/>
      <c r="G17" s="90">
        <v>1.6684202445791385</v>
      </c>
      <c r="H17" s="91"/>
      <c r="I17" s="90">
        <f t="shared" si="0"/>
        <v>13.868033317204791</v>
      </c>
      <c r="J17" s="32"/>
      <c r="K17" s="89">
        <v>5090.4563479999988</v>
      </c>
      <c r="L17" s="72"/>
      <c r="M17" s="90">
        <v>3.1814608815628844</v>
      </c>
      <c r="N17" s="91"/>
      <c r="O17" s="90">
        <f t="shared" si="1"/>
        <v>13.312922572690383</v>
      </c>
      <c r="P17" s="80"/>
      <c r="Q17" s="90">
        <v>0.58232622629945752</v>
      </c>
      <c r="R17" s="32"/>
      <c r="S17" s="71" t="s">
        <v>530</v>
      </c>
      <c r="T17" s="32"/>
      <c r="U17" s="221"/>
    </row>
    <row r="18" spans="1:21" ht="13.5" customHeight="1" x14ac:dyDescent="0.3">
      <c r="A18" s="221"/>
      <c r="B18" s="32"/>
      <c r="C18" s="71" t="s">
        <v>334</v>
      </c>
      <c r="D18" s="32"/>
      <c r="E18" s="89">
        <v>3824.8826560000002</v>
      </c>
      <c r="F18" s="72"/>
      <c r="G18" s="90">
        <v>-5.2059143187717609</v>
      </c>
      <c r="H18" s="91"/>
      <c r="I18" s="90">
        <f t="shared" si="0"/>
        <v>-29.180344160073616</v>
      </c>
      <c r="J18" s="32"/>
      <c r="K18" s="89">
        <v>3607.4317919999994</v>
      </c>
      <c r="L18" s="72"/>
      <c r="M18" s="90">
        <v>-0.87397566069221</v>
      </c>
      <c r="N18" s="91"/>
      <c r="O18" s="90">
        <f t="shared" si="1"/>
        <v>-29.133430376682597</v>
      </c>
      <c r="P18" s="80"/>
      <c r="Q18" s="90">
        <v>-3.7471606899493821</v>
      </c>
      <c r="R18" s="32"/>
      <c r="S18" s="71" t="s">
        <v>531</v>
      </c>
      <c r="T18" s="32"/>
      <c r="U18" s="221"/>
    </row>
    <row r="19" spans="1:21" ht="13.5" customHeight="1" x14ac:dyDescent="0.3">
      <c r="A19" s="221"/>
      <c r="B19" s="32"/>
      <c r="C19" s="71" t="s">
        <v>335</v>
      </c>
      <c r="D19" s="32"/>
      <c r="E19" s="89">
        <v>4991.6393520000001</v>
      </c>
      <c r="F19" s="72"/>
      <c r="G19" s="90">
        <v>6.3237953538824598</v>
      </c>
      <c r="H19" s="91"/>
      <c r="I19" s="90">
        <f t="shared" si="0"/>
        <v>30.504378851197885</v>
      </c>
      <c r="J19" s="32"/>
      <c r="K19" s="89">
        <v>4770.1534440000014</v>
      </c>
      <c r="L19" s="72"/>
      <c r="M19" s="90">
        <v>7.6071139571914017</v>
      </c>
      <c r="N19" s="91"/>
      <c r="O19" s="90">
        <f t="shared" si="1"/>
        <v>32.231285829949854</v>
      </c>
      <c r="P19" s="80"/>
      <c r="Q19" s="90">
        <v>1.249555043151517</v>
      </c>
      <c r="R19" s="32"/>
      <c r="S19" s="71" t="s">
        <v>532</v>
      </c>
      <c r="T19" s="32"/>
      <c r="U19" s="221"/>
    </row>
    <row r="20" spans="1:21" ht="13.5" customHeight="1" x14ac:dyDescent="0.3">
      <c r="A20" s="221"/>
      <c r="B20" s="32"/>
      <c r="C20" s="71" t="s">
        <v>336</v>
      </c>
      <c r="D20" s="32"/>
      <c r="E20" s="89">
        <v>5574.2449900000001</v>
      </c>
      <c r="F20" s="72"/>
      <c r="G20" s="90">
        <v>7.8720580233802906</v>
      </c>
      <c r="H20" s="91"/>
      <c r="I20" s="90">
        <f t="shared" si="0"/>
        <v>11.671629236726957</v>
      </c>
      <c r="J20" s="32"/>
      <c r="K20" s="89">
        <v>5326.2916270000005</v>
      </c>
      <c r="L20" s="72"/>
      <c r="M20" s="90">
        <v>6.8398728973361216</v>
      </c>
      <c r="N20" s="91"/>
      <c r="O20" s="90">
        <f t="shared" si="1"/>
        <v>11.658706360893305</v>
      </c>
      <c r="P20" s="80"/>
      <c r="Q20" s="90">
        <v>3.5519264043381895</v>
      </c>
      <c r="R20" s="32"/>
      <c r="S20" s="71" t="s">
        <v>533</v>
      </c>
      <c r="T20" s="32"/>
      <c r="U20" s="221"/>
    </row>
    <row r="21" spans="1:21" ht="13.5" customHeight="1" x14ac:dyDescent="0.3">
      <c r="A21" s="221"/>
      <c r="B21" s="32"/>
      <c r="C21" s="71" t="s">
        <v>337</v>
      </c>
      <c r="D21" s="32"/>
      <c r="E21" s="89">
        <v>5219.4429939999991</v>
      </c>
      <c r="F21" s="72"/>
      <c r="G21" s="90">
        <v>8.0591781502207738</v>
      </c>
      <c r="H21" s="91"/>
      <c r="I21" s="90">
        <f t="shared" si="0"/>
        <v>-6.3650233643570289</v>
      </c>
      <c r="J21" s="32"/>
      <c r="K21" s="89">
        <v>4867.7707689999997</v>
      </c>
      <c r="L21" s="72"/>
      <c r="M21" s="90">
        <v>5.5828672267920041</v>
      </c>
      <c r="N21" s="91"/>
      <c r="O21" s="90">
        <f t="shared" si="1"/>
        <v>-8.6086322362761649</v>
      </c>
      <c r="P21" s="80"/>
      <c r="Q21" s="90">
        <v>7.4388479596703121</v>
      </c>
      <c r="R21" s="32"/>
      <c r="S21" s="71" t="s">
        <v>534</v>
      </c>
      <c r="T21" s="32"/>
      <c r="U21" s="221"/>
    </row>
    <row r="22" spans="1:21" ht="13.5" customHeight="1" x14ac:dyDescent="0.3">
      <c r="A22" s="221"/>
      <c r="B22" s="32"/>
      <c r="C22" s="71" t="s">
        <v>338</v>
      </c>
      <c r="D22" s="32"/>
      <c r="E22" s="89">
        <v>4586.5132640000011</v>
      </c>
      <c r="F22" s="72"/>
      <c r="G22" s="90">
        <v>5.2688268444850479</v>
      </c>
      <c r="H22" s="91"/>
      <c r="I22" s="90">
        <f t="shared" si="0"/>
        <v>-12.126384572598667</v>
      </c>
      <c r="J22" s="32"/>
      <c r="K22" s="89">
        <v>4140.3505850000001</v>
      </c>
      <c r="L22" s="72"/>
      <c r="M22" s="90">
        <v>2.5900953022564863</v>
      </c>
      <c r="N22" s="91"/>
      <c r="O22" s="90">
        <f t="shared" si="1"/>
        <v>-14.943599822582357</v>
      </c>
      <c r="P22" s="80"/>
      <c r="Q22" s="90">
        <v>7.1448802806311846</v>
      </c>
      <c r="R22" s="32"/>
      <c r="S22" s="71" t="s">
        <v>535</v>
      </c>
      <c r="T22" s="32"/>
      <c r="U22" s="221"/>
    </row>
    <row r="23" spans="1:21" ht="6.75" customHeight="1" x14ac:dyDescent="0.3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3">
      <c r="A24" s="221">
        <v>2020</v>
      </c>
      <c r="B24" s="32"/>
      <c r="C24" s="81" t="s">
        <v>297</v>
      </c>
      <c r="D24" s="82"/>
      <c r="E24" s="83">
        <f>SUM(E25:E36)</f>
        <v>53757.392564000002</v>
      </c>
      <c r="F24" s="84"/>
      <c r="G24" s="85">
        <f t="shared" ref="G24:G36" si="2">E24/E10*100-100</f>
        <v>-10.258980147584111</v>
      </c>
      <c r="H24" s="86"/>
      <c r="I24" s="87"/>
      <c r="J24" s="82"/>
      <c r="K24" s="83">
        <f>SUM(K25:K36)</f>
        <v>51377.995482999992</v>
      </c>
      <c r="L24" s="84"/>
      <c r="M24" s="85">
        <f t="shared" ref="M24:M36" si="3">K24/K10*100-100</f>
        <v>-8.9021500484901281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 x14ac:dyDescent="0.3">
      <c r="A25" s="221"/>
      <c r="B25" s="32"/>
      <c r="C25" s="71" t="s">
        <v>327</v>
      </c>
      <c r="D25" s="32"/>
      <c r="E25" s="72">
        <v>5131.7928789999996</v>
      </c>
      <c r="F25" s="72"/>
      <c r="G25" s="90">
        <f t="shared" si="2"/>
        <v>3.5138235101960049</v>
      </c>
      <c r="H25" s="91"/>
      <c r="I25" s="90">
        <f>E25/E22*100-100</f>
        <v>11.888761322897551</v>
      </c>
      <c r="J25" s="32"/>
      <c r="K25" s="72">
        <v>4719.081021</v>
      </c>
      <c r="L25" s="72"/>
      <c r="M25" s="90">
        <f t="shared" si="3"/>
        <v>0.84951699818627446</v>
      </c>
      <c r="N25" s="91"/>
      <c r="O25" s="90">
        <f>K25/K22*100-100</f>
        <v>13.977812364408734</v>
      </c>
      <c r="P25" s="80"/>
      <c r="Q25" s="90">
        <v>5.6065701816154956</v>
      </c>
      <c r="R25" s="32"/>
      <c r="S25" s="71" t="s">
        <v>524</v>
      </c>
      <c r="T25" s="32"/>
      <c r="U25" s="221"/>
    </row>
    <row r="26" spans="1:21" ht="13.5" customHeight="1" x14ac:dyDescent="0.3">
      <c r="A26" s="221"/>
      <c r="B26" s="32"/>
      <c r="C26" s="71" t="s">
        <v>328</v>
      </c>
      <c r="D26" s="32"/>
      <c r="E26" s="72">
        <v>4861.6904059999997</v>
      </c>
      <c r="F26" s="72"/>
      <c r="G26" s="90">
        <f t="shared" si="2"/>
        <v>0.20983498944444534</v>
      </c>
      <c r="H26" s="91"/>
      <c r="I26" s="90">
        <f>E26/E25*100-100</f>
        <v>-5.2633159476349221</v>
      </c>
      <c r="J26" s="32"/>
      <c r="K26" s="72">
        <v>4563.9744149999997</v>
      </c>
      <c r="L26" s="72"/>
      <c r="M26" s="90">
        <f t="shared" si="3"/>
        <v>-1.71357040792644</v>
      </c>
      <c r="N26" s="91"/>
      <c r="O26" s="90">
        <f>K26/K25*100-100</f>
        <v>-3.286796842643156</v>
      </c>
      <c r="P26" s="80"/>
      <c r="Q26" s="90">
        <v>2.92206616166186</v>
      </c>
      <c r="R26" s="32"/>
      <c r="S26" s="71" t="s">
        <v>525</v>
      </c>
      <c r="T26" s="32"/>
      <c r="U26" s="221"/>
    </row>
    <row r="27" spans="1:21" ht="13.5" customHeight="1" x14ac:dyDescent="0.3">
      <c r="A27" s="221"/>
      <c r="B27" s="32"/>
      <c r="C27" s="71" t="s">
        <v>329</v>
      </c>
      <c r="D27" s="32"/>
      <c r="E27" s="72">
        <v>4492.6180079999995</v>
      </c>
      <c r="F27" s="72"/>
      <c r="G27" s="90">
        <f t="shared" si="2"/>
        <v>-13.172631117113909</v>
      </c>
      <c r="H27" s="91"/>
      <c r="I27" s="90">
        <f t="shared" ref="I27:I36" si="4">E27/E26*100-100</f>
        <v>-7.5914418068356184</v>
      </c>
      <c r="J27" s="32"/>
      <c r="K27" s="72">
        <v>4260.3437419999991</v>
      </c>
      <c r="L27" s="72"/>
      <c r="M27" s="90">
        <f t="shared" si="3"/>
        <v>-13.548884236856239</v>
      </c>
      <c r="N27" s="91"/>
      <c r="O27" s="90">
        <f t="shared" ref="O27:O36" si="5">K27/K26*100-100</f>
        <v>-6.6527689551038094</v>
      </c>
      <c r="P27" s="80"/>
      <c r="Q27" s="90">
        <v>-3.318338380101153</v>
      </c>
      <c r="R27" s="32"/>
      <c r="S27" s="71" t="s">
        <v>526</v>
      </c>
      <c r="T27" s="32"/>
      <c r="U27" s="221"/>
    </row>
    <row r="28" spans="1:21" ht="13.5" customHeight="1" x14ac:dyDescent="0.3">
      <c r="A28" s="221"/>
      <c r="B28" s="32"/>
      <c r="C28" s="71" t="s">
        <v>330</v>
      </c>
      <c r="D28" s="32"/>
      <c r="E28" s="72">
        <v>2919.7189689999996</v>
      </c>
      <c r="F28" s="72"/>
      <c r="G28" s="90">
        <f t="shared" si="2"/>
        <v>-41.459762361009126</v>
      </c>
      <c r="H28" s="91"/>
      <c r="I28" s="90">
        <f t="shared" si="4"/>
        <v>-35.01074509782805</v>
      </c>
      <c r="J28" s="32"/>
      <c r="K28" s="72">
        <v>2773.122496</v>
      </c>
      <c r="L28" s="72"/>
      <c r="M28" s="90">
        <f t="shared" si="3"/>
        <v>-40.606125369257427</v>
      </c>
      <c r="N28" s="91"/>
      <c r="O28" s="90">
        <f t="shared" si="5"/>
        <v>-34.908480067897756</v>
      </c>
      <c r="P28" s="80"/>
      <c r="Q28" s="90">
        <v>-18.245356562838353</v>
      </c>
      <c r="R28" s="32"/>
      <c r="S28" s="71" t="s">
        <v>527</v>
      </c>
      <c r="T28" s="32"/>
      <c r="U28" s="221"/>
    </row>
    <row r="29" spans="1:21" ht="13.5" customHeight="1" x14ac:dyDescent="0.3">
      <c r="A29" s="221"/>
      <c r="B29" s="32"/>
      <c r="C29" s="71" t="s">
        <v>331</v>
      </c>
      <c r="D29" s="32"/>
      <c r="E29" s="72">
        <v>3426.5797159999993</v>
      </c>
      <c r="F29" s="72"/>
      <c r="G29" s="90">
        <f t="shared" si="2"/>
        <v>-38.715509772361514</v>
      </c>
      <c r="H29" s="91"/>
      <c r="I29" s="90">
        <f t="shared" si="4"/>
        <v>17.359915539186261</v>
      </c>
      <c r="J29" s="32"/>
      <c r="K29" s="72">
        <v>3378.5813059999991</v>
      </c>
      <c r="L29" s="72"/>
      <c r="M29" s="90">
        <f t="shared" si="3"/>
        <v>-34.825479475363778</v>
      </c>
      <c r="N29" s="91"/>
      <c r="O29" s="90">
        <f t="shared" si="5"/>
        <v>21.833107295956935</v>
      </c>
      <c r="P29" s="80"/>
      <c r="Q29" s="90">
        <v>-31.194609657984557</v>
      </c>
      <c r="R29" s="32"/>
      <c r="S29" s="71" t="s">
        <v>528</v>
      </c>
      <c r="T29" s="32"/>
      <c r="U29" s="221"/>
    </row>
    <row r="30" spans="1:21" ht="13.5" customHeight="1" x14ac:dyDescent="0.3">
      <c r="A30" s="221"/>
      <c r="B30" s="32"/>
      <c r="C30" s="71" t="s">
        <v>332</v>
      </c>
      <c r="D30" s="32"/>
      <c r="E30" s="72">
        <v>4240.1585869999981</v>
      </c>
      <c r="F30" s="72"/>
      <c r="G30" s="90">
        <f t="shared" si="2"/>
        <v>-10.603685283975139</v>
      </c>
      <c r="H30" s="91"/>
      <c r="I30" s="90">
        <f t="shared" si="4"/>
        <v>23.743176532595768</v>
      </c>
      <c r="J30" s="32"/>
      <c r="K30" s="72">
        <v>4127.661920999999</v>
      </c>
      <c r="L30" s="72"/>
      <c r="M30" s="90">
        <f t="shared" si="3"/>
        <v>-8.118761131449844</v>
      </c>
      <c r="N30" s="91"/>
      <c r="O30" s="90">
        <f t="shared" si="5"/>
        <v>22.171454440646812</v>
      </c>
      <c r="P30" s="80"/>
      <c r="Q30" s="90">
        <v>-30.906420110623017</v>
      </c>
      <c r="R30" s="32"/>
      <c r="S30" s="71" t="s">
        <v>529</v>
      </c>
      <c r="T30" s="32"/>
      <c r="U30" s="221"/>
    </row>
    <row r="31" spans="1:21" ht="13.5" customHeight="1" x14ac:dyDescent="0.3">
      <c r="A31" s="221"/>
      <c r="B31" s="32"/>
      <c r="C31" s="71" t="s">
        <v>333</v>
      </c>
      <c r="D31" s="32"/>
      <c r="E31" s="72">
        <v>5032.5004150000013</v>
      </c>
      <c r="F31" s="72"/>
      <c r="G31" s="90">
        <f t="shared" si="2"/>
        <v>-6.8206845913270371</v>
      </c>
      <c r="H31" s="91"/>
      <c r="I31" s="90">
        <f t="shared" si="4"/>
        <v>18.686608336519825</v>
      </c>
      <c r="J31" s="32"/>
      <c r="K31" s="72">
        <v>4907.7935020000014</v>
      </c>
      <c r="L31" s="72"/>
      <c r="M31" s="90">
        <f t="shared" si="3"/>
        <v>-3.5883393061952944</v>
      </c>
      <c r="N31" s="91"/>
      <c r="O31" s="90">
        <f t="shared" si="5"/>
        <v>18.900084259105256</v>
      </c>
      <c r="P31" s="80"/>
      <c r="Q31" s="90">
        <v>-19.294315102545781</v>
      </c>
      <c r="R31" s="32"/>
      <c r="S31" s="71" t="s">
        <v>530</v>
      </c>
      <c r="T31" s="32"/>
      <c r="U31" s="221"/>
    </row>
    <row r="32" spans="1:21" ht="13.5" customHeight="1" x14ac:dyDescent="0.3">
      <c r="A32" s="221"/>
      <c r="B32" s="32"/>
      <c r="C32" s="71" t="s">
        <v>334</v>
      </c>
      <c r="D32" s="32"/>
      <c r="E32" s="72">
        <v>3742.4069159999999</v>
      </c>
      <c r="F32" s="72"/>
      <c r="G32" s="90">
        <f t="shared" si="2"/>
        <v>-2.1562946479056819</v>
      </c>
      <c r="H32" s="91"/>
      <c r="I32" s="90">
        <f t="shared" si="4"/>
        <v>-25.635238800074717</v>
      </c>
      <c r="J32" s="32"/>
      <c r="K32" s="72">
        <v>3564.8279840000005</v>
      </c>
      <c r="L32" s="72"/>
      <c r="M32" s="90">
        <f t="shared" si="3"/>
        <v>-1.1810010682524563</v>
      </c>
      <c r="N32" s="91"/>
      <c r="O32" s="90">
        <f t="shared" si="5"/>
        <v>-27.363936918958018</v>
      </c>
      <c r="P32" s="80"/>
      <c r="Q32" s="90">
        <v>-6.8280162396534649</v>
      </c>
      <c r="R32" s="32"/>
      <c r="S32" s="71" t="s">
        <v>531</v>
      </c>
      <c r="T32" s="32"/>
      <c r="U32" s="221"/>
    </row>
    <row r="33" spans="1:21" ht="13.5" customHeight="1" x14ac:dyDescent="0.3">
      <c r="A33" s="221"/>
      <c r="B33" s="32"/>
      <c r="C33" s="71" t="s">
        <v>335</v>
      </c>
      <c r="D33" s="32"/>
      <c r="E33" s="72">
        <v>5011.1031449999991</v>
      </c>
      <c r="F33" s="72"/>
      <c r="G33" s="90">
        <f t="shared" si="2"/>
        <v>0.38992786993317452</v>
      </c>
      <c r="H33" s="91"/>
      <c r="I33" s="90">
        <f t="shared" si="4"/>
        <v>33.900542016847851</v>
      </c>
      <c r="J33" s="32"/>
      <c r="K33" s="72">
        <v>4821.5270199999995</v>
      </c>
      <c r="L33" s="72"/>
      <c r="M33" s="90">
        <f t="shared" si="3"/>
        <v>1.0769795270342257</v>
      </c>
      <c r="N33" s="91"/>
      <c r="O33" s="90">
        <f t="shared" si="5"/>
        <v>35.252725843727518</v>
      </c>
      <c r="P33" s="80"/>
      <c r="Q33" s="90">
        <v>-3.0342310870902764</v>
      </c>
      <c r="R33" s="32"/>
      <c r="S33" s="71" t="s">
        <v>532</v>
      </c>
      <c r="T33" s="32"/>
      <c r="U33" s="221"/>
    </row>
    <row r="34" spans="1:21" ht="13.5" customHeight="1" x14ac:dyDescent="0.3">
      <c r="A34" s="221"/>
      <c r="B34" s="32"/>
      <c r="C34" s="71" t="s">
        <v>336</v>
      </c>
      <c r="D34" s="32"/>
      <c r="E34" s="72">
        <v>5449.2348420000017</v>
      </c>
      <c r="F34" s="72"/>
      <c r="G34" s="90">
        <f t="shared" si="2"/>
        <v>-2.2426382088383718</v>
      </c>
      <c r="H34" s="91"/>
      <c r="I34" s="90">
        <f t="shared" si="4"/>
        <v>8.7432184954557215</v>
      </c>
      <c r="J34" s="32"/>
      <c r="K34" s="72">
        <v>5256.4676770000005</v>
      </c>
      <c r="L34" s="72"/>
      <c r="M34" s="90">
        <f t="shared" si="3"/>
        <v>-1.3109299093960374</v>
      </c>
      <c r="N34" s="91"/>
      <c r="O34" s="90">
        <f t="shared" si="5"/>
        <v>9.0208072089161817</v>
      </c>
      <c r="P34" s="80"/>
      <c r="Q34" s="90">
        <v>-1.3065467255923835</v>
      </c>
      <c r="R34" s="32"/>
      <c r="S34" s="71" t="s">
        <v>533</v>
      </c>
      <c r="T34" s="32"/>
      <c r="U34" s="221"/>
    </row>
    <row r="35" spans="1:21" ht="13.5" customHeight="1" x14ac:dyDescent="0.3">
      <c r="A35" s="221"/>
      <c r="B35" s="32"/>
      <c r="C35" s="71" t="s">
        <v>337</v>
      </c>
      <c r="D35" s="32"/>
      <c r="E35" s="72">
        <v>5194.6626830000005</v>
      </c>
      <c r="F35" s="72"/>
      <c r="G35" s="90">
        <f t="shared" si="2"/>
        <v>-0.4747692623232922</v>
      </c>
      <c r="H35" s="91"/>
      <c r="I35" s="90">
        <f t="shared" si="4"/>
        <v>-4.6717046774693074</v>
      </c>
      <c r="J35" s="32"/>
      <c r="K35" s="72">
        <v>4994.8237410000011</v>
      </c>
      <c r="L35" s="72"/>
      <c r="M35" s="90">
        <f t="shared" si="3"/>
        <v>2.6100853558907744</v>
      </c>
      <c r="N35" s="91"/>
      <c r="O35" s="90">
        <f t="shared" si="5"/>
        <v>-4.9775619689404493</v>
      </c>
      <c r="P35" s="80"/>
      <c r="Q35" s="90">
        <v>-0.82561902725181824</v>
      </c>
      <c r="R35" s="32"/>
      <c r="S35" s="71" t="s">
        <v>534</v>
      </c>
      <c r="T35" s="32"/>
      <c r="U35" s="221"/>
    </row>
    <row r="36" spans="1:21" ht="13.5" customHeight="1" x14ac:dyDescent="0.3">
      <c r="A36" s="221"/>
      <c r="B36" s="32"/>
      <c r="C36" s="71" t="s">
        <v>338</v>
      </c>
      <c r="D36" s="32"/>
      <c r="E36" s="72">
        <v>4254.9259980000006</v>
      </c>
      <c r="F36" s="72"/>
      <c r="G36" s="90">
        <f t="shared" si="2"/>
        <v>-7.2296153289833853</v>
      </c>
      <c r="H36" s="91"/>
      <c r="I36" s="90">
        <f t="shared" si="4"/>
        <v>-18.090427470399035</v>
      </c>
      <c r="J36" s="32"/>
      <c r="K36" s="72">
        <v>4009.7906580000003</v>
      </c>
      <c r="L36" s="72"/>
      <c r="M36" s="90">
        <f t="shared" si="3"/>
        <v>-3.1533543916064275</v>
      </c>
      <c r="N36" s="91"/>
      <c r="O36" s="90">
        <f t="shared" si="5"/>
        <v>-19.721077941436832</v>
      </c>
      <c r="P36" s="80"/>
      <c r="Q36" s="90">
        <v>-3.1298532264822967</v>
      </c>
      <c r="R36" s="32"/>
      <c r="S36" s="71" t="s">
        <v>535</v>
      </c>
      <c r="T36" s="32"/>
      <c r="U36" s="221"/>
    </row>
    <row r="37" spans="1:21" ht="6.75" customHeight="1" x14ac:dyDescent="0.3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3">
      <c r="A38" s="221">
        <v>2021</v>
      </c>
      <c r="B38" s="32"/>
      <c r="C38" s="81"/>
      <c r="D38" s="82"/>
      <c r="E38" s="83">
        <f>SUM(E39:E50)</f>
        <v>63476.703030999997</v>
      </c>
      <c r="F38" s="84"/>
      <c r="G38" s="85">
        <f t="shared" ref="G38" si="6">E38/E24*100-100</f>
        <v>18.079951432593802</v>
      </c>
      <c r="H38" s="86"/>
      <c r="I38" s="87"/>
      <c r="J38" s="82"/>
      <c r="K38" s="83">
        <f>SUM(K39:K50)</f>
        <v>59962.667734999995</v>
      </c>
      <c r="L38" s="84"/>
      <c r="M38" s="85">
        <f t="shared" ref="M38" si="7">K38/K24*100-100</f>
        <v>16.708850104594887</v>
      </c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 x14ac:dyDescent="0.3">
      <c r="A39" s="221"/>
      <c r="B39" s="32"/>
      <c r="C39" s="71" t="s">
        <v>327</v>
      </c>
      <c r="D39" s="32"/>
      <c r="E39" s="72">
        <v>4604.6227799999997</v>
      </c>
      <c r="F39" s="72"/>
      <c r="G39" s="90">
        <f t="shared" ref="G39:G47" si="8">E39/E25*100-100</f>
        <v>-10.272630081335748</v>
      </c>
      <c r="H39" s="91"/>
      <c r="I39" s="90">
        <f>E39/E36*100-100</f>
        <v>8.2186337004303169</v>
      </c>
      <c r="J39" s="32"/>
      <c r="K39" s="72">
        <v>4356.0904959999998</v>
      </c>
      <c r="L39" s="72"/>
      <c r="M39" s="90">
        <f t="shared" ref="M39:M47" si="9">K39/K25*100-100</f>
        <v>-7.6919748439301117</v>
      </c>
      <c r="N39" s="91"/>
      <c r="O39" s="90">
        <f>K39/K36*100-100</f>
        <v>8.6363570454505094</v>
      </c>
      <c r="P39" s="80"/>
      <c r="Q39" s="90">
        <v>-5.9147979250201956</v>
      </c>
      <c r="R39" s="32"/>
      <c r="S39" s="71" t="s">
        <v>524</v>
      </c>
      <c r="T39" s="32"/>
      <c r="U39" s="221"/>
    </row>
    <row r="40" spans="1:21" ht="13.5" customHeight="1" x14ac:dyDescent="0.3">
      <c r="A40" s="221"/>
      <c r="B40" s="32"/>
      <c r="C40" s="71" t="s">
        <v>328</v>
      </c>
      <c r="D40" s="32"/>
      <c r="E40" s="72">
        <v>4978.6996230000004</v>
      </c>
      <c r="F40" s="72"/>
      <c r="G40" s="90">
        <f t="shared" si="8"/>
        <v>2.4067599379753943</v>
      </c>
      <c r="H40" s="91"/>
      <c r="I40" s="90">
        <f t="shared" ref="I40:I47" si="10">E40/E39*100-100</f>
        <v>8.1239411103291417</v>
      </c>
      <c r="J40" s="32"/>
      <c r="K40" s="72">
        <v>4651.7651639999995</v>
      </c>
      <c r="L40" s="72"/>
      <c r="M40" s="90">
        <f t="shared" si="9"/>
        <v>1.9235591836682033</v>
      </c>
      <c r="N40" s="91"/>
      <c r="O40" s="90">
        <f t="shared" ref="O40:O47" si="11">K40/K39*100-100</f>
        <v>6.7876153691367165</v>
      </c>
      <c r="P40" s="80"/>
      <c r="Q40" s="90">
        <v>-5.0874370615051703</v>
      </c>
      <c r="R40" s="32"/>
      <c r="S40" s="71" t="s">
        <v>525</v>
      </c>
      <c r="T40" s="32"/>
      <c r="U40" s="221"/>
    </row>
    <row r="41" spans="1:21" ht="13.5" customHeight="1" x14ac:dyDescent="0.3">
      <c r="A41" s="221"/>
      <c r="B41" s="32"/>
      <c r="C41" s="71" t="s">
        <v>329</v>
      </c>
      <c r="D41" s="32"/>
      <c r="E41" s="72">
        <v>5813.5444889999999</v>
      </c>
      <c r="F41" s="72"/>
      <c r="G41" s="90">
        <f t="shared" si="8"/>
        <v>29.402154348485197</v>
      </c>
      <c r="H41" s="91"/>
      <c r="I41" s="90">
        <f t="shared" si="10"/>
        <v>16.768331677277402</v>
      </c>
      <c r="J41" s="32"/>
      <c r="K41" s="72">
        <v>5486.312758</v>
      </c>
      <c r="L41" s="72"/>
      <c r="M41" s="90">
        <f t="shared" si="9"/>
        <v>28.776293422381826</v>
      </c>
      <c r="N41" s="91"/>
      <c r="O41" s="90">
        <f t="shared" si="11"/>
        <v>17.940449798682081</v>
      </c>
      <c r="P41" s="80"/>
      <c r="Q41" s="90">
        <v>6.2871685112412052</v>
      </c>
      <c r="R41" s="32"/>
      <c r="S41" s="71" t="s">
        <v>526</v>
      </c>
      <c r="T41" s="32"/>
      <c r="U41" s="221"/>
    </row>
    <row r="42" spans="1:21" ht="13.5" customHeight="1" x14ac:dyDescent="0.3">
      <c r="A42" s="221"/>
      <c r="B42" s="32"/>
      <c r="C42" s="71" t="s">
        <v>330</v>
      </c>
      <c r="D42" s="32"/>
      <c r="E42" s="72">
        <v>5323.1113060000007</v>
      </c>
      <c r="F42" s="72"/>
      <c r="G42" s="90">
        <f t="shared" si="8"/>
        <v>82.31587911432311</v>
      </c>
      <c r="H42" s="91"/>
      <c r="I42" s="90">
        <f t="shared" si="10"/>
        <v>-8.436044205526656</v>
      </c>
      <c r="J42" s="32"/>
      <c r="K42" s="72">
        <v>5049.946992000001</v>
      </c>
      <c r="L42" s="72"/>
      <c r="M42" s="90">
        <f t="shared" si="9"/>
        <v>82.103278859269011</v>
      </c>
      <c r="N42" s="91"/>
      <c r="O42" s="90">
        <f t="shared" si="11"/>
        <v>-7.9537165533208309</v>
      </c>
      <c r="P42" s="80"/>
      <c r="Q42" s="90">
        <v>31.296394534041781</v>
      </c>
      <c r="R42" s="32"/>
      <c r="S42" s="71" t="s">
        <v>527</v>
      </c>
      <c r="T42" s="32"/>
      <c r="U42" s="221"/>
    </row>
    <row r="43" spans="1:21" ht="13.5" customHeight="1" x14ac:dyDescent="0.3">
      <c r="A43" s="221"/>
      <c r="B43" s="32"/>
      <c r="C43" s="71" t="s">
        <v>331</v>
      </c>
      <c r="D43" s="32"/>
      <c r="E43" s="72">
        <v>5301.0038320000003</v>
      </c>
      <c r="F43" s="72"/>
      <c r="G43" s="90">
        <f t="shared" si="8"/>
        <v>54.702480938867524</v>
      </c>
      <c r="H43" s="91"/>
      <c r="I43" s="90">
        <f t="shared" si="10"/>
        <v>-0.41531113533322639</v>
      </c>
      <c r="J43" s="32"/>
      <c r="K43" s="72">
        <v>5027.9753050000008</v>
      </c>
      <c r="L43" s="72"/>
      <c r="M43" s="90">
        <f t="shared" si="9"/>
        <v>48.819129972419319</v>
      </c>
      <c r="N43" s="91"/>
      <c r="O43" s="90">
        <f t="shared" si="11"/>
        <v>-0.43508747784495938</v>
      </c>
      <c r="P43" s="80"/>
      <c r="Q43" s="90">
        <v>51.654082161326954</v>
      </c>
      <c r="R43" s="32"/>
      <c r="S43" s="71" t="s">
        <v>528</v>
      </c>
      <c r="T43" s="32"/>
      <c r="U43" s="221"/>
    </row>
    <row r="44" spans="1:21" ht="13.5" customHeight="1" x14ac:dyDescent="0.3">
      <c r="A44" s="221"/>
      <c r="B44" s="32"/>
      <c r="C44" s="71" t="s">
        <v>332</v>
      </c>
      <c r="D44" s="32"/>
      <c r="E44" s="72">
        <v>5148.1089339999999</v>
      </c>
      <c r="F44" s="72"/>
      <c r="G44" s="90">
        <f t="shared" si="8"/>
        <v>21.413122371972307</v>
      </c>
      <c r="H44" s="91"/>
      <c r="I44" s="90">
        <f t="shared" si="10"/>
        <v>-2.8842631102629355</v>
      </c>
      <c r="J44" s="32"/>
      <c r="K44" s="72">
        <v>4858.8919309999992</v>
      </c>
      <c r="L44" s="72"/>
      <c r="M44" s="90">
        <f t="shared" si="9"/>
        <v>17.715356150652156</v>
      </c>
      <c r="N44" s="91"/>
      <c r="O44" s="90">
        <f t="shared" si="11"/>
        <v>-3.3628521172699379</v>
      </c>
      <c r="P44" s="80"/>
      <c r="Q44" s="90">
        <v>48.984912202080864</v>
      </c>
      <c r="R44" s="32"/>
      <c r="S44" s="71" t="s">
        <v>529</v>
      </c>
      <c r="T44" s="32"/>
      <c r="U44" s="221"/>
    </row>
    <row r="45" spans="1:21" ht="13.5" customHeight="1" x14ac:dyDescent="0.3">
      <c r="A45" s="221"/>
      <c r="B45" s="32"/>
      <c r="C45" s="71" t="s">
        <v>333</v>
      </c>
      <c r="D45" s="32"/>
      <c r="E45" s="72">
        <v>5584.190869</v>
      </c>
      <c r="F45" s="72"/>
      <c r="G45" s="90">
        <f t="shared" si="8"/>
        <v>10.962551584806945</v>
      </c>
      <c r="H45" s="91"/>
      <c r="I45" s="90">
        <f t="shared" si="10"/>
        <v>8.4707208140052188</v>
      </c>
      <c r="J45" s="32"/>
      <c r="K45" s="72">
        <v>5295.4879550000005</v>
      </c>
      <c r="L45" s="72"/>
      <c r="M45" s="90">
        <f t="shared" si="9"/>
        <v>7.8995673481781097</v>
      </c>
      <c r="N45" s="91"/>
      <c r="O45" s="90">
        <f t="shared" si="11"/>
        <v>8.9855059589717143</v>
      </c>
      <c r="P45" s="80"/>
      <c r="Q45" s="90">
        <v>26.25405342033828</v>
      </c>
      <c r="R45" s="32"/>
      <c r="S45" s="71" t="s">
        <v>530</v>
      </c>
      <c r="T45" s="32"/>
      <c r="U45" s="221"/>
    </row>
    <row r="46" spans="1:21" ht="13.5" customHeight="1" x14ac:dyDescent="0.3">
      <c r="A46" s="221"/>
      <c r="B46" s="32"/>
      <c r="C46" s="71" t="s">
        <v>334</v>
      </c>
      <c r="D46" s="32"/>
      <c r="E46" s="72">
        <v>4359.6156090000022</v>
      </c>
      <c r="F46" s="72"/>
      <c r="G46" s="90">
        <f t="shared" si="8"/>
        <v>16.492292443166349</v>
      </c>
      <c r="H46" s="91"/>
      <c r="I46" s="90">
        <f t="shared" si="10"/>
        <v>-21.929323132525568</v>
      </c>
      <c r="J46" s="32"/>
      <c r="K46" s="72">
        <v>4018.3240300000016</v>
      </c>
      <c r="L46" s="72"/>
      <c r="M46" s="90">
        <f t="shared" si="9"/>
        <v>12.721400528592824</v>
      </c>
      <c r="N46" s="91"/>
      <c r="O46" s="90">
        <f t="shared" si="11"/>
        <v>-24.117964876005431</v>
      </c>
      <c r="P46" s="80"/>
      <c r="Q46" s="90">
        <v>15.95727218813154</v>
      </c>
      <c r="R46" s="32"/>
      <c r="S46" s="71" t="s">
        <v>531</v>
      </c>
      <c r="T46" s="32"/>
      <c r="U46" s="221"/>
    </row>
    <row r="47" spans="1:21" ht="13.5" customHeight="1" x14ac:dyDescent="0.3">
      <c r="A47" s="221"/>
      <c r="B47" s="32"/>
      <c r="C47" s="71" t="s">
        <v>335</v>
      </c>
      <c r="D47" s="32"/>
      <c r="E47" s="72">
        <v>5491.7477890000009</v>
      </c>
      <c r="F47" s="72"/>
      <c r="G47" s="90">
        <f t="shared" si="8"/>
        <v>9.5915935092970841</v>
      </c>
      <c r="H47" s="91"/>
      <c r="I47" s="90">
        <f t="shared" si="10"/>
        <v>25.968623877362546</v>
      </c>
      <c r="J47" s="32"/>
      <c r="K47" s="72">
        <v>5163.2737310000011</v>
      </c>
      <c r="L47" s="72"/>
      <c r="M47" s="90">
        <f t="shared" si="9"/>
        <v>7.087935203565479</v>
      </c>
      <c r="N47" s="91"/>
      <c r="O47" s="90">
        <f t="shared" si="11"/>
        <v>28.49321489387205</v>
      </c>
      <c r="P47" s="80"/>
      <c r="Q47" s="90">
        <v>11.965345549908619</v>
      </c>
      <c r="R47" s="32"/>
      <c r="S47" s="71" t="s">
        <v>532</v>
      </c>
      <c r="T47" s="32"/>
      <c r="U47" s="221"/>
    </row>
    <row r="48" spans="1:21" ht="13.5" customHeight="1" x14ac:dyDescent="0.3">
      <c r="A48" s="221"/>
      <c r="B48" s="32"/>
      <c r="C48" s="71" t="s">
        <v>336</v>
      </c>
      <c r="D48" s="32"/>
      <c r="E48" s="72">
        <v>5582.8838549999982</v>
      </c>
      <c r="F48" s="72"/>
      <c r="G48" s="90">
        <f>E48/E34*100-100</f>
        <v>2.4526198058100874</v>
      </c>
      <c r="H48" s="91"/>
      <c r="I48" s="90">
        <f>E48/E47*100-100</f>
        <v>1.659509312910231</v>
      </c>
      <c r="J48" s="32"/>
      <c r="K48" s="72">
        <v>5280.317630999999</v>
      </c>
      <c r="L48" s="72"/>
      <c r="M48" s="90">
        <f>K48/K34*100-100</f>
        <v>0.45372587573125145</v>
      </c>
      <c r="N48" s="91"/>
      <c r="O48" s="90">
        <f>K48/K47*100-100</f>
        <v>2.2668544434759212</v>
      </c>
      <c r="P48" s="80"/>
      <c r="Q48" s="90">
        <v>8.6708756540425895</v>
      </c>
      <c r="R48" s="32"/>
      <c r="S48" s="71" t="s">
        <v>533</v>
      </c>
      <c r="T48" s="32"/>
      <c r="U48" s="221"/>
    </row>
    <row r="49" spans="1:21" ht="13.5" customHeight="1" x14ac:dyDescent="0.3">
      <c r="A49" s="221"/>
      <c r="B49" s="32"/>
      <c r="C49" s="71" t="s">
        <v>337</v>
      </c>
      <c r="D49" s="32"/>
      <c r="E49" s="72">
        <v>6038.6495309999991</v>
      </c>
      <c r="F49" s="72"/>
      <c r="G49" s="90">
        <f>E49/E35*100-100</f>
        <v>16.247192541722129</v>
      </c>
      <c r="H49" s="91"/>
      <c r="I49" s="90">
        <f>E49/E48*100-100</f>
        <v>8.1636245323609842</v>
      </c>
      <c r="J49" s="32"/>
      <c r="K49" s="72">
        <v>5819.0160249999999</v>
      </c>
      <c r="L49" s="72"/>
      <c r="M49" s="90">
        <f>K49/K35*100-100</f>
        <v>16.500928295719788</v>
      </c>
      <c r="N49" s="91"/>
      <c r="O49" s="90">
        <f>K49/K48*100-100</f>
        <v>10.20200737238568</v>
      </c>
      <c r="P49" s="80"/>
      <c r="Q49" s="90">
        <v>9.3151098217103794</v>
      </c>
      <c r="R49" s="32"/>
      <c r="S49" s="71" t="s">
        <v>534</v>
      </c>
      <c r="T49" s="32"/>
      <c r="U49" s="221"/>
    </row>
    <row r="50" spans="1:21" ht="13.5" customHeight="1" x14ac:dyDescent="0.3">
      <c r="A50" s="221"/>
      <c r="B50" s="32"/>
      <c r="C50" s="71" t="s">
        <v>338</v>
      </c>
      <c r="D50" s="32"/>
      <c r="E50" s="72">
        <v>5250.5244139999995</v>
      </c>
      <c r="F50" s="72"/>
      <c r="G50" s="90">
        <f>E50/E36*100-100</f>
        <v>23.398724595162719</v>
      </c>
      <c r="H50" s="91"/>
      <c r="I50" s="90">
        <f>E50/E49*100-100</f>
        <v>-13.051347208578377</v>
      </c>
      <c r="J50" s="32"/>
      <c r="K50" s="72">
        <v>4955.2657170000002</v>
      </c>
      <c r="L50" s="72"/>
      <c r="M50" s="90">
        <f>K50/K36*100-100</f>
        <v>23.579162595774591</v>
      </c>
      <c r="N50" s="91"/>
      <c r="O50" s="90">
        <f>K50/K49*100-100</f>
        <v>-14.843580156664032</v>
      </c>
      <c r="P50" s="80"/>
      <c r="Q50" s="90">
        <v>13.244228807421067</v>
      </c>
      <c r="R50" s="32"/>
      <c r="S50" s="71" t="s">
        <v>535</v>
      </c>
      <c r="T50" s="32"/>
      <c r="U50" s="221"/>
    </row>
    <row r="51" spans="1:21" ht="6.75" customHeight="1" thickBot="1" x14ac:dyDescent="0.35">
      <c r="A51" s="74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4"/>
      <c r="Q51" s="93"/>
      <c r="R51" s="93"/>
      <c r="S51" s="93"/>
      <c r="T51" s="93"/>
      <c r="U51" s="74"/>
    </row>
    <row r="52" spans="1:21" ht="14.4" thickTop="1" x14ac:dyDescent="0.3"/>
  </sheetData>
  <mergeCells count="18">
    <mergeCell ref="U24:U36"/>
    <mergeCell ref="U38:U50"/>
    <mergeCell ref="A38:A50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2"/>
  <sheetViews>
    <sheetView showGridLines="0" zoomScale="90" zoomScaleNormal="90" workbookViewId="0">
      <pane ySplit="8" topLeftCell="A9" activePane="bottomLeft" state="frozen"/>
      <selection activeCell="E25" sqref="E25"/>
      <selection pane="bottomLeft" sqref="A1:U1"/>
    </sheetView>
  </sheetViews>
  <sheetFormatPr defaultColWidth="9.109375" defaultRowHeight="13.8" x14ac:dyDescent="0.3"/>
  <cols>
    <col min="1" max="1" width="9.109375" style="9"/>
    <col min="2" max="2" width="0.5546875" style="9" customWidth="1"/>
    <col min="3" max="3" width="11.6640625" style="9" customWidth="1"/>
    <col min="4" max="4" width="0.5546875" style="9" customWidth="1"/>
    <col min="5" max="5" width="10.6640625" style="9" customWidth="1"/>
    <col min="6" max="6" width="0.5546875" style="9" customWidth="1"/>
    <col min="7" max="7" width="11.6640625" style="9" customWidth="1"/>
    <col min="8" max="8" width="0.5546875" style="9" customWidth="1"/>
    <col min="9" max="9" width="11.6640625" style="9" customWidth="1"/>
    <col min="10" max="10" width="0.5546875" style="9" customWidth="1"/>
    <col min="11" max="11" width="10.88671875" style="9" customWidth="1"/>
    <col min="12" max="12" width="0.5546875" style="9" customWidth="1"/>
    <col min="13" max="13" width="11.6640625" style="9" customWidth="1"/>
    <col min="14" max="14" width="0.5546875" style="9" customWidth="1"/>
    <col min="15" max="15" width="11.6640625" style="9" customWidth="1"/>
    <col min="16" max="16" width="0.5546875" style="9" customWidth="1"/>
    <col min="17" max="17" width="31.6640625" style="9" customWidth="1"/>
    <col min="18" max="18" width="0.5546875" style="9" customWidth="1"/>
    <col min="19" max="19" width="11.6640625" style="9" customWidth="1"/>
    <col min="20" max="20" width="0.5546875" style="9" customWidth="1"/>
    <col min="21" max="21" width="9.109375" style="9"/>
    <col min="22" max="22" width="4.6640625" style="9" customWidth="1"/>
    <col min="23" max="16384" width="9.109375" style="9"/>
  </cols>
  <sheetData>
    <row r="1" spans="1:26" ht="26.25" customHeight="1" x14ac:dyDescent="0.3">
      <c r="A1" s="224" t="s">
        <v>666</v>
      </c>
      <c r="B1" s="223"/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</row>
    <row r="2" spans="1:26" ht="3" customHeight="1" x14ac:dyDescent="0.3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</row>
    <row r="3" spans="1:26" ht="3.75" customHeight="1" x14ac:dyDescent="0.3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</row>
    <row r="4" spans="1:26" ht="38.25" customHeight="1" x14ac:dyDescent="0.3">
      <c r="A4" s="215" t="s">
        <v>162</v>
      </c>
      <c r="B4" s="77"/>
      <c r="C4" s="215" t="s">
        <v>163</v>
      </c>
      <c r="D4" s="77"/>
      <c r="E4" s="218" t="s">
        <v>660</v>
      </c>
      <c r="F4" s="219"/>
      <c r="G4" s="219"/>
      <c r="H4" s="219"/>
      <c r="I4" s="219"/>
      <c r="J4" s="77"/>
      <c r="K4" s="218" t="s">
        <v>661</v>
      </c>
      <c r="L4" s="218"/>
      <c r="M4" s="218"/>
      <c r="N4" s="218"/>
      <c r="O4" s="218"/>
      <c r="P4" s="78"/>
      <c r="Q4" s="79" t="s">
        <v>662</v>
      </c>
      <c r="R4" s="77"/>
      <c r="S4" s="215" t="s">
        <v>523</v>
      </c>
      <c r="T4" s="77"/>
      <c r="U4" s="215" t="s">
        <v>536</v>
      </c>
    </row>
    <row r="5" spans="1:26" ht="3" customHeight="1" x14ac:dyDescent="0.3">
      <c r="A5" s="215"/>
      <c r="B5" s="77"/>
      <c r="C5" s="215"/>
      <c r="D5" s="77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8"/>
      <c r="Q5" s="77"/>
      <c r="R5" s="77"/>
      <c r="S5" s="215"/>
      <c r="T5" s="77"/>
      <c r="U5" s="215"/>
    </row>
    <row r="6" spans="1:26" ht="26.25" customHeight="1" x14ac:dyDescent="0.3">
      <c r="A6" s="215"/>
      <c r="B6" s="77"/>
      <c r="C6" s="215"/>
      <c r="D6" s="77"/>
      <c r="E6" s="215" t="s">
        <v>648</v>
      </c>
      <c r="F6" s="77"/>
      <c r="G6" s="215" t="s">
        <v>663</v>
      </c>
      <c r="H6" s="216"/>
      <c r="I6" s="216"/>
      <c r="J6" s="77"/>
      <c r="K6" s="215" t="s">
        <v>648</v>
      </c>
      <c r="L6" s="77"/>
      <c r="M6" s="215" t="s">
        <v>663</v>
      </c>
      <c r="N6" s="216"/>
      <c r="O6" s="216"/>
      <c r="P6" s="78"/>
      <c r="Q6" s="30" t="s">
        <v>664</v>
      </c>
      <c r="R6" s="77"/>
      <c r="S6" s="215"/>
      <c r="T6" s="77"/>
      <c r="U6" s="215"/>
      <c r="Y6" s="31"/>
      <c r="Z6" s="31"/>
    </row>
    <row r="7" spans="1:26" ht="3" customHeight="1" x14ac:dyDescent="0.3">
      <c r="A7" s="215"/>
      <c r="B7" s="77"/>
      <c r="C7" s="215"/>
      <c r="D7" s="77"/>
      <c r="E7" s="215"/>
      <c r="F7" s="77"/>
      <c r="G7" s="77"/>
      <c r="H7" s="77"/>
      <c r="I7" s="77"/>
      <c r="J7" s="77"/>
      <c r="K7" s="215"/>
      <c r="L7" s="77"/>
      <c r="M7" s="77"/>
      <c r="N7" s="77"/>
      <c r="O7" s="77"/>
      <c r="P7" s="78"/>
      <c r="Q7" s="77"/>
      <c r="R7" s="77"/>
      <c r="S7" s="215"/>
      <c r="T7" s="77"/>
      <c r="U7" s="215"/>
    </row>
    <row r="8" spans="1:26" ht="37.5" customHeight="1" x14ac:dyDescent="0.3">
      <c r="A8" s="215"/>
      <c r="B8" s="77"/>
      <c r="C8" s="215"/>
      <c r="D8" s="77"/>
      <c r="E8" s="215"/>
      <c r="F8" s="77"/>
      <c r="G8" s="30" t="s">
        <v>657</v>
      </c>
      <c r="H8" s="77"/>
      <c r="I8" s="30" t="s">
        <v>658</v>
      </c>
      <c r="J8" s="77"/>
      <c r="K8" s="215"/>
      <c r="L8" s="77"/>
      <c r="M8" s="30" t="s">
        <v>657</v>
      </c>
      <c r="N8" s="77"/>
      <c r="O8" s="30" t="s">
        <v>658</v>
      </c>
      <c r="P8" s="78"/>
      <c r="Q8" s="30" t="s">
        <v>657</v>
      </c>
      <c r="R8" s="77"/>
      <c r="S8" s="215"/>
      <c r="T8" s="77"/>
      <c r="U8" s="215"/>
      <c r="Y8" s="31"/>
      <c r="Z8" s="31"/>
    </row>
    <row r="9" spans="1:26" ht="6.75" customHeight="1" x14ac:dyDescent="0.3"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80"/>
      <c r="Q9" s="32"/>
      <c r="R9" s="32"/>
      <c r="S9" s="32"/>
      <c r="T9" s="32"/>
    </row>
    <row r="10" spans="1:26" ht="12.75" customHeight="1" x14ac:dyDescent="0.3">
      <c r="A10" s="221">
        <v>2019</v>
      </c>
      <c r="B10" s="32"/>
      <c r="C10" s="81" t="s">
        <v>297</v>
      </c>
      <c r="D10" s="82"/>
      <c r="E10" s="83">
        <f>SUM(E11:E22)</f>
        <v>-20074.318401000004</v>
      </c>
      <c r="F10" s="84"/>
      <c r="G10" s="95">
        <f>SUM(G11:G22)</f>
        <v>-2485.0637190000039</v>
      </c>
      <c r="H10" s="86"/>
      <c r="I10" s="87"/>
      <c r="J10" s="82"/>
      <c r="K10" s="83">
        <f>SUM(K11:K22)</f>
        <v>-14635.544796999999</v>
      </c>
      <c r="L10" s="84"/>
      <c r="M10" s="95">
        <f>SUM(M11:M22)</f>
        <v>-2154.5873790000028</v>
      </c>
      <c r="N10" s="86"/>
      <c r="O10" s="87"/>
      <c r="P10" s="88"/>
      <c r="Q10" s="87"/>
      <c r="R10" s="32"/>
      <c r="S10" s="81" t="s">
        <v>297</v>
      </c>
      <c r="T10" s="32"/>
      <c r="U10" s="221">
        <v>2019</v>
      </c>
      <c r="Y10" s="220"/>
      <c r="Z10" s="220"/>
    </row>
    <row r="11" spans="1:26" ht="13.5" customHeight="1" x14ac:dyDescent="0.3">
      <c r="A11" s="221"/>
      <c r="B11" s="32"/>
      <c r="C11" s="71" t="s">
        <v>327</v>
      </c>
      <c r="D11" s="32"/>
      <c r="E11" s="89">
        <v>-1783.8214769999986</v>
      </c>
      <c r="F11" s="72"/>
      <c r="G11" s="91">
        <v>-511.7629309999993</v>
      </c>
      <c r="H11" s="91"/>
      <c r="I11" s="91">
        <v>-179.03336699999909</v>
      </c>
      <c r="J11" s="32"/>
      <c r="K11" s="89">
        <v>-1254.9730199999976</v>
      </c>
      <c r="L11" s="72"/>
      <c r="M11" s="91">
        <v>-492.34098399999766</v>
      </c>
      <c r="N11" s="91"/>
      <c r="O11" s="91">
        <v>20.047554000002492</v>
      </c>
      <c r="P11" s="80"/>
      <c r="Q11" s="91">
        <v>-1731.8613759999971</v>
      </c>
      <c r="R11" s="32"/>
      <c r="S11" s="71" t="s">
        <v>524</v>
      </c>
      <c r="T11" s="32"/>
      <c r="U11" s="221"/>
    </row>
    <row r="12" spans="1:26" ht="13.5" customHeight="1" x14ac:dyDescent="0.3">
      <c r="A12" s="221"/>
      <c r="B12" s="32"/>
      <c r="C12" s="71" t="s">
        <v>328</v>
      </c>
      <c r="D12" s="32"/>
      <c r="E12" s="89">
        <v>-1342.3418500000007</v>
      </c>
      <c r="F12" s="72"/>
      <c r="G12" s="91">
        <v>-282.70305300000018</v>
      </c>
      <c r="H12" s="91"/>
      <c r="I12" s="91">
        <v>441.47962699999789</v>
      </c>
      <c r="J12" s="32"/>
      <c r="K12" s="89">
        <v>-836.04460700000163</v>
      </c>
      <c r="L12" s="72"/>
      <c r="M12" s="91">
        <v>-142.69467000000168</v>
      </c>
      <c r="N12" s="91"/>
      <c r="O12" s="91">
        <v>418.928412999996</v>
      </c>
      <c r="P12" s="80"/>
      <c r="Q12" s="91">
        <v>-886.65121699999872</v>
      </c>
      <c r="R12" s="32"/>
      <c r="S12" s="71" t="s">
        <v>525</v>
      </c>
      <c r="T12" s="32"/>
      <c r="U12" s="221"/>
    </row>
    <row r="13" spans="1:26" ht="13.5" customHeight="1" x14ac:dyDescent="0.3">
      <c r="A13" s="221"/>
      <c r="B13" s="32"/>
      <c r="C13" s="71" t="s">
        <v>329</v>
      </c>
      <c r="D13" s="32"/>
      <c r="E13" s="89">
        <v>-1623.5713409999998</v>
      </c>
      <c r="F13" s="72"/>
      <c r="G13" s="91">
        <v>-244.96979400000055</v>
      </c>
      <c r="H13" s="91"/>
      <c r="I13" s="91">
        <v>-281.22949099999914</v>
      </c>
      <c r="J13" s="32"/>
      <c r="K13" s="89">
        <v>-1186.1418530000001</v>
      </c>
      <c r="L13" s="72"/>
      <c r="M13" s="91">
        <v>-132.81838000000153</v>
      </c>
      <c r="N13" s="91"/>
      <c r="O13" s="91">
        <v>-350.09724599999845</v>
      </c>
      <c r="P13" s="80"/>
      <c r="Q13" s="91">
        <v>-1039.435778</v>
      </c>
      <c r="R13" s="32"/>
      <c r="S13" s="71" t="s">
        <v>526</v>
      </c>
      <c r="T13" s="32"/>
      <c r="U13" s="221"/>
    </row>
    <row r="14" spans="1:26" ht="13.5" customHeight="1" x14ac:dyDescent="0.3">
      <c r="A14" s="221"/>
      <c r="B14" s="32"/>
      <c r="C14" s="71" t="s">
        <v>330</v>
      </c>
      <c r="D14" s="32"/>
      <c r="E14" s="89">
        <v>-1780.1674029999995</v>
      </c>
      <c r="F14" s="72"/>
      <c r="G14" s="91">
        <v>-425.5631259999991</v>
      </c>
      <c r="H14" s="91"/>
      <c r="I14" s="91">
        <v>-156.59606199999962</v>
      </c>
      <c r="J14" s="32"/>
      <c r="K14" s="89">
        <v>-1320.9053829999984</v>
      </c>
      <c r="L14" s="72"/>
      <c r="M14" s="91">
        <v>-276.28847699999824</v>
      </c>
      <c r="N14" s="91"/>
      <c r="O14" s="91">
        <v>-134.76352999999835</v>
      </c>
      <c r="P14" s="80"/>
      <c r="Q14" s="91">
        <v>-953.23597299999983</v>
      </c>
      <c r="R14" s="32"/>
      <c r="S14" s="71" t="s">
        <v>527</v>
      </c>
      <c r="T14" s="32"/>
      <c r="U14" s="221"/>
    </row>
    <row r="15" spans="1:26" ht="13.5" customHeight="1" x14ac:dyDescent="0.3">
      <c r="A15" s="221"/>
      <c r="B15" s="32"/>
      <c r="C15" s="71" t="s">
        <v>331</v>
      </c>
      <c r="D15" s="32"/>
      <c r="E15" s="89">
        <v>-1620.428799999997</v>
      </c>
      <c r="F15" s="72"/>
      <c r="G15" s="91">
        <v>-441.11962499999754</v>
      </c>
      <c r="H15" s="91"/>
      <c r="I15" s="91">
        <v>159.73860300000251</v>
      </c>
      <c r="J15" s="32"/>
      <c r="K15" s="89">
        <v>-1185.1732829999974</v>
      </c>
      <c r="L15" s="72"/>
      <c r="M15" s="91">
        <v>-175.49095499999748</v>
      </c>
      <c r="N15" s="91"/>
      <c r="O15" s="91">
        <v>135.73210000000108</v>
      </c>
      <c r="P15" s="80"/>
      <c r="Q15" s="91">
        <v>-1111.6525449999972</v>
      </c>
      <c r="R15" s="32"/>
      <c r="S15" s="71" t="s">
        <v>528</v>
      </c>
      <c r="T15" s="32"/>
      <c r="U15" s="221"/>
    </row>
    <row r="16" spans="1:26" ht="13.5" customHeight="1" x14ac:dyDescent="0.3">
      <c r="A16" s="221"/>
      <c r="B16" s="32"/>
      <c r="C16" s="71" t="s">
        <v>332</v>
      </c>
      <c r="D16" s="32"/>
      <c r="E16" s="89">
        <v>-1870.3339650000016</v>
      </c>
      <c r="F16" s="72"/>
      <c r="G16" s="91">
        <v>-135.30512300000191</v>
      </c>
      <c r="H16" s="91"/>
      <c r="I16" s="91">
        <v>-249.90516500000467</v>
      </c>
      <c r="J16" s="32"/>
      <c r="K16" s="89">
        <v>-1317.2492980000015</v>
      </c>
      <c r="L16" s="72"/>
      <c r="M16" s="91">
        <v>-283.24082500000168</v>
      </c>
      <c r="N16" s="91"/>
      <c r="O16" s="91">
        <v>-132.07601500000419</v>
      </c>
      <c r="P16" s="80"/>
      <c r="Q16" s="91">
        <v>-1001.9878739999986</v>
      </c>
      <c r="R16" s="32"/>
      <c r="S16" s="71" t="s">
        <v>529</v>
      </c>
      <c r="T16" s="32"/>
      <c r="U16" s="221"/>
    </row>
    <row r="17" spans="1:21" ht="13.5" customHeight="1" x14ac:dyDescent="0.3">
      <c r="A17" s="221"/>
      <c r="B17" s="32"/>
      <c r="C17" s="71" t="s">
        <v>333</v>
      </c>
      <c r="D17" s="32"/>
      <c r="E17" s="89">
        <v>-1863.6370590000024</v>
      </c>
      <c r="F17" s="72"/>
      <c r="G17" s="91">
        <v>-567.90878600000178</v>
      </c>
      <c r="H17" s="91"/>
      <c r="I17" s="91">
        <v>6.6969059999992169</v>
      </c>
      <c r="J17" s="32"/>
      <c r="K17" s="89">
        <v>-1323.8549280000025</v>
      </c>
      <c r="L17" s="72"/>
      <c r="M17" s="91">
        <v>-438.53085300000294</v>
      </c>
      <c r="N17" s="91"/>
      <c r="O17" s="91">
        <v>-6.6056300000009287</v>
      </c>
      <c r="P17" s="80"/>
      <c r="Q17" s="91">
        <v>-1144.3335340000012</v>
      </c>
      <c r="R17" s="32"/>
      <c r="S17" s="71" t="s">
        <v>530</v>
      </c>
      <c r="T17" s="32"/>
      <c r="U17" s="221"/>
    </row>
    <row r="18" spans="1:21" ht="13.5" customHeight="1" x14ac:dyDescent="0.3">
      <c r="A18" s="221"/>
      <c r="B18" s="32"/>
      <c r="C18" s="71" t="s">
        <v>334</v>
      </c>
      <c r="D18" s="32"/>
      <c r="E18" s="89">
        <v>-1622.7543060000021</v>
      </c>
      <c r="F18" s="72"/>
      <c r="G18" s="91">
        <v>103.04928199999858</v>
      </c>
      <c r="H18" s="91"/>
      <c r="I18" s="91">
        <v>240.88275300000032</v>
      </c>
      <c r="J18" s="32"/>
      <c r="K18" s="89">
        <v>-1285.6307510000015</v>
      </c>
      <c r="L18" s="72"/>
      <c r="M18" s="91">
        <v>-177.83225900000116</v>
      </c>
      <c r="N18" s="91"/>
      <c r="O18" s="91">
        <v>38.224177000000964</v>
      </c>
      <c r="P18" s="80"/>
      <c r="Q18" s="91">
        <v>-600.16462700000557</v>
      </c>
      <c r="R18" s="32"/>
      <c r="S18" s="71" t="s">
        <v>531</v>
      </c>
      <c r="T18" s="32"/>
      <c r="U18" s="221"/>
    </row>
    <row r="19" spans="1:21" ht="13.5" customHeight="1" x14ac:dyDescent="0.3">
      <c r="A19" s="221"/>
      <c r="B19" s="32"/>
      <c r="C19" s="71" t="s">
        <v>335</v>
      </c>
      <c r="D19" s="32"/>
      <c r="E19" s="89">
        <v>-1731.2820610000017</v>
      </c>
      <c r="F19" s="72"/>
      <c r="G19" s="91">
        <v>-448.64445400000113</v>
      </c>
      <c r="H19" s="91"/>
      <c r="I19" s="91">
        <v>-108.52775499999962</v>
      </c>
      <c r="J19" s="32"/>
      <c r="K19" s="89">
        <v>-1138.296977</v>
      </c>
      <c r="L19" s="72"/>
      <c r="M19" s="91">
        <v>-177.9545279999993</v>
      </c>
      <c r="N19" s="91"/>
      <c r="O19" s="91">
        <v>147.33377400000154</v>
      </c>
      <c r="P19" s="80"/>
      <c r="Q19" s="91">
        <v>-913.50395800000479</v>
      </c>
      <c r="R19" s="32"/>
      <c r="S19" s="71" t="s">
        <v>532</v>
      </c>
      <c r="T19" s="32"/>
      <c r="U19" s="221"/>
    </row>
    <row r="20" spans="1:21" ht="13.5" customHeight="1" x14ac:dyDescent="0.3">
      <c r="A20" s="221"/>
      <c r="B20" s="32"/>
      <c r="C20" s="71" t="s">
        <v>336</v>
      </c>
      <c r="D20" s="32"/>
      <c r="E20" s="89">
        <v>-1698.6810319999986</v>
      </c>
      <c r="F20" s="72"/>
      <c r="G20" s="91">
        <v>-68.195997999999236</v>
      </c>
      <c r="H20" s="91"/>
      <c r="I20" s="91">
        <v>32.601029000003109</v>
      </c>
      <c r="J20" s="32"/>
      <c r="K20" s="89">
        <v>-1197.437786999998</v>
      </c>
      <c r="L20" s="72"/>
      <c r="M20" s="91">
        <v>-61.9804499999982</v>
      </c>
      <c r="N20" s="91"/>
      <c r="O20" s="91">
        <v>-59.140809999998055</v>
      </c>
      <c r="P20" s="80"/>
      <c r="Q20" s="91">
        <v>-413.79117000000224</v>
      </c>
      <c r="R20" s="32"/>
      <c r="S20" s="71" t="s">
        <v>533</v>
      </c>
      <c r="T20" s="32"/>
      <c r="U20" s="221"/>
    </row>
    <row r="21" spans="1:21" ht="13.5" customHeight="1" x14ac:dyDescent="0.3">
      <c r="A21" s="221"/>
      <c r="B21" s="32"/>
      <c r="C21" s="71" t="s">
        <v>337</v>
      </c>
      <c r="D21" s="32"/>
      <c r="E21" s="89">
        <v>-1708.1984790000015</v>
      </c>
      <c r="F21" s="72"/>
      <c r="G21" s="91">
        <v>362.37240699999802</v>
      </c>
      <c r="H21" s="91"/>
      <c r="I21" s="91">
        <v>-9.5174470000029032</v>
      </c>
      <c r="J21" s="32"/>
      <c r="K21" s="89">
        <v>-1386.5358080000015</v>
      </c>
      <c r="L21" s="72"/>
      <c r="M21" s="91">
        <v>132.86552999999822</v>
      </c>
      <c r="N21" s="91"/>
      <c r="O21" s="91">
        <v>-189.09802100000343</v>
      </c>
      <c r="P21" s="80"/>
      <c r="Q21" s="91">
        <v>-154.46804500000235</v>
      </c>
      <c r="R21" s="32"/>
      <c r="S21" s="71" t="s">
        <v>534</v>
      </c>
      <c r="T21" s="32"/>
      <c r="U21" s="221"/>
    </row>
    <row r="22" spans="1:21" ht="13.5" customHeight="1" x14ac:dyDescent="0.3">
      <c r="A22" s="221"/>
      <c r="B22" s="32"/>
      <c r="C22" s="71" t="s">
        <v>338</v>
      </c>
      <c r="D22" s="32"/>
      <c r="E22" s="89">
        <v>-1429.1006279999992</v>
      </c>
      <c r="F22" s="72"/>
      <c r="G22" s="91">
        <v>175.68748200000027</v>
      </c>
      <c r="H22" s="91"/>
      <c r="I22" s="91">
        <v>279.09785100000227</v>
      </c>
      <c r="J22" s="32"/>
      <c r="K22" s="89">
        <v>-1203.3011020000013</v>
      </c>
      <c r="L22" s="72"/>
      <c r="M22" s="91">
        <v>71.719471999998859</v>
      </c>
      <c r="N22" s="91"/>
      <c r="O22" s="91">
        <v>183.23470600000019</v>
      </c>
      <c r="P22" s="80"/>
      <c r="Q22" s="91">
        <v>469.86389099999906</v>
      </c>
      <c r="R22" s="32"/>
      <c r="S22" s="71" t="s">
        <v>535</v>
      </c>
      <c r="T22" s="32"/>
      <c r="U22" s="221"/>
    </row>
    <row r="23" spans="1:21" ht="6.75" customHeight="1" x14ac:dyDescent="0.3">
      <c r="A23" s="9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80"/>
      <c r="Q23" s="32"/>
      <c r="R23" s="32"/>
      <c r="S23" s="32"/>
      <c r="T23" s="32"/>
      <c r="U23" s="92"/>
    </row>
    <row r="24" spans="1:21" ht="13.5" customHeight="1" x14ac:dyDescent="0.3">
      <c r="A24" s="221">
        <v>2020</v>
      </c>
      <c r="B24" s="32"/>
      <c r="C24" s="81" t="s">
        <v>297</v>
      </c>
      <c r="D24" s="82"/>
      <c r="E24" s="83">
        <f>SUM(E25:E36)</f>
        <v>-14388.175407999999</v>
      </c>
      <c r="F24" s="84"/>
      <c r="G24" s="95">
        <f>SUM(G25:G36)</f>
        <v>5686.142993000004</v>
      </c>
      <c r="H24" s="86"/>
      <c r="I24" s="87"/>
      <c r="J24" s="82"/>
      <c r="K24" s="83">
        <f>SUM(K25:K36)</f>
        <v>-10936.231569000001</v>
      </c>
      <c r="L24" s="84"/>
      <c r="M24" s="95">
        <f>SUM(M25:M36)</f>
        <v>3699.3132280000004</v>
      </c>
      <c r="N24" s="86"/>
      <c r="O24" s="87"/>
      <c r="P24" s="88"/>
      <c r="Q24" s="87"/>
      <c r="R24" s="32"/>
      <c r="S24" s="81" t="s">
        <v>297</v>
      </c>
      <c r="T24" s="32"/>
      <c r="U24" s="221">
        <v>2020</v>
      </c>
    </row>
    <row r="25" spans="1:21" ht="13.5" customHeight="1" x14ac:dyDescent="0.3">
      <c r="A25" s="221"/>
      <c r="B25" s="32"/>
      <c r="C25" s="71" t="s">
        <v>327</v>
      </c>
      <c r="D25" s="32"/>
      <c r="E25" s="89">
        <v>-1550.166643999999</v>
      </c>
      <c r="F25" s="72"/>
      <c r="G25" s="91">
        <v>233.6548329999996</v>
      </c>
      <c r="H25" s="91"/>
      <c r="I25" s="91">
        <v>-121.06601599999976</v>
      </c>
      <c r="J25" s="32"/>
      <c r="K25" s="89">
        <v>-1056.2346949999974</v>
      </c>
      <c r="L25" s="72"/>
      <c r="M25" s="91">
        <v>198.73832500000026</v>
      </c>
      <c r="N25" s="91"/>
      <c r="O25" s="91">
        <v>147.06640700000389</v>
      </c>
      <c r="P25" s="80"/>
      <c r="Q25" s="91">
        <v>771.71472199999789</v>
      </c>
      <c r="R25" s="32"/>
      <c r="S25" s="71" t="s">
        <v>524</v>
      </c>
      <c r="T25" s="32"/>
      <c r="U25" s="221"/>
    </row>
    <row r="26" spans="1:21" ht="13.5" customHeight="1" x14ac:dyDescent="0.3">
      <c r="A26" s="221"/>
      <c r="B26" s="32"/>
      <c r="C26" s="71" t="s">
        <v>328</v>
      </c>
      <c r="D26" s="32"/>
      <c r="E26" s="89">
        <v>-1585.2370500000015</v>
      </c>
      <c r="F26" s="72"/>
      <c r="G26" s="91">
        <v>-242.89520000000084</v>
      </c>
      <c r="H26" s="91"/>
      <c r="I26" s="91">
        <v>-35.070406000002549</v>
      </c>
      <c r="J26" s="32"/>
      <c r="K26" s="89">
        <v>-1174.0283590000026</v>
      </c>
      <c r="L26" s="72"/>
      <c r="M26" s="91">
        <v>-337.983752000001</v>
      </c>
      <c r="N26" s="91"/>
      <c r="O26" s="91">
        <v>-117.79366400000526</v>
      </c>
      <c r="P26" s="80"/>
      <c r="Q26" s="91">
        <v>166.44711499999903</v>
      </c>
      <c r="R26" s="32"/>
      <c r="S26" s="71" t="s">
        <v>525</v>
      </c>
      <c r="T26" s="32"/>
      <c r="U26" s="221"/>
    </row>
    <row r="27" spans="1:21" ht="13.5" customHeight="1" x14ac:dyDescent="0.3">
      <c r="A27" s="221"/>
      <c r="B27" s="32"/>
      <c r="C27" s="71" t="s">
        <v>329</v>
      </c>
      <c r="D27" s="32"/>
      <c r="E27" s="89">
        <v>-1646.130967000001</v>
      </c>
      <c r="F27" s="72"/>
      <c r="G27" s="91">
        <v>-22.559626000001117</v>
      </c>
      <c r="H27" s="91"/>
      <c r="I27" s="91">
        <v>-60.893916999999419</v>
      </c>
      <c r="J27" s="32"/>
      <c r="K27" s="89">
        <v>-1214.6453360000005</v>
      </c>
      <c r="L27" s="72"/>
      <c r="M27" s="91">
        <v>-28.503483000000415</v>
      </c>
      <c r="N27" s="91"/>
      <c r="O27" s="91">
        <v>-40.61697699999786</v>
      </c>
      <c r="P27" s="80"/>
      <c r="Q27" s="91">
        <v>-31.79999300000236</v>
      </c>
      <c r="R27" s="32"/>
      <c r="S27" s="71" t="s">
        <v>526</v>
      </c>
      <c r="T27" s="32"/>
      <c r="U27" s="221"/>
    </row>
    <row r="28" spans="1:21" ht="13.5" customHeight="1" x14ac:dyDescent="0.3">
      <c r="A28" s="221"/>
      <c r="B28" s="32"/>
      <c r="C28" s="71" t="s">
        <v>330</v>
      </c>
      <c r="D28" s="32"/>
      <c r="E28" s="89">
        <v>-1119.8657600000006</v>
      </c>
      <c r="F28" s="72"/>
      <c r="G28" s="91">
        <v>660.30164299999888</v>
      </c>
      <c r="H28" s="91"/>
      <c r="I28" s="91">
        <v>526.26520700000037</v>
      </c>
      <c r="J28" s="32"/>
      <c r="K28" s="89">
        <v>-869.6192460000002</v>
      </c>
      <c r="L28" s="72"/>
      <c r="M28" s="91">
        <v>451.28613699999823</v>
      </c>
      <c r="N28" s="91"/>
      <c r="O28" s="91">
        <v>345.02609000000029</v>
      </c>
      <c r="P28" s="80"/>
      <c r="Q28" s="91">
        <v>394.84681699999692</v>
      </c>
      <c r="R28" s="32"/>
      <c r="S28" s="71" t="s">
        <v>527</v>
      </c>
      <c r="T28" s="32"/>
      <c r="U28" s="221"/>
    </row>
    <row r="29" spans="1:21" ht="13.5" customHeight="1" x14ac:dyDescent="0.3">
      <c r="A29" s="221"/>
      <c r="B29" s="32"/>
      <c r="C29" s="71" t="s">
        <v>331</v>
      </c>
      <c r="D29" s="32"/>
      <c r="E29" s="89">
        <v>-906.43080999999984</v>
      </c>
      <c r="F29" s="72"/>
      <c r="G29" s="91">
        <v>713.99798999999712</v>
      </c>
      <c r="H29" s="91"/>
      <c r="I29" s="91">
        <v>213.43495000000075</v>
      </c>
      <c r="J29" s="32"/>
      <c r="K29" s="89">
        <v>-772.32436200000029</v>
      </c>
      <c r="L29" s="72"/>
      <c r="M29" s="91">
        <v>412.84892099999706</v>
      </c>
      <c r="N29" s="91"/>
      <c r="O29" s="91">
        <v>97.294883999999911</v>
      </c>
      <c r="P29" s="80"/>
      <c r="Q29" s="91">
        <v>1351.7400069999949</v>
      </c>
      <c r="R29" s="32"/>
      <c r="S29" s="71" t="s">
        <v>528</v>
      </c>
      <c r="T29" s="32"/>
      <c r="U29" s="221"/>
    </row>
    <row r="30" spans="1:21" ht="13.5" customHeight="1" x14ac:dyDescent="0.3">
      <c r="A30" s="221"/>
      <c r="B30" s="32"/>
      <c r="C30" s="71" t="s">
        <v>332</v>
      </c>
      <c r="D30" s="32"/>
      <c r="E30" s="89">
        <v>-916.73219700000209</v>
      </c>
      <c r="F30" s="72"/>
      <c r="G30" s="91">
        <v>953.60176799999954</v>
      </c>
      <c r="H30" s="91"/>
      <c r="I30" s="91">
        <v>-10.301387000002251</v>
      </c>
      <c r="J30" s="32"/>
      <c r="K30" s="89">
        <v>-735.68509900000208</v>
      </c>
      <c r="L30" s="72"/>
      <c r="M30" s="91">
        <v>581.56419899999946</v>
      </c>
      <c r="N30" s="91"/>
      <c r="O30" s="91">
        <v>36.639262999998209</v>
      </c>
      <c r="P30" s="80"/>
      <c r="Q30" s="91">
        <v>2327.9014009999955</v>
      </c>
      <c r="R30" s="32"/>
      <c r="S30" s="71" t="s">
        <v>529</v>
      </c>
      <c r="T30" s="32"/>
      <c r="U30" s="221"/>
    </row>
    <row r="31" spans="1:21" ht="13.5" customHeight="1" x14ac:dyDescent="0.3">
      <c r="A31" s="221"/>
      <c r="B31" s="32"/>
      <c r="C31" s="71" t="s">
        <v>333</v>
      </c>
      <c r="D31" s="32"/>
      <c r="E31" s="89">
        <v>-831.01248099999975</v>
      </c>
      <c r="F31" s="72"/>
      <c r="G31" s="91">
        <v>1032.6245780000027</v>
      </c>
      <c r="H31" s="91"/>
      <c r="I31" s="91">
        <v>85.719716000002336</v>
      </c>
      <c r="J31" s="32"/>
      <c r="K31" s="89">
        <v>-541.57128499999999</v>
      </c>
      <c r="L31" s="72"/>
      <c r="M31" s="91">
        <v>782.28364300000248</v>
      </c>
      <c r="N31" s="91"/>
      <c r="O31" s="91">
        <v>194.11381400000209</v>
      </c>
      <c r="P31" s="80"/>
      <c r="Q31" s="91">
        <v>2700.2243359999993</v>
      </c>
      <c r="R31" s="32"/>
      <c r="S31" s="71" t="s">
        <v>530</v>
      </c>
      <c r="T31" s="32"/>
      <c r="U31" s="221"/>
    </row>
    <row r="32" spans="1:21" ht="13.5" customHeight="1" x14ac:dyDescent="0.3">
      <c r="A32" s="221"/>
      <c r="B32" s="32"/>
      <c r="C32" s="71" t="s">
        <v>334</v>
      </c>
      <c r="D32" s="32"/>
      <c r="E32" s="89">
        <v>-1275.4990070000003</v>
      </c>
      <c r="F32" s="72"/>
      <c r="G32" s="91">
        <v>347.25529900000174</v>
      </c>
      <c r="H32" s="91"/>
      <c r="I32" s="91">
        <v>-444.48652600000059</v>
      </c>
      <c r="J32" s="32"/>
      <c r="K32" s="89">
        <v>-974.9205550000006</v>
      </c>
      <c r="L32" s="72"/>
      <c r="M32" s="91">
        <v>310.71019600000091</v>
      </c>
      <c r="N32" s="91"/>
      <c r="O32" s="91">
        <v>-433.34927000000062</v>
      </c>
      <c r="P32" s="80"/>
      <c r="Q32" s="91">
        <v>2333.4816450000044</v>
      </c>
      <c r="R32" s="32"/>
      <c r="S32" s="71" t="s">
        <v>531</v>
      </c>
      <c r="T32" s="32"/>
      <c r="U32" s="221"/>
    </row>
    <row r="33" spans="1:21" ht="13.5" customHeight="1" x14ac:dyDescent="0.3">
      <c r="A33" s="221"/>
      <c r="B33" s="32"/>
      <c r="C33" s="71" t="s">
        <v>335</v>
      </c>
      <c r="D33" s="32"/>
      <c r="E33" s="89">
        <v>-1159.1425569999992</v>
      </c>
      <c r="F33" s="72"/>
      <c r="G33" s="91">
        <v>572.13950400000249</v>
      </c>
      <c r="H33" s="91"/>
      <c r="I33" s="91">
        <v>116.35645000000113</v>
      </c>
      <c r="J33" s="32"/>
      <c r="K33" s="89">
        <v>-859.84882899999957</v>
      </c>
      <c r="L33" s="72"/>
      <c r="M33" s="91">
        <v>278.4481480000004</v>
      </c>
      <c r="N33" s="91"/>
      <c r="O33" s="91">
        <v>115.07172600000104</v>
      </c>
      <c r="P33" s="80"/>
      <c r="Q33" s="91">
        <v>1952.0193810000073</v>
      </c>
      <c r="R33" s="32"/>
      <c r="S33" s="71" t="s">
        <v>532</v>
      </c>
      <c r="T33" s="32"/>
      <c r="U33" s="221"/>
    </row>
    <row r="34" spans="1:21" ht="13.5" customHeight="1" x14ac:dyDescent="0.3">
      <c r="A34" s="221"/>
      <c r="B34" s="32"/>
      <c r="C34" s="71" t="s">
        <v>336</v>
      </c>
      <c r="D34" s="32"/>
      <c r="E34" s="89">
        <v>-1013.9365459999972</v>
      </c>
      <c r="F34" s="72"/>
      <c r="G34" s="91">
        <v>684.74448600000142</v>
      </c>
      <c r="H34" s="91"/>
      <c r="I34" s="91">
        <v>145.20601100000204</v>
      </c>
      <c r="J34" s="32"/>
      <c r="K34" s="89">
        <v>-717.61291499999879</v>
      </c>
      <c r="L34" s="72"/>
      <c r="M34" s="91">
        <v>479.82487199999923</v>
      </c>
      <c r="N34" s="91"/>
      <c r="O34" s="91">
        <v>142.23591400000078</v>
      </c>
      <c r="P34" s="80"/>
      <c r="Q34" s="91">
        <v>1604.1392890000061</v>
      </c>
      <c r="R34" s="32"/>
      <c r="S34" s="71" t="s">
        <v>533</v>
      </c>
      <c r="T34" s="32"/>
      <c r="U34" s="221"/>
    </row>
    <row r="35" spans="1:21" ht="13.5" customHeight="1" x14ac:dyDescent="0.3">
      <c r="A35" s="221"/>
      <c r="B35" s="32"/>
      <c r="C35" s="71" t="s">
        <v>337</v>
      </c>
      <c r="D35" s="32"/>
      <c r="E35" s="89">
        <v>-935.33527499999946</v>
      </c>
      <c r="F35" s="72"/>
      <c r="G35" s="91">
        <v>772.86320400000204</v>
      </c>
      <c r="H35" s="91"/>
      <c r="I35" s="91">
        <v>78.601270999997723</v>
      </c>
      <c r="J35" s="32"/>
      <c r="K35" s="89">
        <v>-770.14710199999899</v>
      </c>
      <c r="L35" s="72"/>
      <c r="M35" s="91">
        <v>616.38870600000246</v>
      </c>
      <c r="N35" s="91"/>
      <c r="O35" s="91">
        <v>-52.534187000000202</v>
      </c>
      <c r="P35" s="80"/>
      <c r="Q35" s="91">
        <v>2029.7471940000059</v>
      </c>
      <c r="R35" s="32"/>
      <c r="S35" s="71" t="s">
        <v>534</v>
      </c>
      <c r="T35" s="32"/>
      <c r="U35" s="221"/>
    </row>
    <row r="36" spans="1:21" ht="13.5" customHeight="1" x14ac:dyDescent="0.3">
      <c r="A36" s="221"/>
      <c r="B36" s="32"/>
      <c r="C36" s="71" t="s">
        <v>338</v>
      </c>
      <c r="D36" s="32"/>
      <c r="E36" s="89">
        <v>-1448.6861139999992</v>
      </c>
      <c r="F36" s="72"/>
      <c r="G36" s="91">
        <v>-19.585485999999946</v>
      </c>
      <c r="H36" s="91"/>
      <c r="I36" s="91">
        <v>-513.35083899999972</v>
      </c>
      <c r="J36" s="32"/>
      <c r="K36" s="89">
        <v>-1249.5937859999999</v>
      </c>
      <c r="L36" s="72"/>
      <c r="M36" s="91">
        <v>-46.292683999998644</v>
      </c>
      <c r="N36" s="91"/>
      <c r="O36" s="91">
        <v>-479.44668400000091</v>
      </c>
      <c r="P36" s="80"/>
      <c r="Q36" s="91">
        <v>1438.0222040000035</v>
      </c>
      <c r="R36" s="32"/>
      <c r="S36" s="71" t="s">
        <v>535</v>
      </c>
      <c r="T36" s="32"/>
      <c r="U36" s="221"/>
    </row>
    <row r="37" spans="1:21" ht="6.75" customHeight="1" x14ac:dyDescent="0.3">
      <c r="A37" s="9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80"/>
      <c r="Q37" s="32"/>
      <c r="R37" s="32"/>
      <c r="S37" s="32"/>
      <c r="T37" s="32"/>
      <c r="U37" s="92"/>
    </row>
    <row r="38" spans="1:21" ht="13.5" customHeight="1" x14ac:dyDescent="0.3">
      <c r="A38" s="221">
        <v>2021</v>
      </c>
      <c r="B38" s="32"/>
      <c r="C38" s="81"/>
      <c r="D38" s="82"/>
      <c r="E38" s="83">
        <f>SUM(E39:E50)</f>
        <v>-19041.262118999999</v>
      </c>
      <c r="F38" s="84"/>
      <c r="G38" s="95">
        <f>SUM(G39:G50)</f>
        <v>-4653.086710999999</v>
      </c>
      <c r="H38" s="86"/>
      <c r="I38" s="87"/>
      <c r="J38" s="82"/>
      <c r="K38" s="83">
        <f>SUM(K39:K50)</f>
        <v>-13211.679401000001</v>
      </c>
      <c r="L38" s="84"/>
      <c r="M38" s="95">
        <f>SUM(M39:M50)</f>
        <v>-2275.4478319999967</v>
      </c>
      <c r="N38" s="86"/>
      <c r="O38" s="87"/>
      <c r="P38" s="88"/>
      <c r="Q38" s="87"/>
      <c r="R38" s="32"/>
      <c r="S38" s="81" t="s">
        <v>297</v>
      </c>
      <c r="T38" s="32"/>
      <c r="U38" s="221">
        <v>2021</v>
      </c>
    </row>
    <row r="39" spans="1:21" ht="13.5" customHeight="1" x14ac:dyDescent="0.3">
      <c r="A39" s="221"/>
      <c r="B39" s="32"/>
      <c r="C39" s="71" t="s">
        <v>327</v>
      </c>
      <c r="D39" s="32"/>
      <c r="E39" s="89">
        <v>-898.42019299999902</v>
      </c>
      <c r="F39" s="72"/>
      <c r="G39" s="91">
        <v>651.74645099999998</v>
      </c>
      <c r="H39" s="91"/>
      <c r="I39" s="91">
        <v>550.26592100000016</v>
      </c>
      <c r="J39" s="32"/>
      <c r="K39" s="89">
        <v>-658.62832699999944</v>
      </c>
      <c r="L39" s="72"/>
      <c r="M39" s="91">
        <v>397.60636799999793</v>
      </c>
      <c r="N39" s="91"/>
      <c r="O39" s="91">
        <v>590.96545900000046</v>
      </c>
      <c r="P39" s="80"/>
      <c r="Q39" s="91">
        <v>1405.0241690000021</v>
      </c>
      <c r="R39" s="32"/>
      <c r="S39" s="71" t="s">
        <v>524</v>
      </c>
      <c r="T39" s="32"/>
      <c r="U39" s="221"/>
    </row>
    <row r="40" spans="1:21" ht="13.5" customHeight="1" x14ac:dyDescent="0.3">
      <c r="A40" s="221"/>
      <c r="B40" s="32"/>
      <c r="C40" s="71" t="s">
        <v>328</v>
      </c>
      <c r="D40" s="32"/>
      <c r="E40" s="89">
        <v>-741.90750200000093</v>
      </c>
      <c r="F40" s="72"/>
      <c r="G40" s="91">
        <v>843.32954800000061</v>
      </c>
      <c r="H40" s="91"/>
      <c r="I40" s="91">
        <v>156.51269099999809</v>
      </c>
      <c r="J40" s="32"/>
      <c r="K40" s="89">
        <v>-468.26323200000206</v>
      </c>
      <c r="L40" s="72"/>
      <c r="M40" s="91">
        <v>705.76512700000058</v>
      </c>
      <c r="N40" s="91"/>
      <c r="O40" s="91">
        <v>190.36509499999738</v>
      </c>
      <c r="P40" s="80"/>
      <c r="Q40" s="91">
        <v>1475.4905130000006</v>
      </c>
      <c r="R40" s="32"/>
      <c r="S40" s="71" t="s">
        <v>525</v>
      </c>
      <c r="T40" s="32"/>
      <c r="U40" s="221"/>
    </row>
    <row r="41" spans="1:21" ht="13.5" customHeight="1" x14ac:dyDescent="0.3">
      <c r="A41" s="221"/>
      <c r="B41" s="32"/>
      <c r="C41" s="71" t="s">
        <v>329</v>
      </c>
      <c r="D41" s="32"/>
      <c r="E41" s="89">
        <v>-1125.4494819999991</v>
      </c>
      <c r="F41" s="72"/>
      <c r="G41" s="91">
        <v>520.68148500000189</v>
      </c>
      <c r="H41" s="91"/>
      <c r="I41" s="91">
        <v>-383.54197999999815</v>
      </c>
      <c r="J41" s="32"/>
      <c r="K41" s="89">
        <v>-847.93471099999988</v>
      </c>
      <c r="L41" s="72"/>
      <c r="M41" s="91">
        <v>366.71062500000062</v>
      </c>
      <c r="N41" s="91"/>
      <c r="O41" s="91">
        <v>-379.67147899999782</v>
      </c>
      <c r="P41" s="80"/>
      <c r="Q41" s="91">
        <v>2015.7574840000025</v>
      </c>
      <c r="R41" s="32"/>
      <c r="S41" s="71" t="s">
        <v>526</v>
      </c>
      <c r="T41" s="32"/>
      <c r="U41" s="221"/>
    </row>
    <row r="42" spans="1:21" ht="13.5" customHeight="1" x14ac:dyDescent="0.3">
      <c r="A42" s="221"/>
      <c r="B42" s="32"/>
      <c r="C42" s="71" t="s">
        <v>330</v>
      </c>
      <c r="D42" s="32"/>
      <c r="E42" s="89">
        <v>-1405.5787770000006</v>
      </c>
      <c r="F42" s="72"/>
      <c r="G42" s="91">
        <v>-285.71301700000004</v>
      </c>
      <c r="H42" s="91"/>
      <c r="I42" s="91">
        <v>-280.12929500000155</v>
      </c>
      <c r="J42" s="32"/>
      <c r="K42" s="89">
        <v>-1027.968436000001</v>
      </c>
      <c r="L42" s="72"/>
      <c r="M42" s="91">
        <v>-158.34919000000082</v>
      </c>
      <c r="N42" s="91"/>
      <c r="O42" s="91">
        <v>-180.03372500000114</v>
      </c>
      <c r="P42" s="80"/>
      <c r="Q42" s="91">
        <v>1078.2980160000025</v>
      </c>
      <c r="R42" s="32"/>
      <c r="S42" s="71" t="s">
        <v>527</v>
      </c>
      <c r="T42" s="32"/>
      <c r="U42" s="221"/>
    </row>
    <row r="43" spans="1:21" ht="13.5" customHeight="1" x14ac:dyDescent="0.3">
      <c r="A43" s="221"/>
      <c r="B43" s="32"/>
      <c r="C43" s="71" t="s">
        <v>331</v>
      </c>
      <c r="D43" s="32"/>
      <c r="E43" s="89">
        <v>-1445.9658999999983</v>
      </c>
      <c r="F43" s="72"/>
      <c r="G43" s="91">
        <v>-539.53508999999849</v>
      </c>
      <c r="H43" s="91"/>
      <c r="I43" s="91">
        <v>-40.3871229999977</v>
      </c>
      <c r="J43" s="32"/>
      <c r="K43" s="89">
        <v>-1003.924251999998</v>
      </c>
      <c r="L43" s="72"/>
      <c r="M43" s="91">
        <v>-231.59988999999769</v>
      </c>
      <c r="N43" s="91"/>
      <c r="O43" s="91">
        <v>24.044184000003042</v>
      </c>
      <c r="P43" s="80"/>
      <c r="Q43" s="91">
        <v>-304.56662199999664</v>
      </c>
      <c r="R43" s="32"/>
      <c r="S43" s="71" t="s">
        <v>528</v>
      </c>
      <c r="T43" s="32"/>
      <c r="U43" s="221"/>
    </row>
    <row r="44" spans="1:21" ht="13.5" customHeight="1" x14ac:dyDescent="0.3">
      <c r="A44" s="221"/>
      <c r="B44" s="32"/>
      <c r="C44" s="71" t="s">
        <v>332</v>
      </c>
      <c r="D44" s="32"/>
      <c r="E44" s="89">
        <v>-1593.6830849999988</v>
      </c>
      <c r="F44" s="72"/>
      <c r="G44" s="91">
        <v>-676.95088799999667</v>
      </c>
      <c r="H44" s="91"/>
      <c r="I44" s="91">
        <v>-147.71718500000043</v>
      </c>
      <c r="J44" s="32"/>
      <c r="K44" s="89">
        <v>-1259.9549459999989</v>
      </c>
      <c r="L44" s="72"/>
      <c r="M44" s="91">
        <v>-524.26984699999684</v>
      </c>
      <c r="N44" s="91"/>
      <c r="O44" s="91">
        <v>-256.03069400000095</v>
      </c>
      <c r="P44" s="80"/>
      <c r="Q44" s="91">
        <v>-1502.1989949999952</v>
      </c>
      <c r="R44" s="32"/>
      <c r="S44" s="71" t="s">
        <v>529</v>
      </c>
      <c r="T44" s="32"/>
      <c r="U44" s="221"/>
    </row>
    <row r="45" spans="1:21" ht="13.5" customHeight="1" x14ac:dyDescent="0.3">
      <c r="A45" s="221"/>
      <c r="B45" s="32"/>
      <c r="C45" s="71" t="s">
        <v>333</v>
      </c>
      <c r="D45" s="32"/>
      <c r="E45" s="89">
        <v>-1566.106071000002</v>
      </c>
      <c r="F45" s="72"/>
      <c r="G45" s="91">
        <v>-735.09359000000222</v>
      </c>
      <c r="H45" s="91"/>
      <c r="I45" s="91">
        <v>27.57701399999678</v>
      </c>
      <c r="J45" s="32"/>
      <c r="K45" s="89">
        <v>-1012.0025540000015</v>
      </c>
      <c r="L45" s="72"/>
      <c r="M45" s="91">
        <v>-470.43126900000152</v>
      </c>
      <c r="N45" s="91"/>
      <c r="O45" s="91">
        <v>247.95239199999742</v>
      </c>
      <c r="P45" s="80"/>
      <c r="Q45" s="91">
        <v>-1951.5795679999974</v>
      </c>
      <c r="R45" s="32"/>
      <c r="S45" s="71" t="s">
        <v>530</v>
      </c>
      <c r="T45" s="32"/>
      <c r="U45" s="221"/>
    </row>
    <row r="46" spans="1:21" ht="13.5" customHeight="1" x14ac:dyDescent="0.3">
      <c r="A46" s="221"/>
      <c r="B46" s="32"/>
      <c r="C46" s="71" t="s">
        <v>334</v>
      </c>
      <c r="D46" s="32"/>
      <c r="E46" s="89">
        <v>-1754.9456409999984</v>
      </c>
      <c r="F46" s="72"/>
      <c r="G46" s="91">
        <v>-479.44663399999808</v>
      </c>
      <c r="H46" s="91"/>
      <c r="I46" s="91">
        <v>-188.83956999999646</v>
      </c>
      <c r="J46" s="32"/>
      <c r="K46" s="89">
        <v>-1253.6746109999985</v>
      </c>
      <c r="L46" s="72"/>
      <c r="M46" s="91">
        <v>-278.75405599999795</v>
      </c>
      <c r="N46" s="91"/>
      <c r="O46" s="91">
        <v>-241.67205699999704</v>
      </c>
      <c r="P46" s="80"/>
      <c r="Q46" s="91">
        <v>-1891.491111999997</v>
      </c>
      <c r="R46" s="32"/>
      <c r="S46" s="71" t="s">
        <v>531</v>
      </c>
      <c r="T46" s="32"/>
      <c r="U46" s="221"/>
    </row>
    <row r="47" spans="1:21" ht="13.5" customHeight="1" x14ac:dyDescent="0.3">
      <c r="A47" s="221"/>
      <c r="B47" s="32"/>
      <c r="C47" s="71" t="s">
        <v>335</v>
      </c>
      <c r="D47" s="32"/>
      <c r="E47" s="89">
        <v>-1836.4506589999974</v>
      </c>
      <c r="F47" s="72"/>
      <c r="G47" s="91">
        <v>-677.30810199999814</v>
      </c>
      <c r="H47" s="91"/>
      <c r="I47" s="91">
        <v>-81.505017999998927</v>
      </c>
      <c r="J47" s="32"/>
      <c r="K47" s="89">
        <v>-1166.6842249999972</v>
      </c>
      <c r="L47" s="72"/>
      <c r="M47" s="91">
        <v>-306.83539599999767</v>
      </c>
      <c r="N47" s="91"/>
      <c r="O47" s="91">
        <v>86.990386000001308</v>
      </c>
      <c r="P47" s="80"/>
      <c r="Q47" s="91">
        <v>-1891.8483259999985</v>
      </c>
      <c r="R47" s="32"/>
      <c r="S47" s="71" t="s">
        <v>532</v>
      </c>
      <c r="T47" s="32"/>
      <c r="U47" s="221"/>
    </row>
    <row r="48" spans="1:21" ht="13.5" customHeight="1" x14ac:dyDescent="0.3">
      <c r="A48" s="221"/>
      <c r="B48" s="32"/>
      <c r="C48" s="71" t="s">
        <v>336</v>
      </c>
      <c r="D48" s="32"/>
      <c r="E48" s="89">
        <v>-2043.5533810000034</v>
      </c>
      <c r="F48" s="72"/>
      <c r="G48" s="91">
        <v>-1029.6168350000062</v>
      </c>
      <c r="H48" s="91"/>
      <c r="I48" s="91">
        <v>-207.102722000006</v>
      </c>
      <c r="J48" s="32"/>
      <c r="K48" s="89">
        <v>-1302.7373640000033</v>
      </c>
      <c r="L48" s="72"/>
      <c r="M48" s="91">
        <v>-585.12444900000446</v>
      </c>
      <c r="N48" s="91"/>
      <c r="O48" s="91">
        <v>-136.05313900000601</v>
      </c>
      <c r="P48" s="80"/>
      <c r="Q48" s="91">
        <v>-2186.3715710000024</v>
      </c>
      <c r="R48" s="32"/>
      <c r="S48" s="71" t="s">
        <v>533</v>
      </c>
      <c r="T48" s="32"/>
      <c r="U48" s="221"/>
    </row>
    <row r="49" spans="1:21" ht="13.5" customHeight="1" x14ac:dyDescent="0.3">
      <c r="A49" s="221"/>
      <c r="B49" s="32"/>
      <c r="C49" s="71" t="s">
        <v>337</v>
      </c>
      <c r="D49" s="32"/>
      <c r="E49" s="89">
        <v>-2198.8470369999995</v>
      </c>
      <c r="F49" s="72"/>
      <c r="G49" s="91">
        <v>-1263.5117620000001</v>
      </c>
      <c r="H49" s="91"/>
      <c r="I49" s="91">
        <v>-155.29365599999619</v>
      </c>
      <c r="J49" s="32"/>
      <c r="K49" s="89">
        <v>-1425.3197629999986</v>
      </c>
      <c r="L49" s="72"/>
      <c r="M49" s="91">
        <v>-655.17266099999961</v>
      </c>
      <c r="N49" s="91"/>
      <c r="O49" s="91">
        <v>-122.58239899999535</v>
      </c>
      <c r="P49" s="80"/>
      <c r="Q49" s="91">
        <v>-2970.4366990000044</v>
      </c>
      <c r="R49" s="32"/>
      <c r="S49" s="71" t="s">
        <v>534</v>
      </c>
      <c r="T49" s="32"/>
      <c r="U49" s="221"/>
    </row>
    <row r="50" spans="1:21" ht="13.5" customHeight="1" x14ac:dyDescent="0.3">
      <c r="A50" s="221"/>
      <c r="B50" s="32"/>
      <c r="C50" s="71" t="s">
        <v>338</v>
      </c>
      <c r="D50" s="32"/>
      <c r="E50" s="89">
        <v>-2430.3543910000008</v>
      </c>
      <c r="F50" s="72"/>
      <c r="G50" s="91">
        <v>-981.66827700000158</v>
      </c>
      <c r="H50" s="91"/>
      <c r="I50" s="91">
        <v>-231.50735400000121</v>
      </c>
      <c r="J50" s="32"/>
      <c r="K50" s="89">
        <v>-1784.5869799999991</v>
      </c>
      <c r="L50" s="72"/>
      <c r="M50" s="91">
        <v>-534.99319399999922</v>
      </c>
      <c r="N50" s="91"/>
      <c r="O50" s="91">
        <v>-359.26721700000053</v>
      </c>
      <c r="P50" s="80"/>
      <c r="Q50" s="91">
        <v>-3274.7968740000078</v>
      </c>
      <c r="R50" s="32"/>
      <c r="S50" s="71" t="s">
        <v>535</v>
      </c>
      <c r="T50" s="32"/>
      <c r="U50" s="221"/>
    </row>
    <row r="51" spans="1:21" ht="6.75" customHeight="1" thickBot="1" x14ac:dyDescent="0.35">
      <c r="A51" s="74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4"/>
      <c r="Q51" s="93"/>
      <c r="R51" s="93"/>
      <c r="S51" s="93"/>
      <c r="T51" s="93"/>
      <c r="U51" s="74"/>
    </row>
    <row r="52" spans="1:21" ht="14.4" thickTop="1" x14ac:dyDescent="0.3"/>
  </sheetData>
  <mergeCells count="18">
    <mergeCell ref="U24:U36"/>
    <mergeCell ref="U38:U50"/>
    <mergeCell ref="U4:U8"/>
    <mergeCell ref="U10:U22"/>
    <mergeCell ref="Y10:Z10"/>
    <mergeCell ref="A38:A50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09375" defaultRowHeight="9.6" x14ac:dyDescent="0.2"/>
  <cols>
    <col min="1" max="1" width="6.5546875" style="96" customWidth="1"/>
    <col min="2" max="2" width="9.33203125" style="97" customWidth="1"/>
    <col min="3" max="17" width="10.109375" style="97" customWidth="1"/>
    <col min="18" max="18" width="6.5546875" style="97" customWidth="1"/>
    <col min="19" max="19" width="9.109375" style="97"/>
    <col min="20" max="20" width="2.88671875" style="97" customWidth="1"/>
    <col min="21" max="16384" width="9.109375" style="97"/>
  </cols>
  <sheetData>
    <row r="1" spans="1:21" hidden="1" x14ac:dyDescent="0.2"/>
    <row r="2" spans="1:21" ht="24" customHeight="1" x14ac:dyDescent="0.3">
      <c r="A2" s="235" t="s">
        <v>667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31"/>
    </row>
    <row r="3" spans="1:21" s="98" customFormat="1" ht="6.75" customHeight="1" thickBot="1" x14ac:dyDescent="0.3">
      <c r="A3" s="228"/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</row>
    <row r="4" spans="1:21" ht="12" customHeight="1" thickBot="1" x14ac:dyDescent="0.35">
      <c r="A4" s="229" t="s">
        <v>162</v>
      </c>
      <c r="B4" s="229" t="s">
        <v>163</v>
      </c>
      <c r="C4" s="237" t="s">
        <v>668</v>
      </c>
      <c r="D4" s="238"/>
      <c r="E4" s="238"/>
      <c r="F4" s="238"/>
      <c r="G4" s="238"/>
      <c r="H4" s="238"/>
      <c r="I4" s="238"/>
      <c r="J4" s="238"/>
      <c r="K4" s="238"/>
      <c r="L4" s="238"/>
      <c r="M4" s="238"/>
      <c r="N4" s="238"/>
      <c r="O4" s="238"/>
      <c r="P4" s="238"/>
      <c r="Q4" s="239"/>
      <c r="R4" s="229" t="s">
        <v>536</v>
      </c>
      <c r="S4" s="229" t="s">
        <v>523</v>
      </c>
      <c r="U4" s="31"/>
    </row>
    <row r="5" spans="1:21" ht="21.75" customHeight="1" thickBot="1" x14ac:dyDescent="0.25">
      <c r="A5" s="230"/>
      <c r="B5" s="230"/>
      <c r="C5" s="99" t="s">
        <v>164</v>
      </c>
      <c r="D5" s="99" t="s">
        <v>165</v>
      </c>
      <c r="E5" s="99" t="s">
        <v>166</v>
      </c>
      <c r="F5" s="99" t="s">
        <v>167</v>
      </c>
      <c r="G5" s="99" t="s">
        <v>168</v>
      </c>
      <c r="H5" s="99" t="s">
        <v>353</v>
      </c>
      <c r="I5" s="99" t="s">
        <v>169</v>
      </c>
      <c r="J5" s="99" t="s">
        <v>170</v>
      </c>
      <c r="K5" s="99" t="s">
        <v>171</v>
      </c>
      <c r="L5" s="99" t="s">
        <v>172</v>
      </c>
      <c r="M5" s="99" t="s">
        <v>173</v>
      </c>
      <c r="N5" s="99" t="s">
        <v>174</v>
      </c>
      <c r="O5" s="99" t="s">
        <v>175</v>
      </c>
      <c r="P5" s="99" t="s">
        <v>176</v>
      </c>
      <c r="Q5" s="99" t="s">
        <v>177</v>
      </c>
      <c r="R5" s="230"/>
      <c r="S5" s="230"/>
    </row>
    <row r="6" spans="1:21" ht="13.8" x14ac:dyDescent="0.3">
      <c r="A6" s="100">
        <v>2020</v>
      </c>
      <c r="B6" s="97" t="s">
        <v>339</v>
      </c>
      <c r="C6" s="101">
        <v>891.35810400000003</v>
      </c>
      <c r="D6" s="101">
        <v>40.374485999999997</v>
      </c>
      <c r="E6" s="101">
        <v>176.460342</v>
      </c>
      <c r="F6" s="101">
        <v>7.0499980000000004</v>
      </c>
      <c r="G6" s="101">
        <v>0.61233400000000004</v>
      </c>
      <c r="H6" s="101">
        <v>3.0814490000000001</v>
      </c>
      <c r="I6" s="101">
        <v>46.306111000000001</v>
      </c>
      <c r="J6" s="101">
        <v>28.672246000000001</v>
      </c>
      <c r="K6" s="101">
        <v>8.7661770000000008</v>
      </c>
      <c r="L6" s="101">
        <v>1970.909386</v>
      </c>
      <c r="M6" s="101">
        <v>1.179049</v>
      </c>
      <c r="N6" s="101">
        <v>10.765993</v>
      </c>
      <c r="O6" s="101">
        <v>448.36233399999998</v>
      </c>
      <c r="P6" s="101">
        <v>9.6375480000000007</v>
      </c>
      <c r="Q6" s="101">
        <v>45.189628999999996</v>
      </c>
      <c r="R6" s="100">
        <v>2020</v>
      </c>
      <c r="S6" s="97" t="s">
        <v>539</v>
      </c>
      <c r="U6" s="31"/>
    </row>
    <row r="7" spans="1:21" x14ac:dyDescent="0.2">
      <c r="B7" s="97" t="s">
        <v>340</v>
      </c>
      <c r="C7" s="101">
        <v>849.70049100000006</v>
      </c>
      <c r="D7" s="101">
        <v>39.235097000000003</v>
      </c>
      <c r="E7" s="101">
        <v>192.60614899999999</v>
      </c>
      <c r="F7" s="101">
        <v>7.1458159999999999</v>
      </c>
      <c r="G7" s="101">
        <v>0.666404</v>
      </c>
      <c r="H7" s="101">
        <v>3.261879</v>
      </c>
      <c r="I7" s="101">
        <v>37.017713000000001</v>
      </c>
      <c r="J7" s="101">
        <v>29.672599000000002</v>
      </c>
      <c r="K7" s="101">
        <v>8.984788</v>
      </c>
      <c r="L7" s="101">
        <v>1924.8061760000001</v>
      </c>
      <c r="M7" s="101">
        <v>2.188539</v>
      </c>
      <c r="N7" s="101">
        <v>15.187290000000001</v>
      </c>
      <c r="O7" s="101">
        <v>684.33399499999996</v>
      </c>
      <c r="P7" s="101">
        <v>8.7438079999999996</v>
      </c>
      <c r="Q7" s="101">
        <v>46.761515000000003</v>
      </c>
      <c r="R7" s="96"/>
      <c r="S7" s="97" t="s">
        <v>540</v>
      </c>
    </row>
    <row r="8" spans="1:21" x14ac:dyDescent="0.2">
      <c r="B8" s="97" t="s">
        <v>341</v>
      </c>
      <c r="C8" s="101">
        <v>828.65110800000002</v>
      </c>
      <c r="D8" s="101">
        <v>37.827689999999997</v>
      </c>
      <c r="E8" s="101">
        <v>183.92981700000001</v>
      </c>
      <c r="F8" s="101">
        <v>11.866405</v>
      </c>
      <c r="G8" s="101">
        <v>0.70691700000000002</v>
      </c>
      <c r="H8" s="101">
        <v>3.3614389999999998</v>
      </c>
      <c r="I8" s="101">
        <v>69.439031</v>
      </c>
      <c r="J8" s="101">
        <v>19.595309</v>
      </c>
      <c r="K8" s="101">
        <v>7.8278730000000003</v>
      </c>
      <c r="L8" s="101">
        <v>1818.1731649999999</v>
      </c>
      <c r="M8" s="101">
        <v>2.0132629999999998</v>
      </c>
      <c r="N8" s="101">
        <v>16.950962000000001</v>
      </c>
      <c r="O8" s="101">
        <v>408.937029</v>
      </c>
      <c r="P8" s="101">
        <v>8.9136749999999996</v>
      </c>
      <c r="Q8" s="101">
        <v>36.013736000000002</v>
      </c>
      <c r="R8" s="96"/>
      <c r="S8" s="97" t="s">
        <v>541</v>
      </c>
    </row>
    <row r="9" spans="1:21" x14ac:dyDescent="0.2">
      <c r="B9" s="97" t="s">
        <v>342</v>
      </c>
      <c r="C9" s="101">
        <v>461.68933099999998</v>
      </c>
      <c r="D9" s="101">
        <v>23.680489999999999</v>
      </c>
      <c r="E9" s="101">
        <v>116.836578</v>
      </c>
      <c r="F9" s="101">
        <v>7.8064010000000001</v>
      </c>
      <c r="G9" s="101">
        <v>1.209171</v>
      </c>
      <c r="H9" s="101">
        <v>1.4587650000000001</v>
      </c>
      <c r="I9" s="101">
        <v>35.728909000000002</v>
      </c>
      <c r="J9" s="101">
        <v>7.704288</v>
      </c>
      <c r="K9" s="101">
        <v>6.2481949999999999</v>
      </c>
      <c r="L9" s="101">
        <v>1214.7430959999999</v>
      </c>
      <c r="M9" s="101">
        <v>1.7012370000000001</v>
      </c>
      <c r="N9" s="101">
        <v>14.367251</v>
      </c>
      <c r="O9" s="101">
        <v>241.03761900000001</v>
      </c>
      <c r="P9" s="101">
        <v>7.3995410000000001</v>
      </c>
      <c r="Q9" s="101">
        <v>16.388325999999999</v>
      </c>
      <c r="R9" s="96"/>
      <c r="S9" s="97" t="s">
        <v>542</v>
      </c>
    </row>
    <row r="10" spans="1:21" x14ac:dyDescent="0.2">
      <c r="B10" s="97" t="s">
        <v>343</v>
      </c>
      <c r="C10" s="101">
        <v>551.12967400000002</v>
      </c>
      <c r="D10" s="101">
        <v>23.457961999999998</v>
      </c>
      <c r="E10" s="101">
        <v>135.147693</v>
      </c>
      <c r="F10" s="101">
        <v>5.1397170000000001</v>
      </c>
      <c r="G10" s="101">
        <v>0.411356</v>
      </c>
      <c r="H10" s="101">
        <v>2.2569490000000001</v>
      </c>
      <c r="I10" s="101">
        <v>23.169643000000001</v>
      </c>
      <c r="J10" s="101">
        <v>10.615799000000001</v>
      </c>
      <c r="K10" s="101">
        <v>8.7781099999999999</v>
      </c>
      <c r="L10" s="101">
        <v>1474.9147310000001</v>
      </c>
      <c r="M10" s="101">
        <v>1.6229340000000001</v>
      </c>
      <c r="N10" s="101">
        <v>14.598470000000001</v>
      </c>
      <c r="O10" s="101">
        <v>276.03427900000003</v>
      </c>
      <c r="P10" s="101">
        <v>8.0386620000000004</v>
      </c>
      <c r="Q10" s="101">
        <v>33.175826000000001</v>
      </c>
      <c r="R10" s="96"/>
      <c r="S10" s="97" t="s">
        <v>543</v>
      </c>
    </row>
    <row r="11" spans="1:21" x14ac:dyDescent="0.2">
      <c r="B11" s="97" t="s">
        <v>344</v>
      </c>
      <c r="C11" s="101">
        <v>732.51373699999999</v>
      </c>
      <c r="D11" s="101">
        <v>25.765975999999998</v>
      </c>
      <c r="E11" s="101">
        <v>141.40764999999999</v>
      </c>
      <c r="F11" s="101">
        <v>16.855764000000001</v>
      </c>
      <c r="G11" s="101">
        <v>0.75164600000000004</v>
      </c>
      <c r="H11" s="101">
        <v>4.3992719999999998</v>
      </c>
      <c r="I11" s="101">
        <v>28.169003</v>
      </c>
      <c r="J11" s="101">
        <v>14.548995</v>
      </c>
      <c r="K11" s="101">
        <v>7.9560209999999998</v>
      </c>
      <c r="L11" s="101">
        <v>1785.9917129999999</v>
      </c>
      <c r="M11" s="101">
        <v>1.9405760000000001</v>
      </c>
      <c r="N11" s="101">
        <v>14.265872999999999</v>
      </c>
      <c r="O11" s="101">
        <v>349.34413599999999</v>
      </c>
      <c r="P11" s="101">
        <v>14.296176000000001</v>
      </c>
      <c r="Q11" s="101">
        <v>38.184472999999997</v>
      </c>
      <c r="R11" s="96"/>
      <c r="S11" s="97" t="s">
        <v>544</v>
      </c>
    </row>
    <row r="12" spans="1:21" x14ac:dyDescent="0.2">
      <c r="B12" s="97" t="s">
        <v>345</v>
      </c>
      <c r="C12" s="101">
        <v>788.54503199999999</v>
      </c>
      <c r="D12" s="101">
        <v>35.835248999999997</v>
      </c>
      <c r="E12" s="101">
        <v>172.18050299999999</v>
      </c>
      <c r="F12" s="101">
        <v>22.916985</v>
      </c>
      <c r="G12" s="101">
        <v>0.34404400000000002</v>
      </c>
      <c r="H12" s="101">
        <v>6.0437900000000004</v>
      </c>
      <c r="I12" s="101">
        <v>36.739137999999997</v>
      </c>
      <c r="J12" s="101">
        <v>15.512657000000001</v>
      </c>
      <c r="K12" s="101">
        <v>8.6027629999999995</v>
      </c>
      <c r="L12" s="101">
        <v>2041.0660559999999</v>
      </c>
      <c r="M12" s="101">
        <v>1.5502880000000001</v>
      </c>
      <c r="N12" s="101">
        <v>14.773066</v>
      </c>
      <c r="O12" s="101">
        <v>414.91815800000001</v>
      </c>
      <c r="P12" s="101">
        <v>10.60153</v>
      </c>
      <c r="Q12" s="101">
        <v>39.713718</v>
      </c>
      <c r="R12" s="96"/>
      <c r="S12" s="97" t="s">
        <v>545</v>
      </c>
    </row>
    <row r="13" spans="1:21" x14ac:dyDescent="0.2">
      <c r="B13" s="97" t="s">
        <v>346</v>
      </c>
      <c r="C13" s="101">
        <v>622.31087600000001</v>
      </c>
      <c r="D13" s="101">
        <v>33.939901999999996</v>
      </c>
      <c r="E13" s="101">
        <v>140.58347000000001</v>
      </c>
      <c r="F13" s="101">
        <v>5.8547099999999999</v>
      </c>
      <c r="G13" s="101">
        <v>0.45705000000000001</v>
      </c>
      <c r="H13" s="101">
        <v>2.5108329999999999</v>
      </c>
      <c r="I13" s="101">
        <v>53.408582000000003</v>
      </c>
      <c r="J13" s="101">
        <v>14.047001</v>
      </c>
      <c r="K13" s="101">
        <v>4.6054029999999999</v>
      </c>
      <c r="L13" s="101">
        <v>1622.5205779999999</v>
      </c>
      <c r="M13" s="101">
        <v>1.896452</v>
      </c>
      <c r="N13" s="101">
        <v>12.864371999999999</v>
      </c>
      <c r="O13" s="101">
        <v>439.04069099999998</v>
      </c>
      <c r="P13" s="101">
        <v>10.407539999999999</v>
      </c>
      <c r="Q13" s="101">
        <v>38.581356</v>
      </c>
      <c r="R13" s="96"/>
      <c r="S13" s="97" t="s">
        <v>546</v>
      </c>
    </row>
    <row r="14" spans="1:21" x14ac:dyDescent="0.2">
      <c r="B14" s="97" t="s">
        <v>347</v>
      </c>
      <c r="C14" s="101">
        <v>888.249683</v>
      </c>
      <c r="D14" s="101">
        <v>39.125459999999997</v>
      </c>
      <c r="E14" s="101">
        <v>159.043575</v>
      </c>
      <c r="F14" s="101">
        <v>6.7698960000000001</v>
      </c>
      <c r="G14" s="101">
        <v>0.377608</v>
      </c>
      <c r="H14" s="101">
        <v>2.6037080000000001</v>
      </c>
      <c r="I14" s="101">
        <v>36.496676999999998</v>
      </c>
      <c r="J14" s="101">
        <v>29.344833000000001</v>
      </c>
      <c r="K14" s="101">
        <v>6.7394400000000001</v>
      </c>
      <c r="L14" s="101">
        <v>1980.8202220000001</v>
      </c>
      <c r="M14" s="101">
        <v>3.268119</v>
      </c>
      <c r="N14" s="101">
        <v>13.226419</v>
      </c>
      <c r="O14" s="101">
        <v>441.98939899999999</v>
      </c>
      <c r="P14" s="101">
        <v>9.0184479999999994</v>
      </c>
      <c r="Q14" s="101">
        <v>47.564070999999998</v>
      </c>
      <c r="R14" s="96"/>
      <c r="S14" s="97" t="s">
        <v>547</v>
      </c>
    </row>
    <row r="15" spans="1:21" x14ac:dyDescent="0.2">
      <c r="B15" s="97" t="s">
        <v>348</v>
      </c>
      <c r="C15" s="101">
        <v>941.10422300000005</v>
      </c>
      <c r="D15" s="101">
        <v>35.452692999999996</v>
      </c>
      <c r="E15" s="101">
        <v>193.015052</v>
      </c>
      <c r="F15" s="101">
        <v>8.0669470000000008</v>
      </c>
      <c r="G15" s="101">
        <v>0.59883799999999998</v>
      </c>
      <c r="H15" s="101">
        <v>4.9740320000000002</v>
      </c>
      <c r="I15" s="101">
        <v>38.339143</v>
      </c>
      <c r="J15" s="101">
        <v>22.553709000000001</v>
      </c>
      <c r="K15" s="101">
        <v>6.8289419999999996</v>
      </c>
      <c r="L15" s="101">
        <v>2152.2656449999999</v>
      </c>
      <c r="M15" s="101">
        <v>2.2733080000000001</v>
      </c>
      <c r="N15" s="101">
        <v>16.25582</v>
      </c>
      <c r="O15" s="101">
        <v>461.52192600000001</v>
      </c>
      <c r="P15" s="101">
        <v>9.5059129999999996</v>
      </c>
      <c r="Q15" s="101">
        <v>38.981960999999998</v>
      </c>
      <c r="R15" s="96"/>
      <c r="S15" s="97" t="s">
        <v>548</v>
      </c>
    </row>
    <row r="16" spans="1:21" x14ac:dyDescent="0.2">
      <c r="B16" s="97" t="s">
        <v>349</v>
      </c>
      <c r="C16" s="101">
        <v>858.59646199999997</v>
      </c>
      <c r="D16" s="101">
        <v>34.992986999999999</v>
      </c>
      <c r="E16" s="101">
        <v>169.963652</v>
      </c>
      <c r="F16" s="101">
        <v>10.895182999999999</v>
      </c>
      <c r="G16" s="101">
        <v>0.42778100000000002</v>
      </c>
      <c r="H16" s="101">
        <v>3.7972410000000001</v>
      </c>
      <c r="I16" s="101">
        <v>30.833168000000001</v>
      </c>
      <c r="J16" s="101">
        <v>20.306331</v>
      </c>
      <c r="K16" s="101">
        <v>7.4886499999999998</v>
      </c>
      <c r="L16" s="101">
        <v>2097.2851540000001</v>
      </c>
      <c r="M16" s="101">
        <v>1.876905</v>
      </c>
      <c r="N16" s="101">
        <v>14.227709000000001</v>
      </c>
      <c r="O16" s="101">
        <v>524.30344600000001</v>
      </c>
      <c r="P16" s="101">
        <v>9.4483639999999998</v>
      </c>
      <c r="Q16" s="101">
        <v>51.097405000000002</v>
      </c>
      <c r="R16" s="96"/>
      <c r="S16" s="97" t="s">
        <v>549</v>
      </c>
    </row>
    <row r="17" spans="1:19" x14ac:dyDescent="0.2">
      <c r="B17" s="97" t="s">
        <v>350</v>
      </c>
      <c r="C17" s="101">
        <v>674.15055199999995</v>
      </c>
      <c r="D17" s="101">
        <v>30.799393999999999</v>
      </c>
      <c r="E17" s="101">
        <v>175.109545</v>
      </c>
      <c r="F17" s="101">
        <v>5.8529460000000002</v>
      </c>
      <c r="G17" s="101">
        <v>1.0984700000000001</v>
      </c>
      <c r="H17" s="101">
        <v>3.719411</v>
      </c>
      <c r="I17" s="101">
        <v>28.796109000000001</v>
      </c>
      <c r="J17" s="101">
        <v>13.810663999999999</v>
      </c>
      <c r="K17" s="101">
        <v>5.1220270000000001</v>
      </c>
      <c r="L17" s="101">
        <v>2005.8503490000001</v>
      </c>
      <c r="M17" s="101">
        <v>1.9019239999999999</v>
      </c>
      <c r="N17" s="101">
        <v>17.677955999999998</v>
      </c>
      <c r="O17" s="101">
        <v>396.31954200000001</v>
      </c>
      <c r="P17" s="101">
        <v>12.826046</v>
      </c>
      <c r="Q17" s="101">
        <v>36.524307</v>
      </c>
      <c r="R17" s="96"/>
      <c r="S17" s="97" t="s">
        <v>550</v>
      </c>
    </row>
    <row r="18" spans="1:19" x14ac:dyDescent="0.2">
      <c r="C18" s="101"/>
      <c r="D18" s="101"/>
      <c r="E18" s="101"/>
      <c r="F18" s="101"/>
      <c r="G18" s="101"/>
      <c r="H18" s="101"/>
      <c r="I18" s="101"/>
      <c r="J18" s="101"/>
      <c r="K18" s="101"/>
      <c r="L18" s="101"/>
      <c r="M18" s="101"/>
      <c r="N18" s="101"/>
      <c r="O18" s="101"/>
      <c r="P18" s="101"/>
      <c r="Q18" s="101"/>
      <c r="R18" s="96"/>
    </row>
    <row r="19" spans="1:19" x14ac:dyDescent="0.2">
      <c r="A19" s="100">
        <v>2021</v>
      </c>
      <c r="B19" s="97" t="s">
        <v>339</v>
      </c>
      <c r="C19" s="101">
        <v>754.56401400000004</v>
      </c>
      <c r="D19" s="101">
        <v>27.973049</v>
      </c>
      <c r="E19" s="101">
        <v>159.36412000000001</v>
      </c>
      <c r="F19" s="101">
        <v>15.220495</v>
      </c>
      <c r="G19" s="101">
        <v>0.24671100000000001</v>
      </c>
      <c r="H19" s="101">
        <v>3.2249119999999998</v>
      </c>
      <c r="I19" s="101">
        <v>50.295760000000001</v>
      </c>
      <c r="J19" s="101">
        <v>20.683661000000001</v>
      </c>
      <c r="K19" s="101">
        <v>6.9455790000000004</v>
      </c>
      <c r="L19" s="101">
        <v>1812.3449250000001</v>
      </c>
      <c r="M19" s="101">
        <v>1.0876380000000001</v>
      </c>
      <c r="N19" s="101">
        <v>11.479728</v>
      </c>
      <c r="O19" s="101">
        <v>390.86338699999999</v>
      </c>
      <c r="P19" s="101">
        <v>9.0583969999999994</v>
      </c>
      <c r="Q19" s="101">
        <v>43.739344000000003</v>
      </c>
      <c r="R19" s="100">
        <v>2021</v>
      </c>
      <c r="S19" s="97" t="s">
        <v>539</v>
      </c>
    </row>
    <row r="20" spans="1:19" x14ac:dyDescent="0.2">
      <c r="B20" s="97" t="s">
        <v>340</v>
      </c>
      <c r="C20" s="101">
        <v>802.23217899999997</v>
      </c>
      <c r="D20" s="101">
        <v>34.011398</v>
      </c>
      <c r="E20" s="101">
        <v>169.43452600000001</v>
      </c>
      <c r="F20" s="101">
        <v>8.3104779999999998</v>
      </c>
      <c r="G20" s="101">
        <v>0.19475899999999999</v>
      </c>
      <c r="H20" s="101">
        <v>1.794038</v>
      </c>
      <c r="I20" s="101">
        <v>27.851396999999999</v>
      </c>
      <c r="J20" s="101">
        <v>19.987092000000001</v>
      </c>
      <c r="K20" s="101">
        <v>7.811712</v>
      </c>
      <c r="L20" s="101">
        <v>1811.722088</v>
      </c>
      <c r="M20" s="101">
        <v>2.1843059999999999</v>
      </c>
      <c r="N20" s="101">
        <v>13.99559</v>
      </c>
      <c r="O20" s="101">
        <v>394.15827899999999</v>
      </c>
      <c r="P20" s="101">
        <v>11.665463000000001</v>
      </c>
      <c r="Q20" s="101">
        <v>53.166916000000001</v>
      </c>
      <c r="R20" s="96"/>
      <c r="S20" s="97" t="s">
        <v>540</v>
      </c>
    </row>
    <row r="21" spans="1:19" x14ac:dyDescent="0.2">
      <c r="B21" s="97" t="s">
        <v>341</v>
      </c>
      <c r="C21" s="101">
        <v>999.87327300000004</v>
      </c>
      <c r="D21" s="101">
        <v>39.692946999999997</v>
      </c>
      <c r="E21" s="101">
        <v>214.49544499999999</v>
      </c>
      <c r="F21" s="101">
        <v>8.3702950000000005</v>
      </c>
      <c r="G21" s="101">
        <v>0.32745000000000002</v>
      </c>
      <c r="H21" s="101">
        <v>3.778152</v>
      </c>
      <c r="I21" s="101">
        <v>32.348745000000001</v>
      </c>
      <c r="J21" s="101">
        <v>18.042197000000002</v>
      </c>
      <c r="K21" s="101">
        <v>9.1708010000000009</v>
      </c>
      <c r="L21" s="101">
        <v>2210.9948639999998</v>
      </c>
      <c r="M21" s="101">
        <v>2.197759</v>
      </c>
      <c r="N21" s="101">
        <v>31.092578</v>
      </c>
      <c r="O21" s="101">
        <v>459.76216499999998</v>
      </c>
      <c r="P21" s="101">
        <v>16.378367999999998</v>
      </c>
      <c r="Q21" s="101">
        <v>59.689978000000004</v>
      </c>
      <c r="R21" s="96"/>
      <c r="S21" s="97" t="s">
        <v>541</v>
      </c>
    </row>
    <row r="22" spans="1:19" x14ac:dyDescent="0.2">
      <c r="B22" s="97" t="s">
        <v>342</v>
      </c>
      <c r="C22" s="101">
        <v>854.22703000000001</v>
      </c>
      <c r="D22" s="101">
        <v>40.865191000000003</v>
      </c>
      <c r="E22" s="101">
        <v>199.22242600000001</v>
      </c>
      <c r="F22" s="101">
        <v>7.6586850000000002</v>
      </c>
      <c r="G22" s="101">
        <v>1.1566350000000001</v>
      </c>
      <c r="H22" s="101">
        <v>4.6767089999999998</v>
      </c>
      <c r="I22" s="101">
        <v>35.042599000000003</v>
      </c>
      <c r="J22" s="101">
        <v>18.778877000000001</v>
      </c>
      <c r="K22" s="101">
        <v>8.5741180000000004</v>
      </c>
      <c r="L22" s="101">
        <v>2138.604801</v>
      </c>
      <c r="M22" s="101">
        <v>2.304935</v>
      </c>
      <c r="N22" s="101">
        <v>14.652241999999999</v>
      </c>
      <c r="O22" s="101">
        <v>571.89533900000004</v>
      </c>
      <c r="P22" s="101">
        <v>9.5299720000000008</v>
      </c>
      <c r="Q22" s="101">
        <v>52.285384000000001</v>
      </c>
      <c r="R22" s="96"/>
      <c r="S22" s="97" t="s">
        <v>542</v>
      </c>
    </row>
    <row r="23" spans="1:19" x14ac:dyDescent="0.2">
      <c r="B23" s="97" t="s">
        <v>343</v>
      </c>
      <c r="C23" s="101">
        <v>845.20163300000002</v>
      </c>
      <c r="D23" s="101">
        <v>35.992790999999997</v>
      </c>
      <c r="E23" s="101">
        <v>225.60023699999999</v>
      </c>
      <c r="F23" s="101">
        <v>13.158956</v>
      </c>
      <c r="G23" s="101">
        <v>1.722159</v>
      </c>
      <c r="H23" s="101">
        <v>4.639411</v>
      </c>
      <c r="I23" s="101">
        <v>28.767811999999999</v>
      </c>
      <c r="J23" s="101">
        <v>19.757227</v>
      </c>
      <c r="K23" s="101">
        <v>8.8068530000000003</v>
      </c>
      <c r="L23" s="101">
        <v>2254.4735409999998</v>
      </c>
      <c r="M23" s="101">
        <v>2.2693150000000002</v>
      </c>
      <c r="N23" s="101">
        <v>15.123267</v>
      </c>
      <c r="O23" s="101">
        <v>435.45810899999998</v>
      </c>
      <c r="P23" s="101">
        <v>12.891451</v>
      </c>
      <c r="Q23" s="101">
        <v>51.099151999999997</v>
      </c>
      <c r="R23" s="96"/>
      <c r="S23" s="97" t="s">
        <v>543</v>
      </c>
    </row>
    <row r="24" spans="1:19" x14ac:dyDescent="0.2">
      <c r="B24" s="97" t="s">
        <v>344</v>
      </c>
      <c r="C24" s="101">
        <v>861.42876999999999</v>
      </c>
      <c r="D24" s="101">
        <v>42.625546</v>
      </c>
      <c r="E24" s="101">
        <v>212.967229</v>
      </c>
      <c r="F24" s="101">
        <v>6.9669319999999999</v>
      </c>
      <c r="G24" s="101">
        <v>0.61272400000000005</v>
      </c>
      <c r="H24" s="101">
        <v>6.369745</v>
      </c>
      <c r="I24" s="101">
        <v>32.219239000000002</v>
      </c>
      <c r="J24" s="101">
        <v>14.239533</v>
      </c>
      <c r="K24" s="101">
        <v>13.430202</v>
      </c>
      <c r="L24" s="101">
        <v>2271.3746679999999</v>
      </c>
      <c r="M24" s="101">
        <v>2.201333</v>
      </c>
      <c r="N24" s="101">
        <v>18.340599000000001</v>
      </c>
      <c r="O24" s="101">
        <v>422.81384400000002</v>
      </c>
      <c r="P24" s="101">
        <v>13.521375000000001</v>
      </c>
      <c r="Q24" s="101">
        <v>46.086817000000003</v>
      </c>
      <c r="R24" s="96"/>
      <c r="S24" s="97" t="s">
        <v>544</v>
      </c>
    </row>
    <row r="25" spans="1:19" x14ac:dyDescent="0.2">
      <c r="B25" s="97" t="s">
        <v>345</v>
      </c>
      <c r="C25" s="101">
        <v>931.49242900000002</v>
      </c>
      <c r="D25" s="101">
        <v>41.168616999999998</v>
      </c>
      <c r="E25" s="101">
        <v>218.81577999999999</v>
      </c>
      <c r="F25" s="101">
        <v>19.944769000000001</v>
      </c>
      <c r="G25" s="101">
        <v>0.86952499999999999</v>
      </c>
      <c r="H25" s="101">
        <v>3.1698710000000001</v>
      </c>
      <c r="I25" s="101">
        <v>37.236218000000001</v>
      </c>
      <c r="J25" s="101">
        <v>14.452081</v>
      </c>
      <c r="K25" s="101">
        <v>7.7581870000000004</v>
      </c>
      <c r="L25" s="101">
        <v>2360.9505439999998</v>
      </c>
      <c r="M25" s="101">
        <v>2.2204510000000002</v>
      </c>
      <c r="N25" s="101">
        <v>17.733122000000002</v>
      </c>
      <c r="O25" s="101">
        <v>428.654988</v>
      </c>
      <c r="P25" s="101">
        <v>13.727981</v>
      </c>
      <c r="Q25" s="101">
        <v>47.196393</v>
      </c>
      <c r="R25" s="96"/>
      <c r="S25" s="97" t="s">
        <v>545</v>
      </c>
    </row>
    <row r="26" spans="1:19" x14ac:dyDescent="0.2">
      <c r="B26" s="97" t="s">
        <v>346</v>
      </c>
      <c r="C26" s="101">
        <v>692.80935399999998</v>
      </c>
      <c r="D26" s="101">
        <v>32.220573000000002</v>
      </c>
      <c r="E26" s="101">
        <v>211.34252599999999</v>
      </c>
      <c r="F26" s="101">
        <v>6.6780689999999998</v>
      </c>
      <c r="G26" s="101">
        <v>0.63122100000000003</v>
      </c>
      <c r="H26" s="101">
        <v>6.827858</v>
      </c>
      <c r="I26" s="101">
        <v>36.408290000000001</v>
      </c>
      <c r="J26" s="101">
        <v>10.980153</v>
      </c>
      <c r="K26" s="101">
        <v>6.0122020000000003</v>
      </c>
      <c r="L26" s="101">
        <v>1990.7670989999999</v>
      </c>
      <c r="M26" s="101">
        <v>1.703122</v>
      </c>
      <c r="N26" s="101">
        <v>11.636331999999999</v>
      </c>
      <c r="O26" s="101">
        <v>432.64927699999998</v>
      </c>
      <c r="P26" s="101">
        <v>10.064424000000001</v>
      </c>
      <c r="Q26" s="101">
        <v>26.586731</v>
      </c>
      <c r="R26" s="96"/>
      <c r="S26" s="97" t="s">
        <v>546</v>
      </c>
    </row>
    <row r="27" spans="1:19" x14ac:dyDescent="0.2">
      <c r="B27" s="97" t="s">
        <v>347</v>
      </c>
      <c r="C27" s="101">
        <v>870.46379300000001</v>
      </c>
      <c r="D27" s="101">
        <v>40.324755000000003</v>
      </c>
      <c r="E27" s="101">
        <v>210.858385</v>
      </c>
      <c r="F27" s="101">
        <v>9.0244730000000004</v>
      </c>
      <c r="G27" s="101">
        <v>0.83774899999999997</v>
      </c>
      <c r="H27" s="101">
        <v>3.2238020000000001</v>
      </c>
      <c r="I27" s="101">
        <v>30.119586999999999</v>
      </c>
      <c r="J27" s="101">
        <v>18.545328000000001</v>
      </c>
      <c r="K27" s="101">
        <v>10.794684999999999</v>
      </c>
      <c r="L27" s="101">
        <v>2373.1909329999999</v>
      </c>
      <c r="M27" s="101">
        <v>3.0768040000000001</v>
      </c>
      <c r="N27" s="101">
        <v>20.625499000000001</v>
      </c>
      <c r="O27" s="101">
        <v>453.41141299999998</v>
      </c>
      <c r="P27" s="101">
        <v>9.1626910000000006</v>
      </c>
      <c r="Q27" s="101">
        <v>51.507638</v>
      </c>
      <c r="R27" s="96"/>
      <c r="S27" s="97" t="s">
        <v>547</v>
      </c>
    </row>
    <row r="28" spans="1:19" x14ac:dyDescent="0.2">
      <c r="B28" s="97" t="s">
        <v>348</v>
      </c>
      <c r="C28" s="101">
        <v>837.89313600000003</v>
      </c>
      <c r="D28" s="101">
        <v>39.135989000000002</v>
      </c>
      <c r="E28" s="101">
        <v>283.67031400000002</v>
      </c>
      <c r="F28" s="101">
        <v>18.175429000000001</v>
      </c>
      <c r="G28" s="101">
        <v>0.82857599999999998</v>
      </c>
      <c r="H28" s="101">
        <v>4.6556870000000004</v>
      </c>
      <c r="I28" s="101">
        <v>39.859530999999997</v>
      </c>
      <c r="J28" s="101">
        <v>19.847493</v>
      </c>
      <c r="K28" s="101">
        <v>9.5842139999999993</v>
      </c>
      <c r="L28" s="101">
        <v>2600.7197270000001</v>
      </c>
      <c r="M28" s="101">
        <v>2.080492</v>
      </c>
      <c r="N28" s="101">
        <v>25.045017000000001</v>
      </c>
      <c r="O28" s="101">
        <v>488.20950099999999</v>
      </c>
      <c r="P28" s="101">
        <v>12.202857</v>
      </c>
      <c r="Q28" s="101">
        <v>50.209936999999996</v>
      </c>
      <c r="R28" s="96"/>
      <c r="S28" s="97" t="s">
        <v>548</v>
      </c>
    </row>
    <row r="29" spans="1:19" x14ac:dyDescent="0.2">
      <c r="B29" s="97" t="s">
        <v>349</v>
      </c>
      <c r="C29" s="101">
        <v>947.34505200000001</v>
      </c>
      <c r="D29" s="101">
        <v>40.957987000000003</v>
      </c>
      <c r="E29" s="101">
        <v>236.572124</v>
      </c>
      <c r="F29" s="101">
        <v>8.3302069999999997</v>
      </c>
      <c r="G29" s="101">
        <v>0.66654400000000003</v>
      </c>
      <c r="H29" s="101">
        <v>6.0713819999999998</v>
      </c>
      <c r="I29" s="101">
        <v>35.658428000000001</v>
      </c>
      <c r="J29" s="101">
        <v>23.119935999999999</v>
      </c>
      <c r="K29" s="101">
        <v>21.483501</v>
      </c>
      <c r="L29" s="101">
        <v>2684.1580199999999</v>
      </c>
      <c r="M29" s="101">
        <v>2.3624070000000001</v>
      </c>
      <c r="N29" s="101">
        <v>21.708434</v>
      </c>
      <c r="O29" s="101">
        <v>529.15740700000003</v>
      </c>
      <c r="P29" s="101">
        <v>30.866249</v>
      </c>
      <c r="Q29" s="101">
        <v>50.465439000000003</v>
      </c>
      <c r="R29" s="96"/>
      <c r="S29" s="97" t="s">
        <v>549</v>
      </c>
    </row>
    <row r="30" spans="1:19" ht="10.199999999999999" thickBot="1" x14ac:dyDescent="0.25">
      <c r="B30" s="97" t="s">
        <v>350</v>
      </c>
      <c r="C30" s="101">
        <v>906.84833900000001</v>
      </c>
      <c r="D30" s="101">
        <v>41.065645000000004</v>
      </c>
      <c r="E30" s="101">
        <v>237.19206199999999</v>
      </c>
      <c r="F30" s="101">
        <v>7.0079459999999996</v>
      </c>
      <c r="G30" s="101">
        <v>1.40096</v>
      </c>
      <c r="H30" s="101">
        <v>5.255846</v>
      </c>
      <c r="I30" s="101">
        <v>37.412540999999997</v>
      </c>
      <c r="J30" s="101">
        <v>16.971187</v>
      </c>
      <c r="K30" s="101">
        <v>13.314772</v>
      </c>
      <c r="L30" s="101">
        <v>2525.8383319999998</v>
      </c>
      <c r="M30" s="101">
        <v>2.106916</v>
      </c>
      <c r="N30" s="101">
        <v>29.056697</v>
      </c>
      <c r="O30" s="101">
        <v>507.40686799999997</v>
      </c>
      <c r="P30" s="101">
        <v>15.876744</v>
      </c>
      <c r="Q30" s="101">
        <v>44.897491000000002</v>
      </c>
      <c r="R30" s="96"/>
      <c r="S30" s="97" t="s">
        <v>550</v>
      </c>
    </row>
    <row r="31" spans="1:19" ht="21.75" customHeight="1" thickBot="1" x14ac:dyDescent="0.25">
      <c r="A31" s="229" t="s">
        <v>162</v>
      </c>
      <c r="B31" s="229" t="s">
        <v>163</v>
      </c>
      <c r="C31" s="99" t="s">
        <v>562</v>
      </c>
      <c r="D31" s="99" t="s">
        <v>165</v>
      </c>
      <c r="E31" s="99" t="s">
        <v>563</v>
      </c>
      <c r="F31" s="99" t="s">
        <v>167</v>
      </c>
      <c r="G31" s="99" t="s">
        <v>564</v>
      </c>
      <c r="H31" s="99" t="s">
        <v>565</v>
      </c>
      <c r="I31" s="99" t="s">
        <v>566</v>
      </c>
      <c r="J31" s="99" t="s">
        <v>567</v>
      </c>
      <c r="K31" s="99" t="s">
        <v>568</v>
      </c>
      <c r="L31" s="99" t="s">
        <v>569</v>
      </c>
      <c r="M31" s="99" t="s">
        <v>173</v>
      </c>
      <c r="N31" s="99" t="s">
        <v>570</v>
      </c>
      <c r="O31" s="99" t="s">
        <v>571</v>
      </c>
      <c r="P31" s="99" t="s">
        <v>572</v>
      </c>
      <c r="Q31" s="99" t="s">
        <v>573</v>
      </c>
      <c r="R31" s="229" t="s">
        <v>536</v>
      </c>
      <c r="S31" s="229" t="s">
        <v>523</v>
      </c>
    </row>
    <row r="32" spans="1:19" ht="12" customHeight="1" thickBot="1" x14ac:dyDescent="0.25">
      <c r="A32" s="230"/>
      <c r="B32" s="230"/>
      <c r="C32" s="231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3"/>
      <c r="R32" s="230"/>
      <c r="S32" s="230"/>
    </row>
    <row r="33" spans="1:19" ht="19.5" customHeight="1" x14ac:dyDescent="0.2"/>
    <row r="34" spans="1:19" ht="6.75" customHeight="1" thickBot="1" x14ac:dyDescent="0.25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</row>
    <row r="35" spans="1:19" ht="12" customHeight="1" thickBot="1" x14ac:dyDescent="0.25">
      <c r="A35" s="229" t="s">
        <v>162</v>
      </c>
      <c r="B35" s="229" t="s">
        <v>163</v>
      </c>
      <c r="C35" s="237" t="s">
        <v>668</v>
      </c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9"/>
      <c r="R35" s="229" t="s">
        <v>536</v>
      </c>
      <c r="S35" s="229" t="s">
        <v>523</v>
      </c>
    </row>
    <row r="36" spans="1:19" ht="21.75" customHeight="1" thickBot="1" x14ac:dyDescent="0.25">
      <c r="A36" s="230"/>
      <c r="B36" s="230"/>
      <c r="C36" s="99" t="s">
        <v>178</v>
      </c>
      <c r="D36" s="99" t="s">
        <v>179</v>
      </c>
      <c r="E36" s="99" t="s">
        <v>180</v>
      </c>
      <c r="F36" s="99" t="s">
        <v>181</v>
      </c>
      <c r="G36" s="99" t="s">
        <v>182</v>
      </c>
      <c r="H36" s="99" t="s">
        <v>183</v>
      </c>
      <c r="I36" s="99" t="s">
        <v>184</v>
      </c>
      <c r="J36" s="99" t="s">
        <v>185</v>
      </c>
      <c r="K36" s="99" t="s">
        <v>706</v>
      </c>
      <c r="L36" s="99" t="s">
        <v>186</v>
      </c>
      <c r="M36" s="99" t="s">
        <v>187</v>
      </c>
      <c r="N36" s="99" t="s">
        <v>188</v>
      </c>
      <c r="O36" s="99" t="s">
        <v>189</v>
      </c>
      <c r="P36" s="99" t="s">
        <v>628</v>
      </c>
      <c r="Q36" s="99" t="s">
        <v>629</v>
      </c>
      <c r="R36" s="230"/>
      <c r="S36" s="230"/>
    </row>
    <row r="37" spans="1:19" x14ac:dyDescent="0.2">
      <c r="A37" s="100">
        <v>2020</v>
      </c>
      <c r="B37" s="97" t="s">
        <v>339</v>
      </c>
      <c r="C37" s="101">
        <v>35.273220000000002</v>
      </c>
      <c r="D37" s="101">
        <v>294.656679</v>
      </c>
      <c r="E37" s="101">
        <v>3.0776789999999998</v>
      </c>
      <c r="F37" s="101">
        <v>5.6678949999999997</v>
      </c>
      <c r="G37" s="101">
        <v>4.6942729999999999</v>
      </c>
      <c r="H37" s="101">
        <v>2.2650519999999998</v>
      </c>
      <c r="I37" s="101">
        <v>344.32917800000001</v>
      </c>
      <c r="J37" s="101">
        <v>106.68131200000001</v>
      </c>
      <c r="K37" s="101">
        <v>188.90595099999999</v>
      </c>
      <c r="L37" s="101">
        <v>53.959806</v>
      </c>
      <c r="M37" s="101">
        <v>23.758524999999999</v>
      </c>
      <c r="N37" s="101">
        <v>86.623219000000006</v>
      </c>
      <c r="O37" s="101">
        <v>6.613E-3</v>
      </c>
      <c r="P37" s="102">
        <f t="shared" ref="P37:P48" si="0">Q37+K37</f>
        <v>2032.2408859999987</v>
      </c>
      <c r="Q37" s="102">
        <v>1843.3349349999987</v>
      </c>
      <c r="R37" s="100">
        <v>2020</v>
      </c>
      <c r="S37" s="97" t="s">
        <v>539</v>
      </c>
    </row>
    <row r="38" spans="1:19" x14ac:dyDescent="0.2">
      <c r="B38" s="97" t="s">
        <v>340</v>
      </c>
      <c r="C38" s="101">
        <v>31.431038999999998</v>
      </c>
      <c r="D38" s="101">
        <v>330.30111299999999</v>
      </c>
      <c r="E38" s="101">
        <v>2.3811360000000001</v>
      </c>
      <c r="F38" s="101">
        <v>3.6888740000000002</v>
      </c>
      <c r="G38" s="101">
        <v>5.5367059999999997</v>
      </c>
      <c r="H38" s="101">
        <v>2.307855</v>
      </c>
      <c r="I38" s="101">
        <v>309.413635</v>
      </c>
      <c r="J38" s="101">
        <v>100.39618299999999</v>
      </c>
      <c r="K38" s="101">
        <v>208.74704800000001</v>
      </c>
      <c r="L38" s="101">
        <v>49.950890999999999</v>
      </c>
      <c r="M38" s="101">
        <v>20.121694999999999</v>
      </c>
      <c r="N38" s="101">
        <v>60.064604000000003</v>
      </c>
      <c r="O38" s="101">
        <v>0</v>
      </c>
      <c r="P38" s="102">
        <f t="shared" si="0"/>
        <v>1681.0214659999997</v>
      </c>
      <c r="Q38" s="102">
        <v>1472.2744179999997</v>
      </c>
      <c r="R38" s="96"/>
      <c r="S38" s="97" t="s">
        <v>540</v>
      </c>
    </row>
    <row r="39" spans="1:19" x14ac:dyDescent="0.2">
      <c r="B39" s="97" t="s">
        <v>341</v>
      </c>
      <c r="C39" s="101">
        <v>65.729763000000005</v>
      </c>
      <c r="D39" s="101">
        <v>315.44729899999999</v>
      </c>
      <c r="E39" s="101">
        <v>2.539466</v>
      </c>
      <c r="F39" s="101">
        <v>5.9472759999999996</v>
      </c>
      <c r="G39" s="101">
        <v>8.9922079999999998</v>
      </c>
      <c r="H39" s="101">
        <v>1.7897289999999999</v>
      </c>
      <c r="I39" s="101">
        <v>321.322247</v>
      </c>
      <c r="J39" s="101">
        <v>93.239528000000007</v>
      </c>
      <c r="K39" s="101">
        <v>214.960804</v>
      </c>
      <c r="L39" s="101">
        <v>40.500340999999999</v>
      </c>
      <c r="M39" s="101">
        <v>18.679728000000001</v>
      </c>
      <c r="N39" s="101">
        <v>73.112618999999995</v>
      </c>
      <c r="O39" s="101">
        <v>7.18E-4</v>
      </c>
      <c r="P39" s="102">
        <f t="shared" si="0"/>
        <v>1737.2406340000002</v>
      </c>
      <c r="Q39" s="102">
        <v>1522.2798300000002</v>
      </c>
      <c r="R39" s="96"/>
      <c r="S39" s="97" t="s">
        <v>541</v>
      </c>
    </row>
    <row r="40" spans="1:19" x14ac:dyDescent="0.2">
      <c r="B40" s="97" t="s">
        <v>342</v>
      </c>
      <c r="C40" s="101">
        <v>31.982899</v>
      </c>
      <c r="D40" s="101">
        <v>179.15757300000001</v>
      </c>
      <c r="E40" s="101">
        <v>1.106123</v>
      </c>
      <c r="F40" s="101">
        <v>3.7819790000000002</v>
      </c>
      <c r="G40" s="101">
        <v>5.0435449999999999</v>
      </c>
      <c r="H40" s="101">
        <v>1.309021</v>
      </c>
      <c r="I40" s="101">
        <v>264.73616800000002</v>
      </c>
      <c r="J40" s="101">
        <v>52.441288999999998</v>
      </c>
      <c r="K40" s="101">
        <v>111.041968</v>
      </c>
      <c r="L40" s="101">
        <v>23.501543999999999</v>
      </c>
      <c r="M40" s="101">
        <v>11.18824</v>
      </c>
      <c r="N40" s="101">
        <v>59.882441</v>
      </c>
      <c r="O40" s="101">
        <v>0</v>
      </c>
      <c r="P40" s="102">
        <f t="shared" si="0"/>
        <v>1247.4547089999999</v>
      </c>
      <c r="Q40" s="102">
        <v>1136.4127409999999</v>
      </c>
      <c r="R40" s="96"/>
      <c r="S40" s="97" t="s">
        <v>542</v>
      </c>
    </row>
    <row r="41" spans="1:19" s="103" customFormat="1" ht="9" customHeight="1" x14ac:dyDescent="0.2">
      <c r="A41" s="96"/>
      <c r="B41" s="97" t="s">
        <v>343</v>
      </c>
      <c r="C41" s="101">
        <v>26.561684</v>
      </c>
      <c r="D41" s="101">
        <v>243.22382999999999</v>
      </c>
      <c r="E41" s="101">
        <v>0.71851900000000002</v>
      </c>
      <c r="F41" s="101">
        <v>6.7856649999999998</v>
      </c>
      <c r="G41" s="101">
        <v>4.7463090000000001</v>
      </c>
      <c r="H41" s="101">
        <v>2.4610729999999998</v>
      </c>
      <c r="I41" s="101">
        <v>267.87717500000002</v>
      </c>
      <c r="J41" s="101">
        <v>63.829906000000001</v>
      </c>
      <c r="K41" s="101">
        <v>105.028341</v>
      </c>
      <c r="L41" s="101">
        <v>28.199415999999999</v>
      </c>
      <c r="M41" s="101">
        <v>15.222003000000001</v>
      </c>
      <c r="N41" s="101">
        <v>48.858365999999997</v>
      </c>
      <c r="O41" s="101">
        <v>5.5840000000000004E-3</v>
      </c>
      <c r="P41" s="102">
        <f t="shared" si="0"/>
        <v>1056.0291910000001</v>
      </c>
      <c r="Q41" s="102">
        <v>951.00085000000001</v>
      </c>
      <c r="R41" s="96"/>
      <c r="S41" s="97" t="s">
        <v>543</v>
      </c>
    </row>
    <row r="42" spans="1:19" ht="9" customHeight="1" x14ac:dyDescent="0.2">
      <c r="B42" s="97" t="s">
        <v>344</v>
      </c>
      <c r="C42" s="101">
        <v>39.560386999999999</v>
      </c>
      <c r="D42" s="101">
        <v>288.40146499999997</v>
      </c>
      <c r="E42" s="101">
        <v>0.93348900000000001</v>
      </c>
      <c r="F42" s="101">
        <v>3.5959720000000002</v>
      </c>
      <c r="G42" s="101">
        <v>5.6659839999999999</v>
      </c>
      <c r="H42" s="101">
        <v>3.0165060000000001</v>
      </c>
      <c r="I42" s="101">
        <v>308.866513</v>
      </c>
      <c r="J42" s="101">
        <v>74.429383999999999</v>
      </c>
      <c r="K42" s="101">
        <v>118.146612</v>
      </c>
      <c r="L42" s="101">
        <v>37.599736999999998</v>
      </c>
      <c r="M42" s="101">
        <v>20.610841000000001</v>
      </c>
      <c r="N42" s="101">
        <v>54.855956999999997</v>
      </c>
      <c r="O42" s="101">
        <v>1.2839E-2</v>
      </c>
      <c r="P42" s="102">
        <f t="shared" si="0"/>
        <v>1142.9506990000002</v>
      </c>
      <c r="Q42" s="102">
        <v>1024.8040870000002</v>
      </c>
      <c r="R42" s="96"/>
      <c r="S42" s="97" t="s">
        <v>544</v>
      </c>
    </row>
    <row r="43" spans="1:19" ht="9" customHeight="1" x14ac:dyDescent="0.2">
      <c r="B43" s="97" t="s">
        <v>345</v>
      </c>
      <c r="C43" s="101">
        <v>34.638069000000002</v>
      </c>
      <c r="D43" s="101">
        <v>323.88618600000001</v>
      </c>
      <c r="E43" s="101">
        <v>3.762067</v>
      </c>
      <c r="F43" s="101">
        <v>3.489967</v>
      </c>
      <c r="G43" s="101">
        <v>6.2280309999999997</v>
      </c>
      <c r="H43" s="101">
        <v>2.039536</v>
      </c>
      <c r="I43" s="101">
        <v>308.593976</v>
      </c>
      <c r="J43" s="101">
        <v>84.424553000000003</v>
      </c>
      <c r="K43" s="101">
        <v>166.04298600000001</v>
      </c>
      <c r="L43" s="101">
        <v>35.076332999999998</v>
      </c>
      <c r="M43" s="101">
        <v>12.860427</v>
      </c>
      <c r="N43" s="101">
        <v>51.799351999999999</v>
      </c>
      <c r="O43" s="101">
        <v>6.4300000000000002E-4</v>
      </c>
      <c r="P43" s="102">
        <f t="shared" si="0"/>
        <v>1387.3707790000003</v>
      </c>
      <c r="Q43" s="102">
        <v>1221.3277930000004</v>
      </c>
      <c r="R43" s="96"/>
      <c r="S43" s="97" t="s">
        <v>545</v>
      </c>
    </row>
    <row r="44" spans="1:19" ht="9" customHeight="1" x14ac:dyDescent="0.2">
      <c r="B44" s="97" t="s">
        <v>346</v>
      </c>
      <c r="C44" s="101">
        <v>28.176465</v>
      </c>
      <c r="D44" s="101">
        <v>227.79804200000001</v>
      </c>
      <c r="E44" s="101">
        <v>1.0112859999999999</v>
      </c>
      <c r="F44" s="101">
        <v>4.2802619999999996</v>
      </c>
      <c r="G44" s="101">
        <v>4.9085010000000002</v>
      </c>
      <c r="H44" s="101">
        <v>2.3438490000000001</v>
      </c>
      <c r="I44" s="101">
        <v>300.01048100000003</v>
      </c>
      <c r="J44" s="101">
        <v>81.131322999999995</v>
      </c>
      <c r="K44" s="101">
        <v>140.30392699999999</v>
      </c>
      <c r="L44" s="101">
        <v>30.955938</v>
      </c>
      <c r="M44" s="101">
        <v>11.529838</v>
      </c>
      <c r="N44" s="101">
        <v>41.859245999999999</v>
      </c>
      <c r="O44" s="101">
        <v>2.2799999999999999E-3</v>
      </c>
      <c r="P44" s="102">
        <f t="shared" si="0"/>
        <v>1280.8695960000005</v>
      </c>
      <c r="Q44" s="102">
        <v>1140.5656690000005</v>
      </c>
      <c r="R44" s="96"/>
      <c r="S44" s="97" t="s">
        <v>546</v>
      </c>
    </row>
    <row r="45" spans="1:19" x14ac:dyDescent="0.2">
      <c r="B45" s="97" t="s">
        <v>347</v>
      </c>
      <c r="C45" s="101">
        <v>31.682172000000001</v>
      </c>
      <c r="D45" s="101">
        <v>337.944344</v>
      </c>
      <c r="E45" s="101">
        <v>5.6337489999999999</v>
      </c>
      <c r="F45" s="101">
        <v>4.8766980000000002</v>
      </c>
      <c r="G45" s="101">
        <v>7.0257880000000004</v>
      </c>
      <c r="H45" s="101">
        <v>3.3276469999999998</v>
      </c>
      <c r="I45" s="101">
        <v>323.30563899999999</v>
      </c>
      <c r="J45" s="101">
        <v>105.90051200000001</v>
      </c>
      <c r="K45" s="101">
        <v>175.63812100000001</v>
      </c>
      <c r="L45" s="101">
        <v>43.530909000000001</v>
      </c>
      <c r="M45" s="101">
        <v>32.741895999999997</v>
      </c>
      <c r="N45" s="101">
        <v>46.659357999999997</v>
      </c>
      <c r="O45" s="101">
        <v>4.0080000000000003E-3</v>
      </c>
      <c r="P45" s="102">
        <f t="shared" si="0"/>
        <v>1562.9754239999997</v>
      </c>
      <c r="Q45" s="102">
        <v>1387.3373029999998</v>
      </c>
      <c r="R45" s="96"/>
      <c r="S45" s="97" t="s">
        <v>547</v>
      </c>
    </row>
    <row r="46" spans="1:19" x14ac:dyDescent="0.2">
      <c r="B46" s="97" t="s">
        <v>348</v>
      </c>
      <c r="C46" s="101">
        <v>33.752960000000002</v>
      </c>
      <c r="D46" s="101">
        <v>357.51051799999999</v>
      </c>
      <c r="E46" s="101">
        <v>1.0236890000000001</v>
      </c>
      <c r="F46" s="101">
        <v>3.9288759999999998</v>
      </c>
      <c r="G46" s="101">
        <v>7.7814069999999997</v>
      </c>
      <c r="H46" s="101">
        <v>6.7866600000000004</v>
      </c>
      <c r="I46" s="101">
        <v>350.30022200000002</v>
      </c>
      <c r="J46" s="101">
        <v>135.98649599999999</v>
      </c>
      <c r="K46" s="101">
        <v>153.87543500000001</v>
      </c>
      <c r="L46" s="101">
        <v>50.787962</v>
      </c>
      <c r="M46" s="101">
        <v>26.823778999999998</v>
      </c>
      <c r="N46" s="101">
        <v>60.076107999999998</v>
      </c>
      <c r="O46" s="101">
        <v>0</v>
      </c>
      <c r="P46" s="102">
        <f t="shared" si="0"/>
        <v>1496.6745590000003</v>
      </c>
      <c r="Q46" s="102">
        <v>1342.7991240000003</v>
      </c>
      <c r="R46" s="96"/>
      <c r="S46" s="97" t="s">
        <v>548</v>
      </c>
    </row>
    <row r="47" spans="1:19" x14ac:dyDescent="0.2">
      <c r="B47" s="97" t="s">
        <v>349</v>
      </c>
      <c r="C47" s="101">
        <v>64.546843999999993</v>
      </c>
      <c r="D47" s="101">
        <v>330.33918999999997</v>
      </c>
      <c r="E47" s="101">
        <v>0.95110099999999997</v>
      </c>
      <c r="F47" s="101">
        <v>3.65333</v>
      </c>
      <c r="G47" s="101">
        <v>5.749244</v>
      </c>
      <c r="H47" s="101">
        <v>3.5806960000000001</v>
      </c>
      <c r="I47" s="101">
        <v>343.99106399999999</v>
      </c>
      <c r="J47" s="101">
        <v>125.966182</v>
      </c>
      <c r="K47" s="101">
        <v>159.36387199999999</v>
      </c>
      <c r="L47" s="101">
        <v>50.609164</v>
      </c>
      <c r="M47" s="101">
        <v>32.278875999999997</v>
      </c>
      <c r="N47" s="101">
        <v>75.073530000000005</v>
      </c>
      <c r="O47" s="101">
        <v>1.1739999999999999E-3</v>
      </c>
      <c r="P47" s="102">
        <f t="shared" si="0"/>
        <v>1257.7171249999999</v>
      </c>
      <c r="Q47" s="102">
        <v>1098.353253</v>
      </c>
      <c r="R47" s="96"/>
      <c r="S47" s="97" t="s">
        <v>549</v>
      </c>
    </row>
    <row r="48" spans="1:19" x14ac:dyDescent="0.2">
      <c r="B48" s="97" t="s">
        <v>350</v>
      </c>
      <c r="C48" s="101">
        <v>44.297564000000001</v>
      </c>
      <c r="D48" s="101">
        <v>322.69576899999998</v>
      </c>
      <c r="E48" s="101">
        <v>0.44659199999999999</v>
      </c>
      <c r="F48" s="101">
        <v>3.2798539999999998</v>
      </c>
      <c r="G48" s="101">
        <v>5.533817</v>
      </c>
      <c r="H48" s="101">
        <v>4.2670690000000002</v>
      </c>
      <c r="I48" s="101">
        <v>323.81914799999998</v>
      </c>
      <c r="J48" s="101">
        <v>95.355907999999999</v>
      </c>
      <c r="K48" s="101">
        <v>187.84908100000001</v>
      </c>
      <c r="L48" s="101">
        <v>40.879790999999997</v>
      </c>
      <c r="M48" s="101">
        <v>15.099765</v>
      </c>
      <c r="N48" s="101">
        <v>63.262492000000002</v>
      </c>
      <c r="O48" s="101">
        <v>0</v>
      </c>
      <c r="P48" s="102">
        <f t="shared" si="0"/>
        <v>1375.1151009999999</v>
      </c>
      <c r="Q48" s="102">
        <v>1187.2660199999998</v>
      </c>
      <c r="R48" s="96"/>
      <c r="S48" s="97" t="s">
        <v>550</v>
      </c>
    </row>
    <row r="49" spans="1:21" x14ac:dyDescent="0.2">
      <c r="C49" s="101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R49" s="96"/>
    </row>
    <row r="50" spans="1:21" x14ac:dyDescent="0.2">
      <c r="A50" s="100">
        <v>2021</v>
      </c>
      <c r="B50" s="97" t="s">
        <v>339</v>
      </c>
      <c r="C50" s="101">
        <v>38.216444000000003</v>
      </c>
      <c r="D50" s="101">
        <v>263.69024899999999</v>
      </c>
      <c r="E50" s="101">
        <v>0.97219299999999997</v>
      </c>
      <c r="F50" s="101">
        <v>4.441141</v>
      </c>
      <c r="G50" s="101">
        <v>4.776027</v>
      </c>
      <c r="H50" s="101">
        <v>4.6803999999999997</v>
      </c>
      <c r="I50" s="101">
        <v>297.33589599999999</v>
      </c>
      <c r="J50" s="101">
        <v>133.288783</v>
      </c>
      <c r="K50" s="101">
        <v>27.810186999999999</v>
      </c>
      <c r="L50" s="101">
        <v>49.399481000000002</v>
      </c>
      <c r="M50" s="101">
        <v>24.412179999999999</v>
      </c>
      <c r="N50" s="101">
        <v>52.044834999999999</v>
      </c>
      <c r="O50" s="101">
        <v>0</v>
      </c>
      <c r="P50" s="102">
        <v>1322.6936239999998</v>
      </c>
      <c r="Q50" s="102">
        <v>1294.8834369999997</v>
      </c>
      <c r="R50" s="100">
        <v>2021</v>
      </c>
      <c r="S50" s="97" t="s">
        <v>539</v>
      </c>
      <c r="U50" s="102"/>
    </row>
    <row r="51" spans="1:21" x14ac:dyDescent="0.2">
      <c r="B51" s="97" t="s">
        <v>340</v>
      </c>
      <c r="C51" s="101">
        <v>36.101419</v>
      </c>
      <c r="D51" s="101">
        <v>286.96394400000003</v>
      </c>
      <c r="E51" s="101">
        <v>0.92275200000000002</v>
      </c>
      <c r="F51" s="101">
        <v>4.486955</v>
      </c>
      <c r="G51" s="101">
        <v>5.7226109999999997</v>
      </c>
      <c r="H51" s="101">
        <v>2.9496020000000001</v>
      </c>
      <c r="I51" s="101">
        <v>318.74353300000001</v>
      </c>
      <c r="J51" s="101">
        <v>135.45770200000001</v>
      </c>
      <c r="K51" s="101">
        <v>90.099228999999994</v>
      </c>
      <c r="L51" s="101">
        <v>45.298884999999999</v>
      </c>
      <c r="M51" s="101">
        <v>15.848262</v>
      </c>
      <c r="N51" s="101">
        <v>45.555027000000003</v>
      </c>
      <c r="O51" s="101">
        <v>1.5918000000000002E-2</v>
      </c>
      <c r="P51" s="102">
        <v>1464.0202939999997</v>
      </c>
      <c r="Q51" s="102">
        <v>1373.9210649999998</v>
      </c>
      <c r="R51" s="96"/>
      <c r="S51" s="97" t="s">
        <v>540</v>
      </c>
    </row>
    <row r="52" spans="1:21" x14ac:dyDescent="0.2">
      <c r="B52" s="97" t="s">
        <v>341</v>
      </c>
      <c r="C52" s="101">
        <v>40.314734999999999</v>
      </c>
      <c r="D52" s="101">
        <v>371.69044000000002</v>
      </c>
      <c r="E52" s="101">
        <v>1.050103</v>
      </c>
      <c r="F52" s="101">
        <v>5.4389289999999999</v>
      </c>
      <c r="G52" s="101">
        <v>5.5855439999999996</v>
      </c>
      <c r="H52" s="101">
        <v>2.2363469999999999</v>
      </c>
      <c r="I52" s="101">
        <v>382.640918</v>
      </c>
      <c r="J52" s="101">
        <v>130.194097</v>
      </c>
      <c r="K52" s="101">
        <v>113.908698</v>
      </c>
      <c r="L52" s="101">
        <v>52.643616999999999</v>
      </c>
      <c r="M52" s="101">
        <v>39.409002999999998</v>
      </c>
      <c r="N52" s="101">
        <v>64.074841000000006</v>
      </c>
      <c r="O52" s="101">
        <v>0</v>
      </c>
      <c r="P52" s="102">
        <v>1737.5003800000002</v>
      </c>
      <c r="Q52" s="102">
        <v>1623.5916820000002</v>
      </c>
      <c r="R52" s="96"/>
      <c r="S52" s="97" t="s">
        <v>541</v>
      </c>
    </row>
    <row r="53" spans="1:21" x14ac:dyDescent="0.2">
      <c r="B53" s="97" t="s">
        <v>342</v>
      </c>
      <c r="C53" s="101">
        <v>42.381588000000001</v>
      </c>
      <c r="D53" s="101">
        <v>339.86212399999999</v>
      </c>
      <c r="E53" s="101">
        <v>2.6208900000000002</v>
      </c>
      <c r="F53" s="101">
        <v>5.7971339999999998</v>
      </c>
      <c r="G53" s="101">
        <v>5.830756</v>
      </c>
      <c r="H53" s="101">
        <v>2.7724289999999998</v>
      </c>
      <c r="I53" s="101">
        <v>363.13481100000001</v>
      </c>
      <c r="J53" s="101">
        <v>141.67990499999999</v>
      </c>
      <c r="K53" s="101">
        <v>68.924289999999999</v>
      </c>
      <c r="L53" s="101">
        <v>51.323776000000002</v>
      </c>
      <c r="M53" s="101">
        <v>14.350152</v>
      </c>
      <c r="N53" s="101">
        <v>63.740664000000002</v>
      </c>
      <c r="O53" s="101">
        <v>0.39085500000000001</v>
      </c>
      <c r="P53" s="102">
        <v>1735.3300560000005</v>
      </c>
      <c r="Q53" s="102">
        <v>1666.4057660000005</v>
      </c>
      <c r="R53" s="96"/>
      <c r="S53" s="97" t="s">
        <v>542</v>
      </c>
    </row>
    <row r="54" spans="1:21" x14ac:dyDescent="0.2">
      <c r="B54" s="97" t="s">
        <v>343</v>
      </c>
      <c r="C54" s="101">
        <v>44.164284000000002</v>
      </c>
      <c r="D54" s="101">
        <v>358.54109499999998</v>
      </c>
      <c r="E54" s="101">
        <v>1.407179</v>
      </c>
      <c r="F54" s="101">
        <v>5.9023750000000001</v>
      </c>
      <c r="G54" s="101">
        <v>5.6655790000000001</v>
      </c>
      <c r="H54" s="101">
        <v>4.8559000000000001</v>
      </c>
      <c r="I54" s="101">
        <v>370.13291800000002</v>
      </c>
      <c r="J54" s="101">
        <v>126.82445</v>
      </c>
      <c r="K54" s="101">
        <v>70.547472999999997</v>
      </c>
      <c r="L54" s="101">
        <v>52.186860000000003</v>
      </c>
      <c r="M54" s="101">
        <v>35.319307999999999</v>
      </c>
      <c r="N54" s="101">
        <v>77.892173</v>
      </c>
      <c r="O54" s="101">
        <v>0</v>
      </c>
      <c r="P54" s="102">
        <v>1709.115696999999</v>
      </c>
      <c r="Q54" s="102">
        <v>1638.568223999999</v>
      </c>
      <c r="R54" s="96"/>
      <c r="S54" s="97" t="s">
        <v>543</v>
      </c>
    </row>
    <row r="55" spans="1:21" x14ac:dyDescent="0.2">
      <c r="B55" s="97" t="s">
        <v>344</v>
      </c>
      <c r="C55" s="101">
        <v>41.295820999999997</v>
      </c>
      <c r="D55" s="101">
        <v>387.80416700000001</v>
      </c>
      <c r="E55" s="101">
        <v>2.930453</v>
      </c>
      <c r="F55" s="101">
        <v>9.3609489999999997</v>
      </c>
      <c r="G55" s="101">
        <v>7.451587</v>
      </c>
      <c r="H55" s="101">
        <v>4.6020989999999999</v>
      </c>
      <c r="I55" s="101">
        <v>383.398303</v>
      </c>
      <c r="J55" s="101">
        <v>137.08749800000001</v>
      </c>
      <c r="K55" s="101">
        <v>83.475735999999998</v>
      </c>
      <c r="L55" s="101">
        <v>50.070397</v>
      </c>
      <c r="M55" s="101">
        <v>16.584070000000001</v>
      </c>
      <c r="N55" s="101">
        <v>71.664771000000002</v>
      </c>
      <c r="O55" s="101">
        <v>2.4107E-2</v>
      </c>
      <c r="P55" s="102">
        <v>1664.3192409999999</v>
      </c>
      <c r="Q55" s="102">
        <v>1580.8435050000001</v>
      </c>
      <c r="R55" s="96"/>
      <c r="S55" s="97" t="s">
        <v>544</v>
      </c>
    </row>
    <row r="56" spans="1:21" x14ac:dyDescent="0.2">
      <c r="B56" s="97" t="s">
        <v>345</v>
      </c>
      <c r="C56" s="101">
        <v>48.422445000000003</v>
      </c>
      <c r="D56" s="101">
        <v>371.41538000000003</v>
      </c>
      <c r="E56" s="101">
        <v>2.8902580000000002</v>
      </c>
      <c r="F56" s="101">
        <v>5.7181850000000001</v>
      </c>
      <c r="G56" s="101">
        <v>5.8293460000000001</v>
      </c>
      <c r="H56" s="101">
        <v>5.316872</v>
      </c>
      <c r="I56" s="101">
        <v>370.961885</v>
      </c>
      <c r="J56" s="101">
        <v>125.70618</v>
      </c>
      <c r="K56" s="101">
        <v>77.409184999999994</v>
      </c>
      <c r="L56" s="101">
        <v>51.474890000000002</v>
      </c>
      <c r="M56" s="101">
        <v>27.568211000000002</v>
      </c>
      <c r="N56" s="101">
        <v>91.146634000000006</v>
      </c>
      <c r="O56" s="101">
        <v>4.1100000000000002E-4</v>
      </c>
      <c r="P56" s="102">
        <v>1898.4552869999998</v>
      </c>
      <c r="Q56" s="102">
        <v>1821.0461019999998</v>
      </c>
      <c r="R56" s="96"/>
      <c r="S56" s="97" t="s">
        <v>545</v>
      </c>
    </row>
    <row r="57" spans="1:21" x14ac:dyDescent="0.2">
      <c r="B57" s="97" t="s">
        <v>346</v>
      </c>
      <c r="C57" s="101">
        <v>39.475245999999999</v>
      </c>
      <c r="D57" s="101">
        <v>269.692047</v>
      </c>
      <c r="E57" s="101">
        <v>1.0344899999999999</v>
      </c>
      <c r="F57" s="101">
        <v>6.9459809999999997</v>
      </c>
      <c r="G57" s="101">
        <v>4.8689739999999997</v>
      </c>
      <c r="H57" s="101">
        <v>4.5280860000000001</v>
      </c>
      <c r="I57" s="101">
        <v>327.45632999999998</v>
      </c>
      <c r="J57" s="101">
        <v>83.101924999999994</v>
      </c>
      <c r="K57" s="101">
        <v>117.671082</v>
      </c>
      <c r="L57" s="101">
        <v>26.492878999999999</v>
      </c>
      <c r="M57" s="101">
        <v>9.8340169999999993</v>
      </c>
      <c r="N57" s="101">
        <v>49.152383</v>
      </c>
      <c r="O57" s="101">
        <v>8.0800000000000002E-4</v>
      </c>
      <c r="P57" s="102">
        <v>1814.6608530000012</v>
      </c>
      <c r="Q57" s="102">
        <v>1696.9897710000012</v>
      </c>
      <c r="R57" s="96"/>
      <c r="S57" s="97" t="s">
        <v>546</v>
      </c>
    </row>
    <row r="58" spans="1:21" x14ac:dyDescent="0.2">
      <c r="B58" s="97" t="s">
        <v>347</v>
      </c>
      <c r="C58" s="101">
        <v>41.612794999999998</v>
      </c>
      <c r="D58" s="101">
        <v>380.27523000000002</v>
      </c>
      <c r="E58" s="101">
        <v>2.3909120000000001</v>
      </c>
      <c r="F58" s="101">
        <v>4.9201800000000002</v>
      </c>
      <c r="G58" s="101">
        <v>7.3095840000000001</v>
      </c>
      <c r="H58" s="101">
        <v>4.9136290000000002</v>
      </c>
      <c r="I58" s="101">
        <v>403.38041299999998</v>
      </c>
      <c r="J58" s="101">
        <v>127.72831100000001</v>
      </c>
      <c r="K58" s="101">
        <v>87.380442000000002</v>
      </c>
      <c r="L58" s="101">
        <v>46.576110999999997</v>
      </c>
      <c r="M58" s="101">
        <v>14.794264</v>
      </c>
      <c r="N58" s="101">
        <v>77.249730999999997</v>
      </c>
      <c r="O58" s="101">
        <v>4.8030000000000003E-2</v>
      </c>
      <c r="P58" s="102">
        <v>2111.8317229999998</v>
      </c>
      <c r="Q58" s="102">
        <v>2024.4512809999997</v>
      </c>
      <c r="R58" s="96"/>
      <c r="S58" s="97" t="s">
        <v>547</v>
      </c>
    </row>
    <row r="59" spans="1:21" x14ac:dyDescent="0.2">
      <c r="B59" s="97" t="s">
        <v>348</v>
      </c>
      <c r="C59" s="101">
        <v>39.953429</v>
      </c>
      <c r="D59" s="101">
        <v>396.63027699999998</v>
      </c>
      <c r="E59" s="101">
        <v>2.0756410000000001</v>
      </c>
      <c r="F59" s="101">
        <v>4.7415580000000004</v>
      </c>
      <c r="G59" s="101">
        <v>7.4100549999999998</v>
      </c>
      <c r="H59" s="101">
        <v>4.8173300000000001</v>
      </c>
      <c r="I59" s="101">
        <v>392.52567599999998</v>
      </c>
      <c r="J59" s="101">
        <v>108.934822</v>
      </c>
      <c r="K59" s="101">
        <v>69.905154999999993</v>
      </c>
      <c r="L59" s="101">
        <v>47.574347000000003</v>
      </c>
      <c r="M59" s="101">
        <v>32.840913</v>
      </c>
      <c r="N59" s="101">
        <v>102.023557</v>
      </c>
      <c r="O59" s="101">
        <v>0</v>
      </c>
      <c r="P59" s="102">
        <v>2054.7917310000003</v>
      </c>
      <c r="Q59" s="102">
        <v>1984.8865760000006</v>
      </c>
      <c r="R59" s="96"/>
      <c r="S59" s="97" t="s">
        <v>548</v>
      </c>
    </row>
    <row r="60" spans="1:21" x14ac:dyDescent="0.2">
      <c r="B60" s="97" t="s">
        <v>349</v>
      </c>
      <c r="C60" s="101">
        <v>193.282433</v>
      </c>
      <c r="D60" s="101">
        <v>389.625069</v>
      </c>
      <c r="E60" s="101">
        <v>1.335904</v>
      </c>
      <c r="F60" s="101">
        <v>6.4559369999999996</v>
      </c>
      <c r="G60" s="101">
        <v>7.3258340000000004</v>
      </c>
      <c r="H60" s="101">
        <v>4.4204379999999999</v>
      </c>
      <c r="I60" s="101">
        <v>411.491173</v>
      </c>
      <c r="J60" s="101">
        <v>123.39388599999999</v>
      </c>
      <c r="K60" s="101">
        <v>82.526838999999995</v>
      </c>
      <c r="L60" s="101">
        <v>51.087404999999997</v>
      </c>
      <c r="M60" s="101">
        <v>56.900537999999997</v>
      </c>
      <c r="N60" s="101">
        <v>86.912745000000001</v>
      </c>
      <c r="O60" s="101">
        <v>5.4559999999999999E-3</v>
      </c>
      <c r="P60" s="102">
        <v>2266.3366329999999</v>
      </c>
      <c r="Q60" s="102">
        <v>2183.8097939999998</v>
      </c>
      <c r="R60" s="96"/>
      <c r="S60" s="97" t="s">
        <v>549</v>
      </c>
    </row>
    <row r="61" spans="1:21" ht="10.199999999999999" thickBot="1" x14ac:dyDescent="0.25">
      <c r="B61" s="97" t="s">
        <v>350</v>
      </c>
      <c r="C61" s="101">
        <v>182.239113</v>
      </c>
      <c r="D61" s="101">
        <v>367.03368699999999</v>
      </c>
      <c r="E61" s="101">
        <v>1.3929940000000001</v>
      </c>
      <c r="F61" s="101">
        <v>14.2965</v>
      </c>
      <c r="G61" s="101">
        <v>7.5415749999999999</v>
      </c>
      <c r="H61" s="101">
        <v>4.2568359999999998</v>
      </c>
      <c r="I61" s="101">
        <v>403.12504200000001</v>
      </c>
      <c r="J61" s="101">
        <v>123.927098</v>
      </c>
      <c r="K61" s="101">
        <v>67.048197000000002</v>
      </c>
      <c r="L61" s="101">
        <v>53.938011000000003</v>
      </c>
      <c r="M61" s="101">
        <v>30.412844</v>
      </c>
      <c r="N61" s="101">
        <v>73.366429999999994</v>
      </c>
      <c r="O61" s="101">
        <v>0</v>
      </c>
      <c r="P61" s="102">
        <v>2027.6963290000001</v>
      </c>
      <c r="Q61" s="102">
        <v>1960.648132</v>
      </c>
      <c r="R61" s="96"/>
      <c r="S61" s="97" t="s">
        <v>550</v>
      </c>
    </row>
    <row r="62" spans="1:21" ht="21" customHeight="1" thickBot="1" x14ac:dyDescent="0.25">
      <c r="A62" s="229" t="s">
        <v>162</v>
      </c>
      <c r="B62" s="229" t="s">
        <v>163</v>
      </c>
      <c r="C62" s="99" t="s">
        <v>551</v>
      </c>
      <c r="D62" s="99" t="s">
        <v>552</v>
      </c>
      <c r="E62" s="99" t="s">
        <v>553</v>
      </c>
      <c r="F62" s="99" t="s">
        <v>554</v>
      </c>
      <c r="G62" s="99" t="s">
        <v>555</v>
      </c>
      <c r="H62" s="99" t="s">
        <v>183</v>
      </c>
      <c r="I62" s="99" t="s">
        <v>556</v>
      </c>
      <c r="J62" s="99" t="s">
        <v>557</v>
      </c>
      <c r="K62" s="99" t="s">
        <v>707</v>
      </c>
      <c r="L62" s="99" t="s">
        <v>558</v>
      </c>
      <c r="M62" s="99" t="s">
        <v>559</v>
      </c>
      <c r="N62" s="99" t="s">
        <v>560</v>
      </c>
      <c r="O62" s="99" t="s">
        <v>561</v>
      </c>
      <c r="P62" s="99" t="s">
        <v>630</v>
      </c>
      <c r="Q62" s="99" t="s">
        <v>631</v>
      </c>
      <c r="R62" s="229" t="s">
        <v>536</v>
      </c>
      <c r="S62" s="229" t="s">
        <v>523</v>
      </c>
    </row>
    <row r="63" spans="1:21" ht="12" customHeight="1" thickBot="1" x14ac:dyDescent="0.25">
      <c r="A63" s="230"/>
      <c r="B63" s="230"/>
      <c r="C63" s="231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3"/>
      <c r="R63" s="230"/>
      <c r="S63" s="230"/>
    </row>
    <row r="67" spans="1:9" ht="21" customHeight="1" x14ac:dyDescent="0.2">
      <c r="A67" s="225" t="s">
        <v>640</v>
      </c>
      <c r="B67" s="226"/>
      <c r="C67" s="227" t="s">
        <v>641</v>
      </c>
      <c r="D67" s="227"/>
      <c r="G67" s="234" t="s">
        <v>708</v>
      </c>
      <c r="H67" s="234"/>
      <c r="I67" s="234"/>
    </row>
    <row r="68" spans="1:9" ht="21" customHeight="1" x14ac:dyDescent="0.2">
      <c r="A68" s="225" t="s">
        <v>642</v>
      </c>
      <c r="B68" s="226"/>
      <c r="C68" s="227" t="s">
        <v>643</v>
      </c>
      <c r="D68" s="22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2022-02-04T15:57:42Z</dcterms:modified>
</cp:coreProperties>
</file>