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14.xml" ContentType="application/vnd.openxmlformats-officedocument.spreadsheetml.worksheet+xml"/>
  <Override PartName="/xl/charts/chart5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9585" yWindow="-15" windowWidth="9660" windowHeight="12135" tabRatio="948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25725"/>
</workbook>
</file>

<file path=xl/calcChain.xml><?xml version="1.0" encoding="utf-8"?>
<calcChain xmlns="http://schemas.openxmlformats.org/spreadsheetml/2006/main">
  <c r="O14" i="18"/>
  <c r="O13"/>
  <c r="O9"/>
  <c r="O8"/>
  <c r="K9" l="1"/>
  <c r="J9"/>
  <c r="J12"/>
  <c r="K12"/>
  <c r="K8"/>
  <c r="J8"/>
  <c r="J11"/>
  <c r="K11"/>
  <c r="C246" l="1"/>
  <c r="E246"/>
  <c r="G246"/>
  <c r="I246"/>
  <c r="C67" l="1"/>
  <c r="E89"/>
  <c r="E57"/>
  <c r="I63"/>
  <c r="C123"/>
  <c r="C116"/>
  <c r="C97"/>
  <c r="C93"/>
  <c r="C87"/>
  <c r="C73"/>
  <c r="C57"/>
  <c r="C45"/>
  <c r="C33"/>
  <c r="C27"/>
  <c r="C19"/>
  <c r="E22"/>
  <c r="E36"/>
  <c r="E46"/>
  <c r="E56"/>
  <c r="E64"/>
  <c r="E72"/>
  <c r="E80"/>
  <c r="E122"/>
  <c r="G19"/>
  <c r="G45"/>
  <c r="G53"/>
  <c r="G63"/>
  <c r="G71"/>
  <c r="G81"/>
  <c r="G93"/>
  <c r="G109"/>
  <c r="G115"/>
  <c r="G123"/>
  <c r="I22"/>
  <c r="I54"/>
  <c r="I66"/>
  <c r="I101"/>
  <c r="I124"/>
  <c r="E15"/>
  <c r="I15"/>
  <c r="C16"/>
  <c r="I17"/>
  <c r="E19"/>
  <c r="C20"/>
  <c r="G20"/>
  <c r="E21"/>
  <c r="E23"/>
  <c r="I23"/>
  <c r="C24"/>
  <c r="E25"/>
  <c r="G26"/>
  <c r="E27"/>
  <c r="C28"/>
  <c r="E29"/>
  <c r="E31"/>
  <c r="I31"/>
  <c r="C32"/>
  <c r="G34"/>
  <c r="E35"/>
  <c r="C36"/>
  <c r="E37"/>
  <c r="I39"/>
  <c r="G40"/>
  <c r="E41"/>
  <c r="I41"/>
  <c r="C42"/>
  <c r="E43"/>
  <c r="I43"/>
  <c r="C44"/>
  <c r="I45"/>
  <c r="C46"/>
  <c r="E47"/>
  <c r="I47"/>
  <c r="G48"/>
  <c r="C50"/>
  <c r="E51"/>
  <c r="I51"/>
  <c r="C52"/>
  <c r="G52"/>
  <c r="E53"/>
  <c r="C54"/>
  <c r="I55"/>
  <c r="G56"/>
  <c r="I57"/>
  <c r="C58"/>
  <c r="G58"/>
  <c r="C60"/>
  <c r="G60"/>
  <c r="E61"/>
  <c r="I61"/>
  <c r="C62"/>
  <c r="G62"/>
  <c r="E63"/>
  <c r="G64"/>
  <c r="I65"/>
  <c r="C66"/>
  <c r="G66"/>
  <c r="C68"/>
  <c r="G68"/>
  <c r="E69"/>
  <c r="G70"/>
  <c r="C74"/>
  <c r="G74"/>
  <c r="C76"/>
  <c r="G76"/>
  <c r="E77"/>
  <c r="I77"/>
  <c r="C78"/>
  <c r="G78"/>
  <c r="E79"/>
  <c r="I79"/>
  <c r="C82"/>
  <c r="G82"/>
  <c r="C84"/>
  <c r="G84"/>
  <c r="E85"/>
  <c r="I85"/>
  <c r="C86"/>
  <c r="I89"/>
  <c r="I91"/>
  <c r="E93"/>
  <c r="I93"/>
  <c r="G94"/>
  <c r="E95"/>
  <c r="I97"/>
  <c r="C98"/>
  <c r="G98"/>
  <c r="E101"/>
  <c r="C102"/>
  <c r="I103"/>
  <c r="I105"/>
  <c r="C106"/>
  <c r="I107"/>
  <c r="C108"/>
  <c r="E109"/>
  <c r="I109"/>
  <c r="C110"/>
  <c r="G110"/>
  <c r="E111"/>
  <c r="I113"/>
  <c r="C114"/>
  <c r="G114"/>
  <c r="E117"/>
  <c r="C118"/>
  <c r="G118"/>
  <c r="E119"/>
  <c r="E121"/>
  <c r="I121"/>
  <c r="C122"/>
  <c r="I123"/>
  <c r="C124"/>
  <c r="E125"/>
  <c r="I125"/>
  <c r="G126"/>
  <c r="E127"/>
  <c r="C13"/>
  <c r="G13"/>
  <c r="I13"/>
  <c r="G245"/>
  <c r="C245"/>
  <c r="I244"/>
  <c r="E244"/>
  <c r="I243"/>
  <c r="G243"/>
  <c r="E243"/>
  <c r="C243"/>
  <c r="I242"/>
  <c r="E242"/>
  <c r="I241"/>
  <c r="G241"/>
  <c r="E241"/>
  <c r="C241"/>
  <c r="G239"/>
  <c r="E239"/>
  <c r="C239"/>
  <c r="I238"/>
  <c r="E238"/>
  <c r="G237"/>
  <c r="E237"/>
  <c r="C237"/>
  <c r="I236"/>
  <c r="E236"/>
  <c r="G233"/>
  <c r="E233"/>
  <c r="C233"/>
  <c r="I232"/>
  <c r="E232"/>
  <c r="I231"/>
  <c r="G231"/>
  <c r="E231"/>
  <c r="C231"/>
  <c r="I230"/>
  <c r="I229"/>
  <c r="G229"/>
  <c r="I228"/>
  <c r="G227"/>
  <c r="E227"/>
  <c r="E226"/>
  <c r="I225"/>
  <c r="G225"/>
  <c r="E225"/>
  <c r="C225"/>
  <c r="I224"/>
  <c r="E224"/>
  <c r="G223"/>
  <c r="E223"/>
  <c r="C223"/>
  <c r="I221"/>
  <c r="G221"/>
  <c r="E221"/>
  <c r="E220"/>
  <c r="I219"/>
  <c r="G219"/>
  <c r="E218"/>
  <c r="I217"/>
  <c r="G217"/>
  <c r="E216"/>
  <c r="G215"/>
  <c r="E214"/>
  <c r="G213"/>
  <c r="E212"/>
  <c r="G211"/>
  <c r="E211"/>
  <c r="E210"/>
  <c r="I209"/>
  <c r="G209"/>
  <c r="E208"/>
  <c r="G207"/>
  <c r="E207"/>
  <c r="E206"/>
  <c r="G205"/>
  <c r="E204"/>
  <c r="G203"/>
  <c r="E202"/>
  <c r="I201"/>
  <c r="G201"/>
  <c r="E200"/>
  <c r="G199"/>
  <c r="E198"/>
  <c r="I197"/>
  <c r="G197"/>
  <c r="E196"/>
  <c r="G195"/>
  <c r="E194"/>
  <c r="I193"/>
  <c r="G193"/>
  <c r="E192"/>
  <c r="I191"/>
  <c r="G191"/>
  <c r="E191"/>
  <c r="E190"/>
  <c r="I189"/>
  <c r="G189"/>
  <c r="I188"/>
  <c r="E188"/>
  <c r="I187"/>
  <c r="G187"/>
  <c r="E186"/>
  <c r="I185"/>
  <c r="G185"/>
  <c r="E185"/>
  <c r="E184"/>
  <c r="G183"/>
  <c r="E183"/>
  <c r="E182"/>
  <c r="I181"/>
  <c r="G181"/>
  <c r="E181"/>
  <c r="E180"/>
  <c r="G179"/>
  <c r="I178"/>
  <c r="E178"/>
  <c r="I177"/>
  <c r="G177"/>
  <c r="E177"/>
  <c r="E176"/>
  <c r="G175"/>
  <c r="E175"/>
  <c r="E174"/>
  <c r="I173"/>
  <c r="G173"/>
  <c r="C173"/>
  <c r="E172"/>
  <c r="I171"/>
  <c r="G171"/>
  <c r="C171"/>
  <c r="E170"/>
  <c r="I169"/>
  <c r="G169"/>
  <c r="E169"/>
  <c r="C169"/>
  <c r="E168"/>
  <c r="I167"/>
  <c r="G167"/>
  <c r="E167"/>
  <c r="C167"/>
  <c r="E166"/>
  <c r="I165"/>
  <c r="G165"/>
  <c r="E164"/>
  <c r="G163"/>
  <c r="E162"/>
  <c r="I161"/>
  <c r="G161"/>
  <c r="E160"/>
  <c r="G159"/>
  <c r="E158"/>
  <c r="I157"/>
  <c r="G157"/>
  <c r="E156"/>
  <c r="I155"/>
  <c r="G155"/>
  <c r="E154"/>
  <c r="I153"/>
  <c r="G153"/>
  <c r="E152"/>
  <c r="G151"/>
  <c r="C151"/>
  <c r="E150"/>
  <c r="I149"/>
  <c r="G149"/>
  <c r="C149"/>
  <c r="E148"/>
  <c r="G147"/>
  <c r="C147"/>
  <c r="E146"/>
  <c r="I145"/>
  <c r="G145"/>
  <c r="E145"/>
  <c r="C145"/>
  <c r="I144"/>
  <c r="E144"/>
  <c r="I143"/>
  <c r="G143"/>
  <c r="E143"/>
  <c r="C143"/>
  <c r="E142"/>
  <c r="I141"/>
  <c r="G141"/>
  <c r="E141"/>
  <c r="C141"/>
  <c r="E140"/>
  <c r="I139"/>
  <c r="G139"/>
  <c r="C139"/>
  <c r="E138"/>
  <c r="I137"/>
  <c r="G137"/>
  <c r="E137"/>
  <c r="C137"/>
  <c r="I136"/>
  <c r="E136"/>
  <c r="G135"/>
  <c r="E135"/>
  <c r="C135"/>
  <c r="E134"/>
  <c r="I133"/>
  <c r="G133"/>
  <c r="E133"/>
  <c r="I132"/>
  <c r="E132"/>
  <c r="G131"/>
  <c r="I130"/>
  <c r="E130"/>
  <c r="I129"/>
  <c r="G129"/>
  <c r="E129"/>
  <c r="I128"/>
  <c r="E128"/>
  <c r="G14"/>
  <c r="G33"/>
  <c r="E40"/>
  <c r="C83"/>
  <c r="C51"/>
  <c r="E20"/>
  <c r="E105"/>
  <c r="E73"/>
  <c r="E33"/>
  <c r="I26"/>
  <c r="I14"/>
  <c r="E14"/>
  <c r="G16"/>
  <c r="C43"/>
  <c r="C75"/>
  <c r="C59"/>
  <c r="I37"/>
  <c r="E113"/>
  <c r="E97"/>
  <c r="E81"/>
  <c r="E65"/>
  <c r="E49"/>
  <c r="I20"/>
  <c r="I59"/>
  <c r="C119"/>
  <c r="C100"/>
  <c r="C94"/>
  <c r="C92"/>
  <c r="C81"/>
  <c r="C65"/>
  <c r="C49"/>
  <c r="C39"/>
  <c r="C29"/>
  <c r="C23"/>
  <c r="C15"/>
  <c r="E30"/>
  <c r="E42"/>
  <c r="E50"/>
  <c r="E60"/>
  <c r="E68"/>
  <c r="E76"/>
  <c r="E84"/>
  <c r="E126"/>
  <c r="G37"/>
  <c r="G49"/>
  <c r="G59"/>
  <c r="G67"/>
  <c r="G77"/>
  <c r="G85"/>
  <c r="G105"/>
  <c r="G113"/>
  <c r="G119"/>
  <c r="G127"/>
  <c r="I38"/>
  <c r="I62"/>
  <c r="I70"/>
  <c r="I117"/>
  <c r="G15"/>
  <c r="E16"/>
  <c r="C17"/>
  <c r="G17"/>
  <c r="E18"/>
  <c r="I18"/>
  <c r="C21"/>
  <c r="C25"/>
  <c r="G25"/>
  <c r="E26"/>
  <c r="G29"/>
  <c r="C31"/>
  <c r="I32"/>
  <c r="E34"/>
  <c r="C35"/>
  <c r="G35"/>
  <c r="E38"/>
  <c r="I40"/>
  <c r="C41"/>
  <c r="G41"/>
  <c r="G43"/>
  <c r="E44"/>
  <c r="I46"/>
  <c r="C47"/>
  <c r="G47"/>
  <c r="E48"/>
  <c r="I48"/>
  <c r="G51"/>
  <c r="C53"/>
  <c r="E54"/>
  <c r="C55"/>
  <c r="G55"/>
  <c r="E58"/>
  <c r="I58"/>
  <c r="C61"/>
  <c r="G61"/>
  <c r="E62"/>
  <c r="C63"/>
  <c r="I64"/>
  <c r="G65"/>
  <c r="E66"/>
  <c r="I68"/>
  <c r="C69"/>
  <c r="G69"/>
  <c r="E70"/>
  <c r="C71"/>
  <c r="E74"/>
  <c r="G75"/>
  <c r="C77"/>
  <c r="E78"/>
  <c r="C79"/>
  <c r="G79"/>
  <c r="E82"/>
  <c r="G83"/>
  <c r="C85"/>
  <c r="G87"/>
  <c r="I90"/>
  <c r="G97"/>
  <c r="C101"/>
  <c r="I104"/>
  <c r="G107"/>
  <c r="G111"/>
  <c r="I112"/>
  <c r="G117"/>
  <c r="E120"/>
  <c r="C121"/>
  <c r="G121"/>
  <c r="I122"/>
  <c r="E124"/>
  <c r="C125"/>
  <c r="G125"/>
  <c r="G244"/>
  <c r="C244"/>
  <c r="C240"/>
  <c r="G230"/>
  <c r="C224"/>
  <c r="G222"/>
  <c r="C222"/>
  <c r="C220"/>
  <c r="C218"/>
  <c r="C216"/>
  <c r="G214"/>
  <c r="C214"/>
  <c r="C212"/>
  <c r="G210"/>
  <c r="C210"/>
  <c r="C208"/>
  <c r="G206"/>
  <c r="C206"/>
  <c r="C204"/>
  <c r="C202"/>
  <c r="C200"/>
  <c r="G198"/>
  <c r="C198"/>
  <c r="C196"/>
  <c r="G194"/>
  <c r="C194"/>
  <c r="C192"/>
  <c r="G190"/>
  <c r="C190"/>
  <c r="C184"/>
  <c r="G182"/>
  <c r="C182"/>
  <c r="C180"/>
  <c r="G178"/>
  <c r="C176"/>
  <c r="G174"/>
  <c r="C174"/>
  <c r="G170"/>
  <c r="C170"/>
  <c r="G166"/>
  <c r="G162"/>
  <c r="G154"/>
  <c r="G150"/>
  <c r="G146"/>
  <c r="G142"/>
  <c r="G138"/>
  <c r="G136"/>
  <c r="G130"/>
  <c r="C128"/>
  <c r="E173" l="1"/>
  <c r="E171"/>
  <c r="I19"/>
  <c r="E118"/>
  <c r="C117"/>
  <c r="E116"/>
  <c r="C115"/>
  <c r="E114"/>
  <c r="C113"/>
  <c r="E112"/>
  <c r="C111"/>
  <c r="E110"/>
  <c r="C109"/>
  <c r="E108"/>
  <c r="C107"/>
  <c r="E106"/>
  <c r="C105"/>
  <c r="C126"/>
  <c r="E104"/>
  <c r="E100"/>
  <c r="E96"/>
  <c r="E92"/>
  <c r="E88"/>
  <c r="I21"/>
  <c r="I35"/>
  <c r="E86"/>
  <c r="C168"/>
  <c r="C166"/>
  <c r="C164"/>
  <c r="C162"/>
  <c r="C160"/>
  <c r="C158"/>
  <c r="C156"/>
  <c r="C154"/>
  <c r="C152"/>
  <c r="C150"/>
  <c r="C148"/>
  <c r="I50"/>
  <c r="G24"/>
  <c r="E222"/>
  <c r="C103"/>
  <c r="C95"/>
  <c r="C89"/>
  <c r="I186"/>
  <c r="I162"/>
  <c r="I154"/>
  <c r="I140"/>
  <c r="I116"/>
  <c r="G101"/>
  <c r="I98"/>
  <c r="G89"/>
  <c r="I88"/>
  <c r="I78"/>
  <c r="G73"/>
  <c r="I72"/>
  <c r="G57"/>
  <c r="I52"/>
  <c r="I16"/>
  <c r="C129"/>
  <c r="C133"/>
  <c r="C155"/>
  <c r="C159"/>
  <c r="C163"/>
  <c r="E13"/>
  <c r="C177"/>
  <c r="C181"/>
  <c r="C185"/>
  <c r="E28"/>
  <c r="I42"/>
  <c r="E52"/>
  <c r="E24"/>
  <c r="G31"/>
  <c r="C172"/>
  <c r="C146"/>
  <c r="C142"/>
  <c r="G32"/>
  <c r="I29"/>
  <c r="G28"/>
  <c r="G134"/>
  <c r="G128"/>
  <c r="G122"/>
  <c r="E102"/>
  <c r="E98"/>
  <c r="E94"/>
  <c r="E90"/>
  <c r="E32"/>
  <c r="I28"/>
  <c r="I24"/>
  <c r="G39"/>
  <c r="C219"/>
  <c r="C217"/>
  <c r="C215"/>
  <c r="C213"/>
  <c r="C211"/>
  <c r="C209"/>
  <c r="C207"/>
  <c r="C205"/>
  <c r="C203"/>
  <c r="C201"/>
  <c r="C199"/>
  <c r="C197"/>
  <c r="C195"/>
  <c r="C193"/>
  <c r="C191"/>
  <c r="C189"/>
  <c r="E165"/>
  <c r="E163"/>
  <c r="E161"/>
  <c r="E159"/>
  <c r="E157"/>
  <c r="E155"/>
  <c r="E153"/>
  <c r="E151"/>
  <c r="E149"/>
  <c r="C144"/>
  <c r="E147"/>
  <c r="C99"/>
  <c r="C91"/>
  <c r="I184"/>
  <c r="I170"/>
  <c r="I158"/>
  <c r="I150"/>
  <c r="I138"/>
  <c r="I108"/>
  <c r="G99"/>
  <c r="I96"/>
  <c r="I80"/>
  <c r="I56"/>
  <c r="C127"/>
  <c r="C131"/>
  <c r="C153"/>
  <c r="C157"/>
  <c r="C161"/>
  <c r="C165"/>
  <c r="C221"/>
  <c r="C179"/>
  <c r="C183"/>
  <c r="C187"/>
  <c r="G27"/>
  <c r="I30"/>
  <c r="G21"/>
  <c r="C37"/>
  <c r="G23"/>
  <c r="I220"/>
  <c r="I218"/>
  <c r="I216"/>
  <c r="I214"/>
  <c r="I212"/>
  <c r="I210"/>
  <c r="I208"/>
  <c r="I206"/>
  <c r="I204"/>
  <c r="I202"/>
  <c r="I200"/>
  <c r="I198"/>
  <c r="I196"/>
  <c r="I194"/>
  <c r="I192"/>
  <c r="I190"/>
  <c r="I182"/>
  <c r="I180"/>
  <c r="I176"/>
  <c r="I174"/>
  <c r="I172"/>
  <c r="I168"/>
  <c r="I166"/>
  <c r="I164"/>
  <c r="I160"/>
  <c r="I156"/>
  <c r="I152"/>
  <c r="I148"/>
  <c r="I146"/>
  <c r="I142"/>
  <c r="I134"/>
  <c r="I126"/>
  <c r="I120"/>
  <c r="I118"/>
  <c r="I114"/>
  <c r="I110"/>
  <c r="I106"/>
  <c r="I102"/>
  <c r="I100"/>
  <c r="I94"/>
  <c r="I92"/>
  <c r="I86"/>
  <c r="I84"/>
  <c r="I82"/>
  <c r="I76"/>
  <c r="I60"/>
  <c r="G103"/>
  <c r="G95"/>
  <c r="C175"/>
  <c r="G236"/>
  <c r="G234"/>
  <c r="G232"/>
  <c r="I237"/>
  <c r="G235"/>
  <c r="C235"/>
  <c r="E234"/>
  <c r="C238"/>
  <c r="G91"/>
  <c r="E240"/>
  <c r="C242"/>
  <c r="I245"/>
  <c r="G144"/>
  <c r="G116"/>
  <c r="C14"/>
  <c r="C22"/>
  <c r="C30"/>
  <c r="C38"/>
  <c r="C88"/>
  <c r="E189"/>
  <c r="E197"/>
  <c r="E201"/>
  <c r="E209"/>
  <c r="E215"/>
  <c r="C178"/>
  <c r="I227"/>
  <c r="I213"/>
  <c r="I211"/>
  <c r="I179"/>
  <c r="I163"/>
  <c r="I147"/>
  <c r="I131"/>
  <c r="I83"/>
  <c r="I81"/>
  <c r="I73"/>
  <c r="I69"/>
  <c r="I53"/>
  <c r="G220"/>
  <c r="G216"/>
  <c r="G212"/>
  <c r="G208"/>
  <c r="G204"/>
  <c r="G200"/>
  <c r="G196"/>
  <c r="G192"/>
  <c r="G188"/>
  <c r="G184"/>
  <c r="G180"/>
  <c r="G176"/>
  <c r="G172"/>
  <c r="G168"/>
  <c r="G164"/>
  <c r="G160"/>
  <c r="G156"/>
  <c r="G152"/>
  <c r="G148"/>
  <c r="G132"/>
  <c r="G124"/>
  <c r="G120"/>
  <c r="G112"/>
  <c r="G108"/>
  <c r="G104"/>
  <c r="G102"/>
  <c r="G100"/>
  <c r="G96"/>
  <c r="G92"/>
  <c r="G88"/>
  <c r="G86"/>
  <c r="G72"/>
  <c r="G54"/>
  <c r="G42"/>
  <c r="G36"/>
  <c r="G30"/>
  <c r="G22"/>
  <c r="G18"/>
  <c r="E229"/>
  <c r="E17"/>
  <c r="I203"/>
  <c r="G90"/>
  <c r="E139"/>
  <c r="E123"/>
  <c r="C112"/>
  <c r="G50"/>
  <c r="E45"/>
  <c r="E59"/>
  <c r="E71"/>
  <c r="E83"/>
  <c r="E91"/>
  <c r="E103"/>
  <c r="E115"/>
  <c r="I27"/>
  <c r="I239"/>
  <c r="C228"/>
  <c r="G218"/>
  <c r="I205"/>
  <c r="E203"/>
  <c r="G202"/>
  <c r="E195"/>
  <c r="E187"/>
  <c r="G186"/>
  <c r="E179"/>
  <c r="G158"/>
  <c r="C120"/>
  <c r="C96"/>
  <c r="G80"/>
  <c r="C80"/>
  <c r="I75"/>
  <c r="C72"/>
  <c r="C64"/>
  <c r="C56"/>
  <c r="C48"/>
  <c r="G46"/>
  <c r="G44"/>
  <c r="G38"/>
  <c r="I25"/>
  <c r="I34"/>
  <c r="I44"/>
  <c r="I36"/>
  <c r="I226"/>
  <c r="I222"/>
  <c r="I74"/>
  <c r="E228"/>
  <c r="C227"/>
  <c r="C229"/>
  <c r="E230"/>
  <c r="C236"/>
  <c r="C234"/>
  <c r="C232"/>
  <c r="I235"/>
  <c r="E235"/>
  <c r="I234"/>
  <c r="I233"/>
  <c r="G238"/>
  <c r="I223"/>
  <c r="I215"/>
  <c r="I207"/>
  <c r="I199"/>
  <c r="I183"/>
  <c r="I175"/>
  <c r="I159"/>
  <c r="I151"/>
  <c r="I135"/>
  <c r="I127"/>
  <c r="I119"/>
  <c r="I111"/>
  <c r="I95"/>
  <c r="I87"/>
  <c r="I71"/>
  <c r="I67"/>
  <c r="I49"/>
  <c r="G228"/>
  <c r="G226"/>
  <c r="G224"/>
  <c r="C230"/>
  <c r="I240"/>
  <c r="G242"/>
  <c r="E245"/>
  <c r="I195"/>
  <c r="G140"/>
  <c r="I115"/>
  <c r="C18"/>
  <c r="C26"/>
  <c r="C34"/>
  <c r="C70"/>
  <c r="C90"/>
  <c r="E193"/>
  <c r="E199"/>
  <c r="E205"/>
  <c r="E213"/>
  <c r="E217"/>
  <c r="C186"/>
  <c r="I33"/>
  <c r="I99"/>
  <c r="C130"/>
  <c r="C132"/>
  <c r="C134"/>
  <c r="C136"/>
  <c r="C138"/>
  <c r="C140"/>
  <c r="C188"/>
  <c r="C226"/>
  <c r="G240"/>
  <c r="G106"/>
  <c r="E219"/>
  <c r="E131"/>
  <c r="C40"/>
  <c r="C104"/>
  <c r="E55"/>
  <c r="E67"/>
  <c r="E75"/>
  <c r="E87"/>
  <c r="E99"/>
  <c r="E107"/>
  <c r="E39"/>
  <c r="P24" i="30" l="1"/>
  <c r="P26"/>
  <c r="N24"/>
  <c r="P47" i="2"/>
  <c r="P43"/>
  <c r="P39"/>
  <c r="P50"/>
  <c r="P54"/>
  <c r="P58"/>
  <c r="P37" i="4"/>
  <c r="P39"/>
  <c r="P43"/>
  <c r="P47"/>
  <c r="P52"/>
  <c r="P54"/>
  <c r="P56"/>
  <c r="P48" i="2"/>
  <c r="P46"/>
  <c r="P44"/>
  <c r="P42"/>
  <c r="P40"/>
  <c r="P38"/>
  <c r="P51"/>
  <c r="P53"/>
  <c r="P55"/>
  <c r="P57"/>
  <c r="P38" i="4"/>
  <c r="P40"/>
  <c r="P42"/>
  <c r="P44"/>
  <c r="P46"/>
  <c r="P48"/>
  <c r="P51"/>
  <c r="P53"/>
  <c r="P55"/>
  <c r="P57"/>
  <c r="P37" i="2"/>
  <c r="P45"/>
  <c r="P41"/>
  <c r="P52"/>
  <c r="P56"/>
  <c r="P41" i="4"/>
  <c r="P45"/>
  <c r="P50"/>
  <c r="P58"/>
  <c r="P24" i="29"/>
  <c r="P26"/>
  <c r="I12" i="26"/>
  <c r="I13" i="27" l="1"/>
  <c r="O13"/>
  <c r="I14"/>
  <c r="O14"/>
  <c r="I15"/>
  <c r="O15"/>
  <c r="I16"/>
  <c r="O16"/>
  <c r="I17"/>
  <c r="O17"/>
  <c r="I18"/>
  <c r="O18"/>
  <c r="I19"/>
  <c r="O19"/>
  <c r="I20"/>
  <c r="O20"/>
  <c r="I21"/>
  <c r="O21"/>
  <c r="I22"/>
  <c r="O22"/>
  <c r="I12" l="1"/>
  <c r="O12"/>
  <c r="K25" i="17" l="1"/>
  <c r="F25"/>
  <c r="K24"/>
  <c r="F24"/>
  <c r="K23"/>
  <c r="F23"/>
  <c r="K22" l="1"/>
  <c r="F22"/>
  <c r="K21"/>
  <c r="F21"/>
  <c r="K20"/>
  <c r="F20"/>
  <c r="K19"/>
  <c r="F19"/>
  <c r="K18"/>
  <c r="F18"/>
  <c r="K17"/>
  <c r="F17"/>
  <c r="K16"/>
  <c r="F16"/>
  <c r="K15"/>
  <c r="F15"/>
  <c r="K14"/>
  <c r="F14"/>
  <c r="K13"/>
  <c r="F13"/>
  <c r="K12"/>
  <c r="F12"/>
  <c r="K11"/>
  <c r="F11"/>
  <c r="K10"/>
  <c r="F10"/>
  <c r="K9"/>
  <c r="F9"/>
  <c r="I7"/>
  <c r="J10" l="1"/>
  <c r="J12"/>
  <c r="J14"/>
  <c r="J16"/>
  <c r="J18"/>
  <c r="J20"/>
  <c r="J22"/>
  <c r="J24"/>
  <c r="J19"/>
  <c r="J23"/>
  <c r="J25"/>
  <c r="J9"/>
  <c r="J11"/>
  <c r="J13"/>
  <c r="J15"/>
  <c r="J17"/>
  <c r="J21"/>
  <c r="G7"/>
  <c r="H25" l="1"/>
  <c r="H24"/>
  <c r="H23"/>
  <c r="H22"/>
  <c r="H21"/>
  <c r="H20"/>
  <c r="H19"/>
  <c r="H18"/>
  <c r="H17"/>
  <c r="H16"/>
  <c r="H11"/>
  <c r="H10"/>
  <c r="H9"/>
  <c r="H15"/>
  <c r="H14"/>
  <c r="H13"/>
  <c r="H12"/>
  <c r="J7"/>
  <c r="D7"/>
  <c r="B7"/>
  <c r="L27" i="30"/>
  <c r="J27"/>
  <c r="L26"/>
  <c r="J26"/>
  <c r="T25"/>
  <c r="R25"/>
  <c r="L25"/>
  <c r="J25"/>
  <c r="T24"/>
  <c r="R24"/>
  <c r="L24"/>
  <c r="J24"/>
  <c r="L23"/>
  <c r="J23"/>
  <c r="T21"/>
  <c r="R21"/>
  <c r="L21"/>
  <c r="J21"/>
  <c r="T20"/>
  <c r="R20"/>
  <c r="L20"/>
  <c r="J20"/>
  <c r="T19"/>
  <c r="R19"/>
  <c r="L19"/>
  <c r="J19"/>
  <c r="T18"/>
  <c r="R18"/>
  <c r="L18"/>
  <c r="J18"/>
  <c r="T17"/>
  <c r="R17"/>
  <c r="L17"/>
  <c r="J17"/>
  <c r="T16"/>
  <c r="R16"/>
  <c r="L16"/>
  <c r="J16"/>
  <c r="T15"/>
  <c r="R15"/>
  <c r="L15"/>
  <c r="J15"/>
  <c r="T14"/>
  <c r="R14"/>
  <c r="L14"/>
  <c r="J14"/>
  <c r="T13"/>
  <c r="R13"/>
  <c r="L13"/>
  <c r="J13"/>
  <c r="T12"/>
  <c r="R12"/>
  <c r="L12"/>
  <c r="J12"/>
  <c r="L27" i="29"/>
  <c r="J27"/>
  <c r="L26"/>
  <c r="J26"/>
  <c r="E10" i="17" l="1"/>
  <c r="E12"/>
  <c r="E14"/>
  <c r="E16"/>
  <c r="E18"/>
  <c r="E20"/>
  <c r="E22"/>
  <c r="E24"/>
  <c r="E9"/>
  <c r="E11"/>
  <c r="E13"/>
  <c r="E15"/>
  <c r="E17"/>
  <c r="E19"/>
  <c r="E21"/>
  <c r="E23"/>
  <c r="E25"/>
  <c r="H7"/>
  <c r="C25"/>
  <c r="C24"/>
  <c r="C15"/>
  <c r="C14"/>
  <c r="C13"/>
  <c r="C23"/>
  <c r="C22"/>
  <c r="C21"/>
  <c r="C20"/>
  <c r="C19"/>
  <c r="C18"/>
  <c r="C17"/>
  <c r="C16"/>
  <c r="C11"/>
  <c r="C10"/>
  <c r="C9"/>
  <c r="C12"/>
  <c r="F7"/>
  <c r="L25" i="29"/>
  <c r="J25"/>
  <c r="L24"/>
  <c r="J24"/>
  <c r="L23"/>
  <c r="J23"/>
  <c r="T21"/>
  <c r="R21"/>
  <c r="L21"/>
  <c r="J21"/>
  <c r="T20"/>
  <c r="R20"/>
  <c r="L20"/>
  <c r="J20"/>
  <c r="T19"/>
  <c r="R19"/>
  <c r="L19"/>
  <c r="J19"/>
  <c r="T18"/>
  <c r="K7" i="17" l="1"/>
  <c r="C7"/>
  <c r="E7"/>
  <c r="R18" i="29"/>
  <c r="L18"/>
  <c r="J18"/>
  <c r="T17"/>
  <c r="R17"/>
  <c r="L17"/>
  <c r="J17"/>
  <c r="T16"/>
  <c r="R16"/>
  <c r="L16"/>
  <c r="J16"/>
  <c r="T15"/>
  <c r="R15"/>
  <c r="L15"/>
  <c r="J15"/>
  <c r="T14"/>
  <c r="R14"/>
  <c r="L14"/>
  <c r="J14"/>
  <c r="T13"/>
  <c r="R13"/>
  <c r="L13"/>
  <c r="J13"/>
  <c r="T12"/>
  <c r="R12" l="1"/>
  <c r="L12"/>
  <c r="J12"/>
  <c r="O47" i="26" l="1"/>
  <c r="M47"/>
  <c r="I47"/>
  <c r="G47"/>
  <c r="O46"/>
  <c r="M46"/>
  <c r="I46"/>
  <c r="G46"/>
  <c r="O45"/>
  <c r="M45"/>
  <c r="I45"/>
  <c r="G45"/>
  <c r="O44"/>
  <c r="M44"/>
  <c r="I44"/>
  <c r="G44"/>
  <c r="O43"/>
  <c r="M43"/>
  <c r="I43"/>
  <c r="G43"/>
  <c r="O42"/>
  <c r="M42"/>
  <c r="I42"/>
  <c r="G42"/>
  <c r="O41"/>
  <c r="M41"/>
  <c r="I41"/>
  <c r="G41"/>
  <c r="O40"/>
  <c r="M40"/>
  <c r="I40"/>
  <c r="G40"/>
  <c r="O39"/>
  <c r="M39"/>
  <c r="I39"/>
  <c r="G39"/>
  <c r="O36"/>
  <c r="M36"/>
  <c r="I36"/>
  <c r="G36"/>
  <c r="O35"/>
  <c r="M35"/>
  <c r="I35"/>
  <c r="G35"/>
  <c r="O34"/>
  <c r="M34"/>
  <c r="I34"/>
  <c r="G34"/>
  <c r="O33"/>
  <c r="M33"/>
  <c r="I33"/>
  <c r="G33"/>
  <c r="O32"/>
  <c r="M32"/>
  <c r="I32"/>
  <c r="G32"/>
  <c r="O31"/>
  <c r="M31"/>
  <c r="I31"/>
  <c r="G31"/>
  <c r="O30"/>
  <c r="M30"/>
  <c r="I30"/>
  <c r="G30"/>
  <c r="O29"/>
  <c r="M29"/>
  <c r="I29"/>
  <c r="G29"/>
  <c r="O28"/>
  <c r="M28"/>
  <c r="I28"/>
  <c r="G28"/>
  <c r="O27"/>
  <c r="M27"/>
  <c r="I27"/>
  <c r="G27"/>
  <c r="O26"/>
  <c r="M26"/>
  <c r="I26"/>
  <c r="G26"/>
  <c r="O25"/>
  <c r="M25"/>
  <c r="I25"/>
  <c r="G25"/>
  <c r="K24"/>
  <c r="E24"/>
  <c r="O22"/>
  <c r="I22"/>
  <c r="O21"/>
  <c r="I21"/>
  <c r="O20"/>
  <c r="I20"/>
  <c r="O19"/>
  <c r="I19"/>
  <c r="O18"/>
  <c r="I18"/>
  <c r="O17"/>
  <c r="I17"/>
  <c r="O16"/>
  <c r="I16"/>
  <c r="O15"/>
  <c r="I15"/>
  <c r="O14"/>
  <c r="I14"/>
  <c r="O13"/>
  <c r="I13"/>
  <c r="O12"/>
  <c r="K10"/>
  <c r="E10"/>
  <c r="G24" l="1"/>
  <c r="M24"/>
  <c r="O47" i="27"/>
  <c r="M47"/>
  <c r="I47"/>
  <c r="G47" l="1"/>
  <c r="O46"/>
  <c r="M46"/>
  <c r="I46"/>
  <c r="G46"/>
  <c r="O45"/>
  <c r="M45"/>
  <c r="I45"/>
  <c r="G45"/>
  <c r="O44"/>
  <c r="M44"/>
  <c r="I44"/>
  <c r="G44"/>
  <c r="O43"/>
  <c r="M43"/>
  <c r="I43"/>
  <c r="G43"/>
  <c r="O42"/>
  <c r="M42"/>
  <c r="I42"/>
  <c r="G42"/>
  <c r="O41"/>
  <c r="M41"/>
  <c r="I41"/>
  <c r="G41"/>
  <c r="O40"/>
  <c r="M40"/>
  <c r="I40"/>
  <c r="G40"/>
  <c r="O39"/>
  <c r="M39"/>
  <c r="I39"/>
  <c r="G39" l="1"/>
  <c r="O36" l="1"/>
  <c r="M36"/>
  <c r="I36"/>
  <c r="G36"/>
  <c r="O35"/>
  <c r="M35"/>
  <c r="I35"/>
  <c r="G35"/>
  <c r="O34"/>
  <c r="M34"/>
  <c r="I34"/>
  <c r="G34"/>
  <c r="O33"/>
  <c r="M33"/>
  <c r="I33"/>
  <c r="G33"/>
  <c r="O32"/>
  <c r="M32"/>
  <c r="I32"/>
  <c r="G32"/>
  <c r="O31"/>
  <c r="M31"/>
  <c r="I31"/>
  <c r="G31"/>
  <c r="O30"/>
  <c r="M30"/>
  <c r="I30"/>
  <c r="G30"/>
  <c r="O29"/>
  <c r="M29"/>
  <c r="I29"/>
  <c r="G29"/>
  <c r="O28"/>
  <c r="M28"/>
  <c r="I28"/>
  <c r="G28"/>
  <c r="O27"/>
  <c r="M27"/>
  <c r="I27"/>
  <c r="G27"/>
  <c r="O26"/>
  <c r="M26"/>
  <c r="I26"/>
  <c r="G26"/>
  <c r="O25"/>
  <c r="M25"/>
  <c r="I25"/>
  <c r="G25"/>
  <c r="K24"/>
  <c r="E24"/>
  <c r="K10"/>
  <c r="E10"/>
  <c r="G24" l="1"/>
  <c r="M24"/>
  <c r="N26" i="30" l="1"/>
  <c r="R27"/>
  <c r="T27"/>
  <c r="N26" i="29"/>
  <c r="R27"/>
  <c r="T27"/>
  <c r="R26" i="30" l="1"/>
  <c r="T26"/>
  <c r="R26" i="29"/>
  <c r="T26"/>
  <c r="N24" l="1"/>
  <c r="T25"/>
  <c r="R25"/>
  <c r="T24" l="1"/>
  <c r="R24"/>
  <c r="R23" i="30" l="1"/>
  <c r="T23"/>
  <c r="R23" i="29"/>
  <c r="T23"/>
  <c r="K22" i="16" l="1"/>
  <c r="G10"/>
  <c r="K28"/>
  <c r="I10"/>
  <c r="K10" s="1"/>
  <c r="K16"/>
  <c r="G18"/>
  <c r="G17"/>
  <c r="I9"/>
  <c r="I17"/>
  <c r="K15"/>
  <c r="I18"/>
  <c r="K27"/>
  <c r="I29"/>
  <c r="I30"/>
  <c r="K21"/>
  <c r="I24"/>
  <c r="I23"/>
  <c r="G29"/>
  <c r="G30"/>
  <c r="G24"/>
  <c r="G23"/>
  <c r="G9"/>
  <c r="K33"/>
  <c r="G12" l="1"/>
  <c r="G11"/>
  <c r="K9"/>
  <c r="I12"/>
  <c r="I11"/>
  <c r="K32"/>
  <c r="G35"/>
  <c r="G34"/>
  <c r="I35"/>
  <c r="I34"/>
  <c r="E10" i="28" l="1"/>
  <c r="K10"/>
  <c r="M10" l="1"/>
  <c r="G10"/>
  <c r="AG22" i="25" l="1"/>
  <c r="AG20"/>
  <c r="AG16"/>
  <c r="Q18" l="1"/>
  <c r="Q22"/>
  <c r="M13"/>
  <c r="Q19"/>
  <c r="AG19"/>
  <c r="Q16"/>
  <c r="Q20"/>
  <c r="Q17"/>
  <c r="AG18"/>
  <c r="AG17"/>
  <c r="Q21"/>
  <c r="Q15"/>
  <c r="AC13"/>
  <c r="AG15"/>
  <c r="AG21"/>
  <c r="AG14"/>
  <c r="AE21"/>
  <c r="O21"/>
  <c r="AE19"/>
  <c r="O19"/>
  <c r="AE17"/>
  <c r="O17"/>
  <c r="AE15"/>
  <c r="O15"/>
  <c r="AE22"/>
  <c r="O22"/>
  <c r="AE20"/>
  <c r="O20"/>
  <c r="AE18"/>
  <c r="O18"/>
  <c r="AE16"/>
  <c r="O16"/>
  <c r="O19" i="24" l="1"/>
  <c r="Q19"/>
  <c r="AE19"/>
  <c r="AG19"/>
  <c r="O15"/>
  <c r="Q15"/>
  <c r="AE15"/>
  <c r="AG15"/>
  <c r="K13" i="25"/>
  <c r="Q22" i="24"/>
  <c r="O22"/>
  <c r="AE22"/>
  <c r="AG22"/>
  <c r="Q18"/>
  <c r="O18"/>
  <c r="AG18"/>
  <c r="AE18"/>
  <c r="O14"/>
  <c r="M13"/>
  <c r="Q14"/>
  <c r="AE14"/>
  <c r="AG14"/>
  <c r="AC13"/>
  <c r="K13"/>
  <c r="AA13" i="25"/>
  <c r="AA13" i="24"/>
  <c r="AE14" i="25"/>
  <c r="O14"/>
  <c r="Q21" i="24"/>
  <c r="O21"/>
  <c r="AG21"/>
  <c r="AE21"/>
  <c r="O17"/>
  <c r="Q17"/>
  <c r="AE17"/>
  <c r="AG17"/>
  <c r="Q20"/>
  <c r="O20"/>
  <c r="AG20"/>
  <c r="AE20"/>
  <c r="Q16"/>
  <c r="O16"/>
  <c r="AG16"/>
  <c r="AE16"/>
  <c r="Q14" i="25"/>
  <c r="E16" i="24"/>
  <c r="C15" i="25"/>
  <c r="C17"/>
  <c r="C19"/>
  <c r="C21"/>
  <c r="C23"/>
  <c r="C25"/>
  <c r="C15" i="24"/>
  <c r="C17"/>
  <c r="C19"/>
  <c r="C21"/>
  <c r="C23"/>
  <c r="C25"/>
  <c r="E15"/>
  <c r="C14" i="25"/>
  <c r="C16"/>
  <c r="AM18"/>
  <c r="C18"/>
  <c r="C20"/>
  <c r="AM22"/>
  <c r="C22"/>
  <c r="C24"/>
  <c r="C16" i="24"/>
  <c r="C18"/>
  <c r="C20"/>
  <c r="C22"/>
  <c r="C24"/>
  <c r="C13" i="25" l="1"/>
  <c r="I16" i="24"/>
  <c r="G16" s="1"/>
  <c r="Y21"/>
  <c r="W21"/>
  <c r="AO21"/>
  <c r="AM21"/>
  <c r="E17"/>
  <c r="I17" s="1"/>
  <c r="G17" s="1"/>
  <c r="W17"/>
  <c r="Y17"/>
  <c r="AM17"/>
  <c r="AO17"/>
  <c r="W21" i="25"/>
  <c r="Y21"/>
  <c r="E21"/>
  <c r="AO21"/>
  <c r="AM21"/>
  <c r="Y17"/>
  <c r="W17"/>
  <c r="E17"/>
  <c r="AO17"/>
  <c r="AM17"/>
  <c r="W22" i="24"/>
  <c r="Y22"/>
  <c r="AO22"/>
  <c r="AM22"/>
  <c r="W18"/>
  <c r="Y18"/>
  <c r="AM18"/>
  <c r="AO18"/>
  <c r="Y14"/>
  <c r="W14"/>
  <c r="U13"/>
  <c r="AK13"/>
  <c r="AM14"/>
  <c r="AO14"/>
  <c r="W22" i="25"/>
  <c r="Y22"/>
  <c r="E22"/>
  <c r="Y18"/>
  <c r="W18"/>
  <c r="E18"/>
  <c r="Y15"/>
  <c r="U13"/>
  <c r="Y14"/>
  <c r="W14"/>
  <c r="E14"/>
  <c r="AO14"/>
  <c r="AM14"/>
  <c r="AK13"/>
  <c r="AO22"/>
  <c r="AO18"/>
  <c r="E14" i="24"/>
  <c r="E18"/>
  <c r="I18" s="1"/>
  <c r="G18" s="1"/>
  <c r="Y19"/>
  <c r="W19"/>
  <c r="AO19"/>
  <c r="AM19"/>
  <c r="Y15"/>
  <c r="W15"/>
  <c r="AM15"/>
  <c r="AO15"/>
  <c r="Y19" i="25"/>
  <c r="W19"/>
  <c r="E19"/>
  <c r="AO19"/>
  <c r="AM19"/>
  <c r="W15"/>
  <c r="E15"/>
  <c r="AM15"/>
  <c r="AO15"/>
  <c r="W20" i="24"/>
  <c r="Y20"/>
  <c r="AO20"/>
  <c r="AM20"/>
  <c r="Y16"/>
  <c r="W16"/>
  <c r="AM16"/>
  <c r="AO16"/>
  <c r="Y20" i="25"/>
  <c r="W20"/>
  <c r="E20"/>
  <c r="AO20"/>
  <c r="AM20"/>
  <c r="W16"/>
  <c r="Y16"/>
  <c r="E16"/>
  <c r="AO16"/>
  <c r="AM16"/>
  <c r="S13" i="24"/>
  <c r="AI13"/>
  <c r="S13" i="25"/>
  <c r="AI13"/>
  <c r="E20" i="24"/>
  <c r="E21"/>
  <c r="C14"/>
  <c r="C13" s="1"/>
  <c r="E22"/>
  <c r="I22" s="1"/>
  <c r="G22" s="1"/>
  <c r="E19"/>
  <c r="I19" s="1"/>
  <c r="G19" s="1"/>
  <c r="I20" i="25" l="1"/>
  <c r="G20"/>
  <c r="G15"/>
  <c r="I15"/>
  <c r="I19"/>
  <c r="G19"/>
  <c r="E13"/>
  <c r="I14"/>
  <c r="G14"/>
  <c r="I22"/>
  <c r="G22"/>
  <c r="I21"/>
  <c r="G21"/>
  <c r="I20" i="24"/>
  <c r="G20" s="1"/>
  <c r="I16" i="25"/>
  <c r="G16"/>
  <c r="G14" i="24"/>
  <c r="E13"/>
  <c r="I14"/>
  <c r="G18" i="25"/>
  <c r="I18"/>
  <c r="I17"/>
  <c r="G17"/>
  <c r="E24" i="28"/>
  <c r="I21" i="24"/>
  <c r="G21" s="1"/>
  <c r="I15"/>
  <c r="G15" s="1"/>
  <c r="G24" i="28" l="1"/>
  <c r="K24" l="1"/>
  <c r="M24" l="1"/>
</calcChain>
</file>

<file path=xl/sharedStrings.xml><?xml version="1.0" encoding="utf-8"?>
<sst xmlns="http://schemas.openxmlformats.org/spreadsheetml/2006/main" count="2918" uniqueCount="1124">
  <si>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</si>
  <si>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</si>
  <si>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</si>
  <si>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</si>
  <si>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</si>
  <si>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</si>
  <si>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</si>
  <si>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</si>
  <si>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</si>
  <si>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</si>
  <si>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</si>
  <si>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</si>
  <si>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</si>
  <si>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</si>
  <si>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</si>
  <si>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</si>
  <si>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</si>
  <si>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</si>
  <si>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</si>
  <si>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</si>
  <si>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</si>
  <si>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</si>
  <si>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</si>
  <si>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</si>
  <si>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</si>
  <si>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</si>
  <si>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</si>
  <si>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</si>
  <si>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</si>
  <si>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</si>
  <si>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</si>
  <si>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</si>
  <si>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</si>
  <si>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</si>
  <si>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</si>
  <si>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</si>
  <si>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</si>
  <si>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</si>
  <si>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</si>
  <si>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</si>
  <si>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</si>
  <si>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</si>
  <si>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</si>
  <si>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</si>
  <si>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</si>
  <si>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</si>
  <si>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</si>
  <si>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</si>
  <si>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</si>
  <si>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</si>
  <si>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</si>
  <si>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</si>
  <si>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</si>
  <si>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</si>
  <si>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</si>
  <si>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</si>
  <si>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</si>
  <si>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</si>
  <si>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</si>
  <si>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</si>
  <si>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</si>
  <si>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</si>
  <si>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</si>
  <si>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</si>
  <si>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</si>
  <si>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</si>
  <si>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</si>
  <si>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</si>
  <si>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</si>
  <si>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</si>
  <si>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</si>
  <si>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</si>
  <si>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</si>
  <si>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</si>
  <si>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</si>
  <si>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</si>
  <si>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</si>
  <si>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</si>
  <si>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</si>
  <si>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</si>
  <si>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</si>
  <si>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</si>
  <si>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</si>
  <si>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</si>
  <si>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</si>
  <si>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</si>
  <si>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</si>
  <si>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</si>
  <si>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</si>
  <si>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</si>
  <si>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</si>
  <si>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</si>
  <si>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</si>
  <si>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</si>
  <si>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</si>
  <si>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</si>
  <si>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</si>
  <si>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</si>
  <si>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</si>
  <si>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</si>
  <si>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</si>
  <si>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</si>
  <si>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</si>
  <si>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</si>
  <si>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</si>
  <si>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</si>
  <si>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</si>
  <si>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</si>
  <si>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</si>
  <si>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</si>
  <si>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</si>
  <si>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</si>
  <si>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</si>
  <si>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</si>
  <si>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</si>
  <si>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</si>
  <si>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</si>
  <si>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</si>
  <si>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</si>
  <si>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</si>
  <si>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</si>
  <si>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</si>
  <si>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</si>
  <si>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</si>
  <si>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</si>
  <si>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</si>
  <si>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</si>
  <si>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</si>
  <si>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</si>
  <si>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</si>
  <si>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</si>
  <si>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</si>
  <si>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</si>
  <si>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</si>
  <si>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</si>
  <si>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</si>
  <si>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</si>
  <si>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</si>
  <si>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</si>
  <si>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</si>
  <si>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</si>
  <si>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</si>
  <si>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</si>
  <si>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</si>
  <si>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</si>
  <si>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</si>
  <si>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</si>
  <si>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</si>
  <si>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</si>
  <si>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</si>
  <si>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</si>
  <si>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</si>
  <si>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</si>
  <si>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</si>
  <si>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</si>
  <si>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</si>
  <si>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</si>
  <si>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</si>
  <si>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</si>
  <si>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</si>
  <si>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</si>
  <si>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</si>
  <si>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</si>
  <si>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</si>
  <si>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</si>
  <si>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</si>
  <si>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</si>
  <si>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</si>
  <si>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</si>
  <si>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</si>
  <si>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</si>
  <si>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</si>
  <si>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</si>
  <si>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</si>
  <si>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</si>
  <si>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</si>
  <si>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</si>
  <si>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</si>
  <si>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</si>
  <si>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</si>
  <si>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</si>
  <si>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</si>
  <si>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</si>
  <si>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</si>
  <si>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</si>
  <si>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</si>
  <si>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REINO UNIDO</t>
  </si>
  <si>
    <t>REPUBLICA CHECA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</si>
  <si>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</si>
  <si>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</si>
  <si>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</si>
  <si>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</si>
  <si>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</si>
  <si>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</si>
  <si>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</si>
  <si>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</si>
  <si>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</si>
  <si>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</si>
  <si>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</si>
  <si>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</si>
  <si>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</si>
  <si>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</si>
  <si>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</si>
  <si>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</si>
  <si>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</si>
  <si>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</si>
  <si>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</si>
  <si>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</si>
  <si>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</si>
  <si>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</si>
  <si>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</si>
  <si>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</si>
  <si>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</si>
  <si>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</si>
  <si>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</si>
  <si>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</si>
  <si>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</si>
  <si>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</si>
  <si>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</si>
  <si>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</si>
  <si>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</si>
  <si>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</si>
  <si>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</si>
  <si>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</si>
  <si>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</si>
  <si>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</si>
  <si>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</si>
  <si>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</si>
  <si>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</si>
  <si>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</si>
  <si>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</si>
  <si>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</si>
  <si>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</si>
  <si>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</si>
  <si>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</si>
  <si>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</si>
  <si>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</si>
  <si>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</si>
  <si>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</si>
  <si>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</si>
  <si>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</si>
  <si>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</si>
  <si>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</si>
  <si>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</si>
  <si>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</si>
  <si>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</si>
  <si>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</si>
  <si>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</si>
  <si>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</si>
  <si>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</si>
  <si>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</si>
  <si>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</si>
  <si>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</si>
  <si>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</si>
  <si>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</si>
  <si>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</si>
  <si>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</si>
  <si>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</si>
  <si>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</si>
  <si>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</si>
  <si>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</si>
  <si>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</si>
  <si>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</si>
  <si>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</si>
  <si>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</si>
  <si>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</si>
  <si>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</si>
  <si>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</si>
  <si>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</si>
  <si>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</si>
  <si>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</si>
  <si>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</si>
  <si>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</si>
  <si>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</si>
  <si>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</si>
  <si>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</si>
  <si>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</si>
  <si>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</si>
  <si>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</si>
  <si>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</si>
  <si>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</si>
  <si>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</si>
  <si>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</si>
  <si>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</si>
  <si>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</si>
  <si>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</si>
  <si>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</si>
  <si>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</si>
  <si>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</si>
  <si>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</si>
  <si>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</si>
  <si>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</si>
  <si>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</si>
  <si>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</si>
  <si>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</si>
  <si>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</si>
  <si>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</si>
  <si>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</si>
  <si>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</si>
  <si>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</si>
  <si>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</si>
  <si>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</si>
  <si>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</si>
  <si>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</si>
  <si>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</si>
  <si>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</si>
  <si>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</si>
  <si>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</si>
  <si>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</si>
  <si>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</si>
  <si>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</si>
  <si>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</si>
  <si>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</si>
  <si>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</si>
  <si>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</si>
  <si>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</si>
  <si>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</si>
  <si>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</si>
  <si>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</si>
  <si>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</si>
  <si>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</si>
  <si>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</si>
  <si>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</si>
  <si>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</si>
  <si>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</si>
  <si>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</si>
  <si>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</si>
  <si>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</si>
  <si>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</si>
  <si>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</si>
  <si>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</si>
  <si>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</si>
  <si>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</si>
  <si>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</si>
  <si>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</si>
  <si>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</si>
  <si>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</si>
  <si>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</si>
  <si>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</si>
  <si>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</si>
  <si>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</si>
  <si>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</si>
  <si>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</si>
  <si>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</si>
  <si>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</si>
  <si>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</si>
  <si>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</si>
  <si>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</si>
  <si>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</si>
  <si>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</si>
  <si>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</si>
  <si>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</si>
  <si>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</si>
  <si>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</si>
  <si>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</si>
  <si>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</si>
  <si>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</si>
  <si>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</si>
  <si>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</si>
  <si>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</si>
  <si>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</si>
  <si>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</si>
  <si>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</si>
  <si>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</si>
  <si>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</si>
  <si>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</si>
  <si>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</si>
  <si>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</si>
  <si>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</si>
  <si>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</si>
  <si>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</si>
  <si>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</si>
  <si>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</si>
  <si>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</si>
  <si>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</si>
  <si>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</si>
  <si>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RU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</si>
  <si>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</si>
  <si>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</si>
  <si>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</si>
  <si>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</si>
  <si>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</si>
  <si>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</si>
  <si>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</si>
  <si>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</si>
  <si>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</si>
  <si>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</si>
  <si>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</si>
  <si>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</si>
  <si>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</si>
  <si>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</si>
  <si>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</si>
  <si>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</si>
  <si>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</si>
  <si>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</si>
  <si>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</si>
  <si>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</si>
  <si>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</si>
  <si>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</si>
  <si>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</si>
  <si>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</si>
  <si>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</si>
  <si>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</si>
  <si>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</si>
  <si>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</si>
  <si>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</si>
  <si>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</si>
  <si>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</si>
  <si>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</si>
  <si>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</si>
  <si>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</si>
  <si>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</si>
  <si>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</si>
  <si>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</si>
  <si>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</si>
  <si>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</si>
  <si>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</si>
  <si>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</si>
  <si>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</si>
  <si>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</si>
  <si>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</si>
  <si>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</si>
  <si>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</si>
  <si>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</si>
  <si>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</si>
  <si>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</si>
  <si>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</si>
  <si>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</si>
  <si>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</si>
  <si>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</si>
  <si>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</si>
  <si>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</si>
  <si>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</si>
  <si>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</si>
  <si>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</si>
  <si>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</si>
  <si>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</si>
  <si>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</si>
  <si>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</si>
  <si>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</si>
  <si>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</si>
  <si>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</si>
  <si>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</si>
  <si>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</si>
  <si>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</si>
  <si>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</si>
  <si>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</si>
  <si>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</si>
  <si>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</si>
  <si>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</si>
  <si>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</si>
  <si>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</si>
  <si>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</si>
  <si>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</si>
  <si>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</si>
  <si>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</si>
  <si>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</si>
  <si>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</si>
  <si>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</si>
  <si>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</si>
  <si>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</si>
  <si>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</si>
  <si>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</si>
  <si>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</si>
  <si>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</si>
  <si>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</si>
  <si>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</si>
  <si>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</si>
  <si>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</si>
  <si>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</si>
  <si>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</si>
  <si>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</si>
  <si>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</si>
  <si>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</si>
  <si>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</si>
  <si>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</si>
  <si>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</si>
  <si>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</si>
  <si>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</si>
  <si>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</si>
  <si>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</si>
  <si>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</si>
  <si>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</si>
  <si>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</si>
  <si>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</si>
  <si>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</si>
  <si>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</si>
  <si>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</si>
  <si>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</si>
  <si>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</si>
  <si>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</si>
  <si>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</si>
  <si>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</si>
  <si>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</si>
  <si>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</si>
  <si>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</si>
  <si>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</si>
  <si>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</si>
  <si>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</si>
  <si>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</si>
  <si>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</si>
  <si>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</si>
  <si>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</si>
  <si>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</si>
  <si>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</si>
  <si>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</si>
  <si>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</si>
  <si>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</si>
  <si>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</si>
  <si>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</si>
  <si>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</si>
  <si>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</si>
  <si>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</si>
  <si>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</si>
  <si>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</si>
  <si>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</si>
  <si>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</si>
  <si>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</si>
  <si>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</si>
  <si>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</si>
  <si>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</si>
  <si>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</si>
  <si>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</si>
  <si>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r>
      <t xml:space="preserve">Saldo sem </t>
    </r>
    <r>
      <rPr>
        <i/>
        <sz val="10"/>
        <rFont val="Tahoma"/>
        <family val="2"/>
      </rPr>
      <t xml:space="preserve">Combustíveis e Lubrificantes
</t>
    </r>
    <r>
      <rPr>
        <sz val="10"/>
        <rFont val="Tahoma"/>
        <family val="2"/>
      </rPr>
      <t>Trade Balance without</t>
    </r>
    <r>
      <rPr>
        <i/>
        <sz val="10"/>
        <rFont val="Tahoma"/>
        <family val="2"/>
      </rPr>
      <t xml:space="preserve"> Fuels and Lubricants</t>
    </r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</si>
  <si>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</si>
  <si>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</si>
  <si>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</si>
  <si>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</si>
  <si>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</si>
  <si>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</si>
  <si>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</si>
  <si>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</si>
  <si>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</si>
  <si>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</si>
  <si>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</si>
  <si>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</si>
  <si>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</si>
  <si>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</si>
  <si>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</si>
  <si>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</si>
  <si>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</si>
  <si>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</si>
  <si>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</si>
  <si>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</si>
  <si>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</si>
  <si>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</si>
  <si>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</si>
  <si>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</si>
  <si>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</si>
  <si>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</si>
  <si>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</si>
  <si>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</si>
  <si>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</si>
  <si>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</si>
  <si>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t xml:space="preserve">IMPORTAÇÕES - COMÉRCIO INTERNACIONAL POR PAÍSES 
</t>
    </r>
    <r>
      <rPr>
        <sz val="8"/>
        <rFont val="Tahoma"/>
        <family val="2"/>
      </rPr>
      <t>IMPORTS - INTERNATIONAL TRADE BY COUNTRIES</t>
    </r>
  </si>
  <si>
    <t>IRELAND</t>
  </si>
  <si>
    <t>ITALY</t>
  </si>
  <si>
    <t>LATVIA</t>
  </si>
  <si>
    <t>LITHUANIA</t>
  </si>
  <si>
    <t>LUXEMBOURG</t>
  </si>
  <si>
    <t>NETHERLANDS</t>
  </si>
  <si>
    <t>POLAND</t>
  </si>
  <si>
    <t>UNITED KINGDOM</t>
  </si>
  <si>
    <t>CZECH REPUBLIC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</si>
  <si>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</si>
  <si>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</si>
  <si>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</si>
  <si>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</si>
  <si>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</si>
  <si>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</si>
  <si>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</si>
  <si>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</si>
  <si>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</si>
  <si>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</si>
  <si>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</si>
  <si>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</si>
  <si>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</si>
  <si>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</si>
  <si>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</si>
  <si>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r>
      <t xml:space="preserve">EXPORTAÇÕES - COMÉRCIO INTERNACIONAL POR PAÍSES 
</t>
    </r>
    <r>
      <rPr>
        <sz val="8"/>
        <rFont val="Tahoma"/>
        <family val="2"/>
      </rPr>
      <t>EXPORTS - INTERNATIONAL TRADE BY COUNTRIES</t>
    </r>
  </si>
  <si>
    <t>IMPORTS - INTERNATIONAL TRADE BY BEC</t>
  </si>
  <si>
    <r>
      <t>Unidade/Unit: 10</t>
    </r>
    <r>
      <rPr>
        <vertAlign val="superscript"/>
        <sz val="7"/>
        <color theme="3"/>
        <rFont val="Tahoma"/>
        <family val="2"/>
      </rPr>
      <t>6</t>
    </r>
    <r>
      <rPr>
        <sz val="7"/>
        <color theme="3"/>
        <rFont val="Tahoma"/>
        <family val="2"/>
      </rPr>
      <t xml:space="preserve"> euros</t>
    </r>
  </si>
  <si>
    <r>
      <t>Unidade / Unit: 10</t>
    </r>
    <r>
      <rPr>
        <vertAlign val="superscript"/>
        <sz val="7"/>
        <color theme="3"/>
        <rFont val="Tahoma"/>
        <family val="2"/>
      </rPr>
      <t>6</t>
    </r>
    <r>
      <rPr>
        <sz val="7"/>
        <color theme="3"/>
        <rFont val="Tahoma"/>
        <family val="2"/>
      </rPr>
      <t xml:space="preserve"> euros</t>
    </r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</si>
  <si>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</si>
  <si>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</si>
  <si>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</si>
  <si>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</si>
  <si>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</si>
  <si>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</si>
  <si>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</si>
  <si>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</si>
  <si>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</si>
  <si>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</si>
  <si>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</si>
  <si>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</si>
  <si>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</si>
  <si>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</si>
  <si>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</si>
  <si>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</si>
  <si>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</si>
  <si>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</si>
  <si>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</si>
  <si>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</si>
  <si>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</si>
  <si>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</si>
  <si>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</si>
  <si>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</si>
  <si>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</si>
  <si>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</si>
  <si>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</si>
  <si>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</si>
  <si>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</si>
  <si>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</si>
  <si>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</si>
  <si>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</si>
  <si>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</si>
  <si>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</si>
  <si>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</si>
  <si>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</si>
  <si>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</si>
  <si>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</si>
  <si>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</si>
  <si>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</si>
  <si>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</si>
  <si>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</si>
  <si>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r>
      <t xml:space="preserve">IMPORTAÇÕES 
</t>
    </r>
    <r>
      <rPr>
        <sz val="8"/>
        <color theme="3"/>
        <rFont val="Tahoma"/>
        <family val="2"/>
      </rPr>
      <t>IMPORTS</t>
    </r>
  </si>
  <si>
    <r>
      <t xml:space="preserve">EXPORTAÇÕES 
</t>
    </r>
    <r>
      <rPr>
        <sz val="8"/>
        <color theme="3"/>
        <rFont val="Tahoma"/>
        <family val="2"/>
      </rPr>
      <t>EXPORTS</t>
    </r>
  </si>
  <si>
    <r>
      <t>10</t>
    </r>
    <r>
      <rPr>
        <b/>
        <vertAlign val="superscript"/>
        <sz val="8"/>
        <color theme="3"/>
        <rFont val="Tahoma"/>
        <family val="2"/>
      </rPr>
      <t xml:space="preserve">6 </t>
    </r>
    <r>
      <rPr>
        <b/>
        <sz val="8"/>
        <color theme="3"/>
        <rFont val="Tahoma"/>
        <family val="2"/>
      </rPr>
      <t>euros</t>
    </r>
  </si>
  <si>
    <r>
      <t xml:space="preserve">IMPORTAÇÕES - COMÉRCIO INTERNACIONAL POR CAPÍTULOS DA NC
</t>
    </r>
    <r>
      <rPr>
        <sz val="8"/>
        <rFont val="Tahoma"/>
        <family val="2"/>
      </rPr>
      <t>IMPORTS - INTERNATIONAL TRADE BY CN CHAPTERS</t>
    </r>
  </si>
  <si>
    <r>
      <t xml:space="preserve">EXPORTAÇÕES - COMÉRCIO INTERNACIONAL POR CAPÍTULOS DA NC
</t>
    </r>
    <r>
      <rPr>
        <sz val="8"/>
        <rFont val="Tahoma"/>
        <family val="2"/>
      </rPr>
      <t>EXPORTS - INTERNATIONAL TRADE BY CN CHAPTERS</t>
    </r>
  </si>
  <si>
    <r>
      <t xml:space="preserve">REPARTIÇÃO POR ZONAS ECONÓMICAS E PAÍSES DO COMÉRCIO INTERNACIONAL - TOTAL DO PAÍS 
</t>
    </r>
    <r>
      <rPr>
        <sz val="8"/>
        <rFont val="Tahoma"/>
        <family val="2"/>
      </rPr>
      <t>BREAKDOWN BY ECONOMIC ZONES AND COUNTRIES OF INTERNATIONAL TRADE - TOTAL COUNTRY</t>
    </r>
  </si>
  <si>
    <r>
      <t xml:space="preserve">EXPORTAÇÕES
</t>
    </r>
    <r>
      <rPr>
        <sz val="8"/>
        <color theme="3"/>
        <rFont val="Tahoma"/>
        <family val="2"/>
      </rPr>
      <t>EXPORTS</t>
    </r>
  </si>
  <si>
    <r>
      <t>10</t>
    </r>
    <r>
      <rPr>
        <b/>
        <vertAlign val="superscript"/>
        <sz val="8"/>
        <color theme="3"/>
        <rFont val="Tahoma"/>
        <family val="2"/>
      </rPr>
      <t>3</t>
    </r>
    <r>
      <rPr>
        <b/>
        <sz val="8"/>
        <color theme="3"/>
        <rFont val="Tahoma"/>
        <family val="2"/>
      </rPr>
      <t xml:space="preserve"> euros</t>
    </r>
  </si>
  <si>
    <r>
      <t xml:space="preserve">SALDO
</t>
    </r>
    <r>
      <rPr>
        <sz val="8"/>
        <color theme="3"/>
        <rFont val="Tahoma"/>
        <family val="2"/>
      </rPr>
      <t>TRADE BALANCE</t>
    </r>
  </si>
  <si>
    <t>ECONOMIC ZONES AND COUNTRIES OR STATISTICS TERRITORIES</t>
  </si>
  <si>
    <r>
      <t xml:space="preserve">RESULTADOS GLOBAIS
</t>
    </r>
    <r>
      <rPr>
        <sz val="9"/>
        <color theme="3"/>
        <rFont val="Tahoma"/>
        <family val="2"/>
      </rPr>
      <t>GLOBAL DATA</t>
    </r>
  </si>
  <si>
    <r>
      <t>10</t>
    </r>
    <r>
      <rPr>
        <b/>
        <vertAlign val="superscript"/>
        <sz val="9"/>
        <color theme="3"/>
        <rFont val="Tahoma"/>
        <family val="2"/>
      </rPr>
      <t>6</t>
    </r>
    <r>
      <rPr>
        <b/>
        <sz val="9"/>
        <color theme="3"/>
        <rFont val="Tahoma"/>
        <family val="2"/>
      </rPr>
      <t xml:space="preserve"> euros</t>
    </r>
  </si>
  <si>
    <r>
      <t xml:space="preserve">TAXA VARIAÇÃO </t>
    </r>
    <r>
      <rPr>
        <sz val="9"/>
        <color theme="3"/>
        <rFont val="Tahoma"/>
        <family val="2"/>
      </rPr>
      <t>GROWTH RATE</t>
    </r>
  </si>
  <si>
    <r>
      <rPr>
        <b/>
        <sz val="10"/>
        <color theme="4" tint="-0.499984740745262"/>
        <rFont val="Tahoma"/>
        <family val="2"/>
      </rPr>
      <t>RESULTADOS GLOBAIS</t>
    </r>
    <r>
      <rPr>
        <sz val="10"/>
        <color theme="4" tint="-0.499984740745262"/>
        <rFont val="Tahoma"/>
        <family val="2"/>
      </rPr>
      <t xml:space="preserve">
GLOBAL DATA</t>
    </r>
  </si>
  <si>
    <r>
      <t xml:space="preserve">INTERNACIONAL
</t>
    </r>
    <r>
      <rPr>
        <sz val="9"/>
        <color theme="3"/>
        <rFont val="Tahoma"/>
        <family val="2"/>
      </rPr>
      <t>INTERNATIONAL</t>
    </r>
  </si>
  <si>
    <r>
      <t xml:space="preserve">TAXA VARIAÇÃO
</t>
    </r>
    <r>
      <rPr>
        <sz val="9"/>
        <color theme="3"/>
        <rFont val="Tahoma"/>
        <family val="2"/>
      </rPr>
      <t>GROWTH RATE</t>
    </r>
  </si>
  <si>
    <r>
      <t xml:space="preserve">Homóloga
</t>
    </r>
    <r>
      <rPr>
        <sz val="9"/>
        <color theme="3"/>
        <rFont val="Tahoma"/>
        <family val="2"/>
      </rPr>
      <t>Year-on-year</t>
    </r>
  </si>
  <si>
    <r>
      <t xml:space="preserve">Mensal
</t>
    </r>
    <r>
      <rPr>
        <sz val="9"/>
        <color theme="3"/>
        <rFont val="Tahoma"/>
        <family val="2"/>
      </rPr>
      <t>Month-to-month</t>
    </r>
  </si>
  <si>
    <r>
      <t xml:space="preserve">TOTAL
</t>
    </r>
    <r>
      <rPr>
        <sz val="9"/>
        <color theme="3"/>
        <rFont val="Tahoma"/>
        <family val="2"/>
      </rPr>
      <t>TOTAL</t>
    </r>
  </si>
  <si>
    <r>
      <rPr>
        <b/>
        <sz val="10"/>
        <color theme="4" tint="-0.499984740745262"/>
        <rFont val="Tahoma"/>
        <family val="2"/>
      </rPr>
      <t xml:space="preserve">IMPORTAÇÕES
</t>
    </r>
    <r>
      <rPr>
        <sz val="10"/>
        <color theme="4" tint="-0.499984740745262"/>
        <rFont val="Tahoma"/>
        <family val="2"/>
      </rPr>
      <t>IMPORTS</t>
    </r>
  </si>
  <si>
    <r>
      <t xml:space="preserve">TAXA VARIAÇÃO (%)
</t>
    </r>
    <r>
      <rPr>
        <sz val="9"/>
        <color theme="3"/>
        <rFont val="Tahoma"/>
        <family val="2"/>
      </rPr>
      <t>GROWTH RATE (%)</t>
    </r>
  </si>
  <si>
    <r>
      <t>TAXA VARIAÇÃO (%)</t>
    </r>
    <r>
      <rPr>
        <sz val="9"/>
        <color theme="3"/>
        <rFont val="Tahoma"/>
        <family val="2"/>
      </rPr>
      <t xml:space="preserve">
GROWTH RATE (%)</t>
    </r>
  </si>
  <si>
    <r>
      <t xml:space="preserve">TOTAL SEM COMBUSTÍVEIS E LUBRIFICANTES
</t>
    </r>
    <r>
      <rPr>
        <sz val="9"/>
        <color theme="3"/>
        <rFont val="Tahoma"/>
        <family val="2"/>
      </rPr>
      <t>TOTAL EXCLUDING FUELS AND LUBRICANTS</t>
    </r>
  </si>
  <si>
    <r>
      <t xml:space="preserve">TOTAL TRIMESTRE TERMINADO EM:
</t>
    </r>
    <r>
      <rPr>
        <sz val="9"/>
        <color theme="3"/>
        <rFont val="Tahoma"/>
        <family val="2"/>
      </rPr>
      <t>TOTAL QUARTER ENDED IN:</t>
    </r>
  </si>
  <si>
    <r>
      <rPr>
        <b/>
        <sz val="10"/>
        <color theme="4" tint="-0.499984740745262"/>
        <rFont val="Tahoma"/>
        <family val="2"/>
      </rPr>
      <t xml:space="preserve">EXPORTAÇÕES
</t>
    </r>
    <r>
      <rPr>
        <sz val="10"/>
        <color theme="4" tint="-0.499984740745262"/>
        <rFont val="Tahoma"/>
        <family val="2"/>
      </rPr>
      <t>EXPORTS</t>
    </r>
  </si>
  <si>
    <r>
      <t xml:space="preserve">SALDO DA BALANÇA COMERCIAL
</t>
    </r>
    <r>
      <rPr>
        <sz val="10"/>
        <color theme="4" tint="-0.499984740745262"/>
        <rFont val="Tahoma"/>
        <family val="2"/>
      </rPr>
      <t>TRADE BALANCE</t>
    </r>
  </si>
  <si>
    <r>
      <t xml:space="preserve">Taxa de  Variação 
</t>
    </r>
    <r>
      <rPr>
        <sz val="8"/>
        <color theme="3"/>
        <rFont val="Tahoma"/>
        <family val="2"/>
      </rPr>
      <t>Growth Rate</t>
    </r>
  </si>
  <si>
    <r>
      <t xml:space="preserve">IMPORTAÇÕES E EXPORTAÇÕES DO COMÉRCIO INTERNACIONAL POR GRUPOS DE PRODUTOS
</t>
    </r>
    <r>
      <rPr>
        <sz val="8"/>
        <rFont val="Tahoma"/>
        <family val="2"/>
      </rPr>
      <t>IMPORTS AND EXPORTS OF INTERNATIONAL TRADE BY PRODUCT GROUPS</t>
    </r>
  </si>
  <si>
    <r>
      <rPr>
        <b/>
        <sz val="10"/>
        <color theme="4" tint="-0.499984740745262"/>
        <rFont val="Tahoma"/>
        <family val="2"/>
      </rPr>
      <t>IMPORTAÇÕES POR PAÍSES E ZONAS ECONÓMICAS</t>
    </r>
    <r>
      <rPr>
        <sz val="10"/>
        <color theme="4" tint="-0.499984740745262"/>
        <rFont val="Tahoma"/>
        <family val="2"/>
      </rPr>
      <t xml:space="preserve">
IMPORTS BY COUNTRIES AND ECONOMIC ZONES</t>
    </r>
  </si>
  <si>
    <r>
      <t xml:space="preserve">MÊS DE REFERÊNCIA
</t>
    </r>
    <r>
      <rPr>
        <sz val="9"/>
        <color theme="3"/>
        <rFont val="Tahoma"/>
        <family val="2"/>
      </rPr>
      <t>REFERENCE MONTH</t>
    </r>
  </si>
  <si>
    <r>
      <t xml:space="preserve">TRIMESTRE TERMINADO EM:
</t>
    </r>
    <r>
      <rPr>
        <sz val="9"/>
        <color theme="3"/>
        <rFont val="Tahoma"/>
        <family val="2"/>
      </rPr>
      <t>QUARTER ENDED IN:</t>
    </r>
  </si>
  <si>
    <r>
      <t xml:space="preserve">PAÍSES E ZONAS ECONÓMICAS
</t>
    </r>
    <r>
      <rPr>
        <sz val="9"/>
        <color theme="3"/>
        <rFont val="Tahoma"/>
        <family val="2"/>
      </rPr>
      <t>COUNTRIES AND ECONOMIC ZONES</t>
    </r>
  </si>
  <si>
    <r>
      <t xml:space="preserve">VARIAÇÃO
</t>
    </r>
    <r>
      <rPr>
        <sz val="9"/>
        <color theme="3"/>
        <rFont val="Tahoma"/>
        <family val="2"/>
      </rPr>
      <t>GROWTH</t>
    </r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</si>
  <si>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</si>
  <si>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</si>
  <si>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</si>
  <si>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</si>
  <si>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</si>
  <si>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</si>
  <si>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</si>
  <si>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</si>
  <si>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</si>
  <si>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RÚSSIA / RUSSIA</t>
  </si>
  <si>
    <r>
      <rPr>
        <b/>
        <sz val="10"/>
        <rFont val="Tahoma"/>
        <family val="2"/>
      </rPr>
      <t>TOTAL ZONA EURO</t>
    </r>
    <r>
      <rPr>
        <sz val="10"/>
        <rFont val="Tahoma"/>
        <family val="2"/>
      </rPr>
      <t xml:space="preserve">
TOTAL EURO ZONE</t>
    </r>
  </si>
  <si>
    <r>
      <rPr>
        <b/>
        <sz val="10"/>
        <rFont val="Tahoma"/>
        <family val="2"/>
      </rPr>
      <t>PRINCIPAIS PAÍSES FORNECEDORES EM 2019:</t>
    </r>
    <r>
      <rPr>
        <sz val="10"/>
        <rFont val="Tahoma"/>
        <family val="2"/>
      </rPr>
      <t xml:space="preserve">
MAIN PARTNER COUNTRIES IN 2019:</t>
    </r>
  </si>
  <si>
    <r>
      <rPr>
        <b/>
        <sz val="10"/>
        <rFont val="Tahoma"/>
        <family val="2"/>
      </rPr>
      <t xml:space="preserve">TOTAL UNIÃO EUROPEIA (28 ESTADOS-MEMBROS)
</t>
    </r>
    <r>
      <rPr>
        <sz val="10"/>
        <rFont val="Tahoma"/>
        <family val="2"/>
      </rPr>
      <t>TOTAL EUROPEAN UNION (28 MEMBERS STATES)</t>
    </r>
  </si>
  <si>
    <r>
      <t xml:space="preserve">TOTAL EXTRA-UE (28 ESTADOS-MEMBROS)
</t>
    </r>
    <r>
      <rPr>
        <sz val="10"/>
        <rFont val="Tahoma"/>
        <family val="2"/>
      </rPr>
      <t>TOTAL EXTRA-EU (28 MEMBERS STATES)</t>
    </r>
  </si>
  <si>
    <r>
      <rPr>
        <b/>
        <sz val="10"/>
        <rFont val="Tahoma"/>
        <family val="2"/>
      </rPr>
      <t xml:space="preserve">TOTAL UNIÃO EUROPEIA (27 ESTADOS-MEMBROS)
</t>
    </r>
    <r>
      <rPr>
        <sz val="10"/>
        <rFont val="Tahoma"/>
        <family val="2"/>
      </rPr>
      <t>TOTAL EUROPEAN UNION (27 MEMBERS STATES)</t>
    </r>
  </si>
  <si>
    <r>
      <rPr>
        <b/>
        <sz val="10"/>
        <rFont val="Tahoma"/>
        <family val="2"/>
      </rPr>
      <t xml:space="preserve">TOTAL EXTRA-UE (27 ESTADOS-MEMBROS)
</t>
    </r>
    <r>
      <rPr>
        <sz val="10"/>
        <rFont val="Tahoma"/>
        <family val="2"/>
      </rPr>
      <t>TOTAL EXTRA-EU (27 MEMBERS STATES)</t>
    </r>
  </si>
  <si>
    <r>
      <rPr>
        <b/>
        <sz val="10"/>
        <color theme="4" tint="-0.499984740745262"/>
        <rFont val="Tahoma"/>
        <family val="2"/>
      </rPr>
      <t>EXPORTAÇÕES POR PAÍSES E ZONAS ECONÓMICAS</t>
    </r>
    <r>
      <rPr>
        <sz val="10"/>
        <color theme="4" tint="-0.499984740745262"/>
        <rFont val="Tahoma"/>
        <family val="2"/>
      </rPr>
      <t xml:space="preserve">
EXPORTS BY COUNTRIES AND ECONOMIC ZONES</t>
    </r>
  </si>
  <si>
    <r>
      <rPr>
        <b/>
        <sz val="10"/>
        <rFont val="Tahoma"/>
        <family val="2"/>
      </rPr>
      <t>PRINCIPAIS PAÍSES CLIENTES EM 2019:</t>
    </r>
    <r>
      <rPr>
        <sz val="10"/>
        <rFont val="Tahoma"/>
        <family val="2"/>
      </rPr>
      <t xml:space="preserve">
MAIN PARTNER COUNTRIES IN 2019:</t>
    </r>
  </si>
  <si>
    <t>ANGOLA / ANGOLA</t>
  </si>
  <si>
    <r>
      <t xml:space="preserve">    INTRA UE28 </t>
    </r>
    <r>
      <rPr>
        <b/>
        <vertAlign val="superscript"/>
        <sz val="8"/>
        <rFont val="Tahoma"/>
        <family val="2"/>
      </rPr>
      <t>(1)</t>
    </r>
  </si>
  <si>
    <r>
      <t xml:space="preserve">    INTRA UE27 </t>
    </r>
    <r>
      <rPr>
        <b/>
        <vertAlign val="superscript"/>
        <sz val="8"/>
        <rFont val="Tahoma"/>
        <family val="2"/>
      </rPr>
      <t>(2)</t>
    </r>
  </si>
  <si>
    <r>
      <t xml:space="preserve">    EXTRA UE28 </t>
    </r>
    <r>
      <rPr>
        <b/>
        <vertAlign val="superscript"/>
        <sz val="8"/>
        <rFont val="Tahoma"/>
        <family val="2"/>
      </rPr>
      <t>(1)</t>
    </r>
  </si>
  <si>
    <r>
      <t xml:space="preserve">    EXTRA UE27 </t>
    </r>
    <r>
      <rPr>
        <b/>
        <vertAlign val="superscript"/>
        <sz val="8"/>
        <rFont val="Tahoma"/>
        <family val="2"/>
      </rPr>
      <t>(2)</t>
    </r>
  </si>
  <si>
    <r>
      <t xml:space="preserve">    INTRA EU28 </t>
    </r>
    <r>
      <rPr>
        <b/>
        <vertAlign val="superscript"/>
        <sz val="8"/>
        <rFont val="Tahoma"/>
        <family val="2"/>
      </rPr>
      <t>(1)</t>
    </r>
  </si>
  <si>
    <r>
      <t xml:space="preserve">    INTRA EU27 </t>
    </r>
    <r>
      <rPr>
        <b/>
        <vertAlign val="superscript"/>
        <sz val="8"/>
        <rFont val="Tahoma"/>
        <family val="2"/>
      </rPr>
      <t>(2)</t>
    </r>
  </si>
  <si>
    <r>
      <t xml:space="preserve">    EXTRA EU28 </t>
    </r>
    <r>
      <rPr>
        <b/>
        <vertAlign val="superscript"/>
        <sz val="8"/>
        <rFont val="Tahoma"/>
        <family val="2"/>
      </rPr>
      <t>(1)</t>
    </r>
  </si>
  <si>
    <r>
      <t xml:space="preserve">    EXTRA EU27 </t>
    </r>
    <r>
      <rPr>
        <b/>
        <vertAlign val="superscript"/>
        <sz val="8"/>
        <rFont val="Tahoma"/>
        <family val="2"/>
      </rPr>
      <t>(2)</t>
    </r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</si>
  <si>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</si>
  <si>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</si>
  <si>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</si>
  <si>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</si>
  <si>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</si>
  <si>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</si>
  <si>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</si>
  <si>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</si>
  <si>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</si>
  <si>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</si>
  <si>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</si>
  <si>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</si>
  <si>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</si>
  <si>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</si>
  <si>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</si>
  <si>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</si>
  <si>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r>
      <t xml:space="preserve">INTRA-UE (28 EM)
</t>
    </r>
    <r>
      <rPr>
        <sz val="9"/>
        <color theme="3"/>
        <rFont val="Tahoma"/>
        <family val="2"/>
      </rPr>
      <t>INTRA-EU (28 MS)</t>
    </r>
  </si>
  <si>
    <r>
      <t xml:space="preserve">EXTRA-UE (28 EM)
</t>
    </r>
    <r>
      <rPr>
        <sz val="9"/>
        <color theme="3"/>
        <rFont val="Tahoma"/>
        <family val="2"/>
      </rPr>
      <t>EXTRA-EU (28 MS)</t>
    </r>
  </si>
  <si>
    <t>INTRA-UE  (27 EM) / INTRA-EU (27 MS)</t>
  </si>
  <si>
    <t>EXTRA-UE (27 EM) / EXTRA-EU (27 MS)</t>
  </si>
  <si>
    <r>
      <t xml:space="preserve">INTRA-UE (27 EM)
</t>
    </r>
    <r>
      <rPr>
        <sz val="9"/>
        <color theme="3"/>
        <rFont val="Tahoma"/>
        <family val="2"/>
      </rPr>
      <t>INTRA-EU (27 MS)</t>
    </r>
  </si>
  <si>
    <r>
      <t xml:space="preserve">EXTRA-UE (27 EM)
</t>
    </r>
    <r>
      <rPr>
        <sz val="9"/>
        <color theme="3"/>
        <rFont val="Tahoma"/>
        <family val="2"/>
      </rPr>
      <t>EXTRA-EU (27 MS)</t>
    </r>
  </si>
  <si>
    <t>Período: JANEIRO A SETEMBRO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</si>
  <si>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</si>
  <si>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</si>
  <si>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</si>
  <si>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</si>
  <si>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</si>
  <si>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</si>
  <si>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</si>
  <si>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</si>
  <si>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</si>
  <si>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</si>
  <si>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EQUADOR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</si>
  <si>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</si>
  <si>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</si>
  <si>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</si>
  <si>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</si>
  <si>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</si>
  <si>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</si>
  <si>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</si>
  <si>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</si>
  <si>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</si>
  <si>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</si>
  <si>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</si>
  <si>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</si>
  <si>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</si>
  <si>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</si>
  <si>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</si>
  <si>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</si>
  <si>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</si>
  <si>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</si>
  <si>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</si>
  <si>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REPUBLICA BOSNIA E HERZEGOVINA</t>
  </si>
  <si>
    <t xml:space="preserve">      BIELORRUSSIA</t>
  </si>
  <si>
    <t xml:space="preserve">      ILHAS FAROE</t>
  </si>
  <si>
    <t xml:space="preserve">      GIBRALTAR</t>
  </si>
  <si>
    <t xml:space="preserve">      MOLDAVIA, REPUBLICA DA</t>
  </si>
  <si>
    <t xml:space="preserve">      MONTENEGRO</t>
  </si>
  <si>
    <t xml:space="preserve">      MACEDONIA, ANTIGA REPUBLICA JUGOSLA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</si>
  <si>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</si>
  <si>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</si>
  <si>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</si>
  <si>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</si>
  <si>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 (ESTADO DA CIDADE DO VATIC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</si>
  <si>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</si>
  <si>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</si>
  <si>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</si>
  <si>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</si>
  <si>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</si>
  <si>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x</t>
  </si>
  <si>
    <t xml:space="preserve">      BENIM</t>
  </si>
  <si>
    <t xml:space="preserve">      BOTSUANA</t>
  </si>
  <si>
    <t xml:space="preserve">      REPUBLICA DEMOCRATICA CONGO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</si>
  <si>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</si>
  <si>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</si>
  <si>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</si>
  <si>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</si>
  <si>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</si>
  <si>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SARA OCIDENTAL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</si>
  <si>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</si>
  <si>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</si>
  <si>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</si>
  <si>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</si>
  <si>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</si>
  <si>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</si>
  <si>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</si>
  <si>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</si>
  <si>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</si>
  <si>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</si>
  <si>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</si>
  <si>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</si>
  <si>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</si>
  <si>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</si>
  <si>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</si>
  <si>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</si>
  <si>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</si>
  <si>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</si>
  <si>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</si>
  <si>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</si>
  <si>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</si>
  <si>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</si>
  <si>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</si>
  <si>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</si>
  <si>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</si>
  <si>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SUAZILANDIA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</si>
  <si>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</si>
  <si>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</si>
  <si>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</si>
  <si>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</si>
  <si>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</si>
  <si>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</si>
  <si>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</si>
  <si>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</si>
  <si>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</si>
  <si>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</si>
  <si>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</si>
  <si>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</si>
  <si>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</si>
  <si>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</si>
  <si>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</si>
  <si>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</si>
  <si>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</si>
  <si>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</si>
  <si>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</si>
  <si>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</si>
  <si>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</si>
  <si>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</si>
  <si>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</si>
  <si>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</si>
  <si>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</si>
  <si>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</si>
  <si>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</si>
  <si>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</si>
  <si>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</si>
  <si>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</si>
  <si>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</si>
  <si>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</si>
  <si>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</si>
  <si>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</si>
  <si>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</si>
  <si>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</si>
  <si>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</si>
  <si>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</si>
  <si>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</si>
  <si>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</si>
  <si>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</si>
  <si>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</si>
  <si>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</si>
  <si>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</si>
  <si>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</si>
  <si>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</si>
  <si>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</si>
  <si>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</si>
  <si>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</si>
  <si>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</si>
  <si>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</si>
  <si>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</si>
  <si>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</si>
  <si>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</si>
  <si>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</si>
  <si>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</si>
  <si>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</si>
  <si>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</si>
  <si>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</si>
  <si>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</si>
  <si>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</si>
  <si>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</si>
  <si>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BANGLADECHE</t>
  </si>
  <si>
    <t xml:space="preserve">      BAREM</t>
  </si>
  <si>
    <t xml:space="preserve">      BRUNEI DARUSSALAM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</si>
  <si>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</si>
  <si>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</si>
  <si>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</si>
  <si>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</si>
  <si>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</si>
  <si>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</si>
  <si>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</si>
  <si>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</si>
  <si>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</si>
  <si>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REPUBLICA QUIRGUIZ</t>
  </si>
  <si>
    <t xml:space="preserve">      CAMBOJA</t>
  </si>
  <si>
    <t xml:space="preserve">      REPUBLICA DA COREIA</t>
  </si>
  <si>
    <t xml:space="preserve">      CAZAQUISTAO</t>
  </si>
  <si>
    <t xml:space="preserve">      LAOS, REPUBLICA DEMOCRATICA POPULAR</t>
  </si>
  <si>
    <t xml:space="preserve">      LIBANO</t>
  </si>
  <si>
    <t xml:space="preserve">      SRI LANCA</t>
  </si>
  <si>
    <t xml:space="preserve">      BIRMANIA/MIANMAR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</si>
  <si>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</si>
  <si>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</si>
  <si>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</si>
  <si>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</si>
  <si>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</si>
  <si>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</si>
  <si>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</si>
  <si>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</si>
  <si>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</si>
  <si>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</si>
  <si>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</si>
  <si>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</si>
  <si>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</si>
  <si>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</si>
  <si>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</si>
  <si>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</si>
  <si>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</si>
  <si>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</si>
  <si>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</si>
  <si>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</si>
  <si>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</si>
  <si>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</si>
  <si>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</si>
  <si>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</si>
  <si>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</si>
  <si>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</si>
  <si>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</si>
  <si>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</si>
  <si>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</si>
  <si>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</si>
  <si>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</si>
  <si>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NOVA ZELANDIA</t>
  </si>
  <si>
    <t xml:space="preserve">      POLINESIA FRANCESA</t>
  </si>
  <si>
    <t xml:space="preserve">      PAPUA-NOVA GUINE</t>
  </si>
  <si>
    <t xml:space="preserve">      ILHAS SALOMAO</t>
  </si>
  <si>
    <t xml:space="preserve">      TERRITORIOS FRANCESES DO SUL</t>
  </si>
  <si>
    <t xml:space="preserve">      TONGA</t>
  </si>
  <si>
    <t xml:space="preserve">      TUVALU</t>
  </si>
  <si>
    <t xml:space="preserve">      ILHAS MENORES DISTANTES ESTADOS UNI</t>
  </si>
  <si>
    <t xml:space="preserve">      VANUATU</t>
  </si>
  <si>
    <t xml:space="preserve">      SAMOA</t>
  </si>
  <si>
    <t>DIV. EXTRA UE</t>
  </si>
  <si>
    <t xml:space="preserve">      A. P. BORDO COM OS PAISES TERCEIROS</t>
  </si>
  <si>
    <t xml:space="preserve">      PAISES E TERRITO. ND P. TERCEIROS</t>
  </si>
  <si>
    <t>Period: JANUARY TO SEPTEMBER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</si>
  <si>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</si>
  <si>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</si>
  <si>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</si>
  <si>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</si>
  <si>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</si>
  <si>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</si>
  <si>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</si>
  <si>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</si>
  <si>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</si>
  <si>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ECUADOR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</si>
  <si>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</si>
  <si>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</si>
  <si>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</si>
  <si>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</si>
  <si>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</si>
  <si>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</si>
  <si>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</si>
  <si>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</si>
  <si>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</si>
  <si>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</si>
  <si>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</si>
  <si>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</si>
  <si>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</si>
  <si>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</si>
  <si>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</si>
  <si>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</si>
  <si>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</si>
  <si>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</si>
  <si>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</si>
  <si>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</si>
  <si>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GIBRALTAR</t>
  </si>
  <si>
    <t xml:space="preserve">     MOLDOVA, REPUBLIC OF</t>
  </si>
  <si>
    <t xml:space="preserve">     MONTENEGRO</t>
  </si>
  <si>
    <t xml:space="preserve">     MACEDONIA, THE FORMER YUGOSLAV REPU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</si>
  <si>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</si>
  <si>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</si>
  <si>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</si>
  <si>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</si>
  <si>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 (VATICAN CITY STATE)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</si>
  <si>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</si>
  <si>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</si>
  <si>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</si>
  <si>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</si>
  <si>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</si>
  <si>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</si>
  <si>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 THE</t>
  </si>
  <si>
    <t xml:space="preserve">     CENTRAL AFRICAN REPUBLIC</t>
  </si>
  <si>
    <t xml:space="preserve">     COTE D'IVOIRE</t>
  </si>
  <si>
    <t xml:space="preserve">     CAMEROON</t>
  </si>
  <si>
    <t xml:space="preserve">     DJIBOUTI</t>
  </si>
  <si>
    <t xml:space="preserve">     EGYPT</t>
  </si>
  <si>
    <t xml:space="preserve">     WESTERN SAHARA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</si>
  <si>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</si>
  <si>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</si>
  <si>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</si>
  <si>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</si>
  <si>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</si>
  <si>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</si>
  <si>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</si>
  <si>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</si>
  <si>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</si>
  <si>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</si>
  <si>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</si>
  <si>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</si>
  <si>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</si>
  <si>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</si>
  <si>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</si>
  <si>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</si>
  <si>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</si>
  <si>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</si>
  <si>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</si>
  <si>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</si>
  <si>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</si>
  <si>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</si>
  <si>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</si>
  <si>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</si>
  <si>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</si>
  <si>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SWAZILAND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</si>
  <si>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</si>
  <si>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</si>
  <si>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</si>
  <si>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</si>
  <si>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</si>
  <si>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</si>
  <si>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</si>
  <si>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</si>
  <si>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</si>
  <si>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</si>
  <si>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</si>
  <si>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</si>
  <si>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</si>
  <si>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</si>
  <si>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</si>
  <si>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</si>
  <si>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</si>
  <si>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</si>
  <si>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</si>
  <si>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</si>
  <si>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</si>
  <si>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</si>
  <si>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</si>
  <si>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</si>
  <si>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</si>
  <si>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</si>
  <si>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</si>
  <si>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</si>
  <si>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</si>
  <si>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</si>
  <si>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</si>
  <si>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</si>
  <si>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</si>
  <si>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</si>
  <si>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</si>
  <si>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</si>
  <si>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</si>
  <si>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</si>
  <si>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SAINT KITTS AND NEVIS</t>
  </si>
  <si>
    <t xml:space="preserve">     CAYMAN ISLANDS</t>
  </si>
  <si>
    <t xml:space="preserve">     ST LUCIA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</si>
  <si>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</si>
  <si>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</si>
  <si>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</si>
  <si>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</si>
  <si>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</si>
  <si>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</si>
  <si>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</si>
  <si>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</si>
  <si>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</si>
  <si>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</si>
  <si>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</si>
  <si>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</si>
  <si>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</si>
  <si>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</si>
  <si>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</si>
  <si>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</si>
  <si>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</si>
  <si>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</si>
  <si>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</si>
  <si>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</si>
  <si>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</si>
  <si>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</si>
  <si>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</si>
  <si>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</si>
  <si>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</si>
  <si>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</si>
  <si>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</si>
  <si>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</si>
  <si>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</si>
  <si>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</si>
  <si>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</si>
  <si>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KYRGYZ, REPUBLIC</t>
  </si>
  <si>
    <t xml:space="preserve">     CAMBODIA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</si>
  <si>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</si>
  <si>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</si>
  <si>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</si>
  <si>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</si>
  <si>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</si>
  <si>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</si>
  <si>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</si>
  <si>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</si>
  <si>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</si>
  <si>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</si>
  <si>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</si>
  <si>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</si>
  <si>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</si>
  <si>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</si>
  <si>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PALESTINIAN TERRITORY, OCCUPIED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</si>
  <si>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</si>
  <si>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</si>
  <si>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</si>
  <si>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</si>
  <si>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</si>
  <si>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</si>
  <si>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</si>
  <si>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</si>
  <si>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</si>
  <si>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</si>
  <si>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</si>
  <si>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</si>
  <si>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</si>
  <si>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</si>
  <si>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</si>
  <si>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</si>
  <si>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MICRONESIA, FEDERAL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</si>
  <si>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</si>
  <si>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</si>
  <si>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</si>
  <si>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</si>
  <si>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</si>
  <si>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NEW ZEALAND</t>
  </si>
  <si>
    <t xml:space="preserve">     FRENCH POLYNESIA</t>
  </si>
  <si>
    <t xml:space="preserve">     PAPUA NEW GUINEA</t>
  </si>
  <si>
    <t xml:space="preserve">     SOLOMON ISLANDS</t>
  </si>
  <si>
    <t xml:space="preserve">     FRENCH SOUTHERN TERRITORIES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</si>
  <si>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</si>
  <si>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</si>
  <si>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</si>
  <si>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</si>
  <si>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SAMOA</t>
  </si>
  <si>
    <t>DIV. EXTRA EU</t>
  </si>
  <si>
    <t xml:space="preserve">     STORES AND PROVISIONS OF THIRD C. T</t>
  </si>
  <si>
    <t xml:space="preserve">     C. AND T. NOT DETERMINED (THIRD COU</t>
  </si>
  <si>
    <t>JUL 2020 a SET 2020
JUL 2020 to SEP 2020</t>
  </si>
  <si>
    <t>JUL 2019 a SET 2019
JUL 2019 to SEP 2019</t>
  </si>
  <si>
    <t>SET 2020
SEP 2020</t>
  </si>
  <si>
    <t>SET 2019
SEP 2019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</si>
</sst>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42">
    <font>
      <sz val="10"/>
      <name val="Arial"/>
    </font>
    <font>
      <sz val="8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sz val="8"/>
      <name val="Tahoma"/>
      <family val="2"/>
    </font>
    <font>
      <u/>
      <sz val="10"/>
      <color indexed="12"/>
      <name val="Tahoma"/>
      <family val="2"/>
    </font>
    <font>
      <b/>
      <sz val="10"/>
      <name val="Tahoma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5"/>
      <name val="Tahoma"/>
      <family val="2"/>
    </font>
    <font>
      <b/>
      <sz val="10"/>
      <color indexed="10"/>
      <name val="Tahoma"/>
      <family val="2"/>
    </font>
    <font>
      <sz val="10"/>
      <name val="Arial"/>
      <family val="2"/>
    </font>
    <font>
      <b/>
      <sz val="10"/>
      <color theme="4" tint="-0.499984740745262"/>
      <name val="Arial"/>
      <family val="2"/>
    </font>
    <font>
      <b/>
      <sz val="10"/>
      <color theme="3"/>
      <name val="Tahoma"/>
      <family val="2"/>
    </font>
    <font>
      <b/>
      <sz val="9"/>
      <color theme="3"/>
      <name val="Tahoma"/>
      <family val="2"/>
    </font>
    <font>
      <sz val="7"/>
      <color theme="3"/>
      <name val="Tahoma"/>
      <family val="2"/>
    </font>
    <font>
      <b/>
      <sz val="7"/>
      <color theme="3"/>
      <name val="Tahoma"/>
      <family val="2"/>
    </font>
    <font>
      <b/>
      <sz val="8"/>
      <color theme="3"/>
      <name val="Tahoma"/>
      <family val="2"/>
    </font>
    <font>
      <b/>
      <sz val="8"/>
      <color theme="3"/>
      <name val="Arial"/>
      <family val="2"/>
    </font>
    <font>
      <sz val="10"/>
      <color theme="4" tint="-0.499984740745262"/>
      <name val="Tahoma"/>
      <family val="2"/>
    </font>
    <font>
      <i/>
      <sz val="10"/>
      <name val="Tahoma"/>
      <family val="2"/>
    </font>
    <font>
      <b/>
      <sz val="9"/>
      <color theme="4" tint="-0.499984740745262"/>
      <name val="Tahoma"/>
      <family val="2"/>
    </font>
    <font>
      <sz val="9"/>
      <name val="Tahoma"/>
      <family val="2"/>
    </font>
    <font>
      <b/>
      <vertAlign val="superscript"/>
      <sz val="9"/>
      <color theme="3"/>
      <name val="Tahoma"/>
      <family val="2"/>
    </font>
    <font>
      <u/>
      <sz val="9"/>
      <color indexed="12"/>
      <name val="Arial"/>
      <family val="2"/>
    </font>
    <font>
      <b/>
      <sz val="12"/>
      <color theme="3"/>
      <name val="Arial"/>
      <family val="2"/>
    </font>
    <font>
      <sz val="8"/>
      <color theme="3"/>
      <name val="Arial"/>
      <family val="2"/>
    </font>
    <font>
      <sz val="8"/>
      <color theme="3"/>
      <name val="Tahoma"/>
      <family val="2"/>
    </font>
    <font>
      <sz val="9"/>
      <name val="Arial"/>
      <family val="2"/>
    </font>
    <font>
      <vertAlign val="superscript"/>
      <sz val="7"/>
      <color theme="3"/>
      <name val="Tahoma"/>
      <family val="2"/>
    </font>
    <font>
      <b/>
      <vertAlign val="superscript"/>
      <sz val="8"/>
      <color theme="3"/>
      <name val="Tahoma"/>
      <family val="2"/>
    </font>
    <font>
      <sz val="9"/>
      <color theme="3"/>
      <name val="Tahoma"/>
      <family val="2"/>
    </font>
    <font>
      <b/>
      <sz val="10"/>
      <color theme="4" tint="-0.499984740745262"/>
      <name val="Tahoma"/>
      <family val="2"/>
    </font>
    <font>
      <b/>
      <vertAlign val="superscript"/>
      <sz val="8"/>
      <name val="Tahoma"/>
      <family val="2"/>
    </font>
    <font>
      <sz val="10"/>
      <color theme="3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</fills>
  <borders count="25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18" fillId="0" borderId="0"/>
  </cellStyleXfs>
  <cellXfs count="286">
    <xf numFmtId="0" fontId="0" fillId="0" borderId="0" xfId="0"/>
    <xf numFmtId="0" fontId="3" fillId="0" borderId="0" xfId="1" applyAlignment="1" applyProtection="1">
      <alignment vertical="center"/>
    </xf>
    <xf numFmtId="0" fontId="0" fillId="0" borderId="0" xfId="0" applyAlignment="1">
      <alignment vertic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2" applyFont="1" applyBorder="1"/>
    <xf numFmtId="0" fontId="4" fillId="0" borderId="0" xfId="0" applyFont="1"/>
    <xf numFmtId="0" fontId="2" fillId="0" borderId="0" xfId="0" applyFont="1" applyFill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8" fillId="2" borderId="0" xfId="0" applyFont="1" applyFill="1" applyBorder="1"/>
    <xf numFmtId="0" fontId="10" fillId="0" borderId="0" xfId="0" applyFont="1" applyBorder="1"/>
    <xf numFmtId="0" fontId="8" fillId="0" borderId="0" xfId="0" applyFont="1" applyFill="1" applyBorder="1"/>
    <xf numFmtId="0" fontId="11" fillId="2" borderId="0" xfId="0" applyFont="1" applyFill="1"/>
    <xf numFmtId="0" fontId="10" fillId="0" borderId="0" xfId="0" applyFont="1"/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/>
    </xf>
    <xf numFmtId="3" fontId="10" fillId="0" borderId="0" xfId="0" applyNumberFormat="1" applyFont="1"/>
    <xf numFmtId="0" fontId="11" fillId="0" borderId="0" xfId="0" applyFont="1" applyAlignment="1">
      <alignment vertical="center"/>
    </xf>
    <xf numFmtId="3" fontId="14" fillId="0" borderId="0" xfId="3" applyNumberFormat="1" applyFont="1" applyFill="1" applyBorder="1" applyAlignment="1">
      <alignment horizontal="right" wrapText="1"/>
    </xf>
    <xf numFmtId="0" fontId="9" fillId="0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0" xfId="0" applyFont="1" applyBorder="1"/>
    <xf numFmtId="0" fontId="15" fillId="0" borderId="0" xfId="2" applyFont="1" applyBorder="1"/>
    <xf numFmtId="0" fontId="10" fillId="0" borderId="0" xfId="0" applyFont="1" applyBorder="1" applyAlignment="1">
      <alignment horizontal="center"/>
    </xf>
    <xf numFmtId="0" fontId="10" fillId="0" borderId="0" xfId="2" applyFont="1" applyBorder="1"/>
    <xf numFmtId="0" fontId="10" fillId="0" borderId="0" xfId="0" applyFont="1" applyAlignment="1">
      <alignment horizontal="center"/>
    </xf>
    <xf numFmtId="0" fontId="16" fillId="0" borderId="0" xfId="0" applyFont="1"/>
    <xf numFmtId="0" fontId="10" fillId="0" borderId="0" xfId="0" applyFont="1" applyAlignment="1"/>
    <xf numFmtId="3" fontId="10" fillId="0" borderId="0" xfId="0" applyNumberFormat="1" applyFont="1" applyAlignment="1"/>
    <xf numFmtId="0" fontId="8" fillId="0" borderId="0" xfId="0" applyFont="1" applyFill="1"/>
    <xf numFmtId="0" fontId="11" fillId="2" borderId="0" xfId="0" applyNumberFormat="1" applyFont="1" applyFill="1" applyAlignment="1">
      <alignment horizontal="centerContinuous" vertical="center"/>
    </xf>
    <xf numFmtId="0" fontId="9" fillId="2" borderId="0" xfId="0" applyNumberFormat="1" applyFont="1" applyFill="1" applyAlignment="1">
      <alignment horizontal="left" vertical="center"/>
    </xf>
    <xf numFmtId="164" fontId="9" fillId="0" borderId="0" xfId="0" applyNumberFormat="1" applyFont="1"/>
    <xf numFmtId="0" fontId="11" fillId="2" borderId="0" xfId="0" quotePrefix="1" applyNumberFormat="1" applyFont="1" applyFill="1" applyAlignment="1">
      <alignment horizontal="left" vertical="center"/>
    </xf>
    <xf numFmtId="164" fontId="8" fillId="0" borderId="0" xfId="0" applyNumberFormat="1" applyFont="1"/>
    <xf numFmtId="0" fontId="11" fillId="2" borderId="0" xfId="0" applyFont="1" applyFill="1" applyAlignment="1">
      <alignment horizontal="right"/>
    </xf>
    <xf numFmtId="164" fontId="11" fillId="2" borderId="0" xfId="0" applyNumberFormat="1" applyFont="1" applyFill="1" applyAlignment="1"/>
    <xf numFmtId="164" fontId="11" fillId="2" borderId="0" xfId="0" applyNumberFormat="1" applyFont="1" applyFill="1"/>
    <xf numFmtId="0" fontId="11" fillId="2" borderId="0" xfId="0" applyNumberFormat="1" applyFont="1" applyFill="1" applyAlignment="1">
      <alignment horizontal="right"/>
    </xf>
    <xf numFmtId="0" fontId="11" fillId="2" borderId="0" xfId="0" applyNumberFormat="1" applyFont="1" applyFill="1" applyAlignment="1">
      <alignment horizontal="centerContinuous"/>
    </xf>
    <xf numFmtId="164" fontId="11" fillId="2" borderId="0" xfId="0" applyNumberFormat="1" applyFont="1" applyFill="1" applyAlignment="1">
      <alignment horizontal="centerContinuous"/>
    </xf>
    <xf numFmtId="0" fontId="9" fillId="2" borderId="0" xfId="0" applyNumberFormat="1" applyFont="1" applyFill="1" applyAlignment="1">
      <alignment horizontal="right"/>
    </xf>
    <xf numFmtId="0" fontId="9" fillId="2" borderId="0" xfId="0" applyFont="1" applyFill="1"/>
    <xf numFmtId="0" fontId="9" fillId="0" borderId="0" xfId="0" applyFont="1"/>
    <xf numFmtId="3" fontId="9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0" fontId="11" fillId="0" borderId="0" xfId="0" applyFont="1"/>
    <xf numFmtId="3" fontId="11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 applyAlignment="1">
      <alignment horizontal="right"/>
    </xf>
    <xf numFmtId="164" fontId="8" fillId="0" borderId="0" xfId="0" applyNumberFormat="1" applyFont="1" applyAlignment="1"/>
    <xf numFmtId="0" fontId="17" fillId="0" borderId="0" xfId="0" applyFont="1"/>
    <xf numFmtId="1" fontId="8" fillId="2" borderId="0" xfId="0" applyNumberFormat="1" applyFont="1" applyFill="1" applyBorder="1"/>
    <xf numFmtId="3" fontId="8" fillId="2" borderId="0" xfId="0" applyNumberFormat="1" applyFont="1" applyFill="1" applyBorder="1"/>
    <xf numFmtId="164" fontId="8" fillId="2" borderId="0" xfId="0" applyNumberFormat="1" applyFont="1" applyFill="1" applyBorder="1"/>
    <xf numFmtId="0" fontId="8" fillId="2" borderId="0" xfId="0" quotePrefix="1" applyFont="1" applyFill="1" applyBorder="1" applyAlignment="1">
      <alignment horizontal="center"/>
    </xf>
    <xf numFmtId="0" fontId="8" fillId="2" borderId="0" xfId="0" applyFont="1" applyFill="1" applyBorder="1" applyAlignment="1">
      <alignment vertical="center"/>
    </xf>
    <xf numFmtId="165" fontId="8" fillId="2" borderId="0" xfId="0" applyNumberFormat="1" applyFont="1" applyFill="1" applyBorder="1"/>
    <xf numFmtId="165" fontId="8" fillId="2" borderId="0" xfId="0" applyNumberFormat="1" applyFont="1" applyFill="1" applyBorder="1" applyAlignment="1">
      <alignment horizontal="right"/>
    </xf>
    <xf numFmtId="0" fontId="19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8" fillId="5" borderId="0" xfId="0" applyFont="1" applyFill="1" applyBorder="1"/>
    <xf numFmtId="164" fontId="8" fillId="5" borderId="0" xfId="0" applyNumberFormat="1" applyFont="1" applyFill="1" applyBorder="1"/>
    <xf numFmtId="165" fontId="8" fillId="5" borderId="0" xfId="0" applyNumberFormat="1" applyFont="1" applyFill="1" applyBorder="1"/>
    <xf numFmtId="0" fontId="8" fillId="5" borderId="0" xfId="0" applyFont="1" applyFill="1" applyBorder="1" applyAlignment="1">
      <alignment vertical="center"/>
    </xf>
    <xf numFmtId="165" fontId="8" fillId="5" borderId="0" xfId="0" applyNumberFormat="1" applyFont="1" applyFill="1" applyBorder="1" applyAlignment="1">
      <alignment horizontal="right"/>
    </xf>
    <xf numFmtId="0" fontId="8" fillId="7" borderId="0" xfId="0" applyFont="1" applyFill="1" applyBorder="1"/>
    <xf numFmtId="164" fontId="8" fillId="0" borderId="0" xfId="0" applyNumberFormat="1" applyFont="1" applyFill="1" applyBorder="1"/>
    <xf numFmtId="0" fontId="13" fillId="6" borderId="0" xfId="0" applyNumberFormat="1" applyFont="1" applyFill="1" applyBorder="1" applyAlignment="1">
      <alignment horizontal="center"/>
    </xf>
    <xf numFmtId="0" fontId="13" fillId="7" borderId="0" xfId="0" applyNumberFormat="1" applyFont="1" applyFill="1" applyBorder="1" applyAlignment="1">
      <alignment horizontal="center"/>
    </xf>
    <xf numFmtId="0" fontId="21" fillId="2" borderId="0" xfId="0" applyFont="1" applyFill="1" applyBorder="1"/>
    <xf numFmtId="0" fontId="21" fillId="2" borderId="0" xfId="0" applyFont="1" applyFill="1" applyBorder="1" applyAlignment="1">
      <alignment horizontal="center" vertical="center" wrapText="1"/>
    </xf>
    <xf numFmtId="2" fontId="21" fillId="4" borderId="0" xfId="0" applyNumberFormat="1" applyFont="1" applyFill="1" applyBorder="1" applyAlignment="1">
      <alignment horizontal="center" vertical="center" wrapText="1"/>
    </xf>
    <xf numFmtId="2" fontId="21" fillId="2" borderId="0" xfId="0" applyNumberFormat="1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/>
    </xf>
    <xf numFmtId="0" fontId="21" fillId="4" borderId="0" xfId="0" applyFont="1" applyFill="1" applyBorder="1" applyAlignment="1">
      <alignment horizontal="center" vertical="center" wrapText="1"/>
    </xf>
    <xf numFmtId="0" fontId="8" fillId="6" borderId="0" xfId="0" applyFont="1" applyFill="1" applyBorder="1"/>
    <xf numFmtId="0" fontId="13" fillId="0" borderId="0" xfId="0" applyFont="1"/>
    <xf numFmtId="0" fontId="13" fillId="0" borderId="0" xfId="0" applyFont="1" applyFill="1" applyBorder="1"/>
    <xf numFmtId="0" fontId="13" fillId="2" borderId="15" xfId="0" applyFont="1" applyFill="1" applyBorder="1" applyAlignment="1">
      <alignment horizontal="center"/>
    </xf>
    <xf numFmtId="0" fontId="8" fillId="2" borderId="15" xfId="0" applyFont="1" applyFill="1" applyBorder="1"/>
    <xf numFmtId="3" fontId="13" fillId="2" borderId="15" xfId="0" applyNumberFormat="1" applyFont="1" applyFill="1" applyBorder="1"/>
    <xf numFmtId="0" fontId="13" fillId="2" borderId="15" xfId="0" applyFont="1" applyFill="1" applyBorder="1"/>
    <xf numFmtId="164" fontId="13" fillId="2" borderId="15" xfId="0" applyNumberFormat="1" applyFont="1" applyFill="1" applyBorder="1"/>
    <xf numFmtId="0" fontId="13" fillId="6" borderId="0" xfId="0" applyFont="1" applyFill="1" applyAlignment="1">
      <alignment horizontal="center"/>
    </xf>
    <xf numFmtId="0" fontId="2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4" fillId="4" borderId="5" xfId="0" applyNumberFormat="1" applyFont="1" applyFill="1" applyBorder="1" applyAlignment="1">
      <alignment horizontal="centerContinuous" vertical="center"/>
    </xf>
    <xf numFmtId="0" fontId="24" fillId="4" borderId="5" xfId="0" quotePrefix="1" applyNumberFormat="1" applyFont="1" applyFill="1" applyBorder="1" applyAlignment="1">
      <alignment horizontal="center" vertical="center"/>
    </xf>
    <xf numFmtId="0" fontId="24" fillId="4" borderId="5" xfId="0" quotePrefix="1" applyNumberFormat="1" applyFont="1" applyFill="1" applyBorder="1" applyAlignment="1">
      <alignment horizontal="centerContinuous" vertical="center"/>
    </xf>
    <xf numFmtId="164" fontId="24" fillId="4" borderId="5" xfId="0" applyNumberFormat="1" applyFont="1" applyFill="1" applyBorder="1" applyAlignment="1">
      <alignment horizontal="center" vertical="center"/>
    </xf>
    <xf numFmtId="0" fontId="23" fillId="4" borderId="1" xfId="3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65" fontId="8" fillId="0" borderId="0" xfId="0" applyNumberFormat="1" applyFont="1" applyFill="1" applyBorder="1"/>
    <xf numFmtId="164" fontId="8" fillId="0" borderId="0" xfId="0" applyNumberFormat="1" applyFont="1" applyFill="1" applyBorder="1" applyAlignment="1">
      <alignment vertical="justify"/>
    </xf>
    <xf numFmtId="165" fontId="8" fillId="0" borderId="0" xfId="0" applyNumberFormat="1" applyFont="1" applyFill="1" applyBorder="1" applyAlignment="1">
      <alignment horizontal="right"/>
    </xf>
    <xf numFmtId="164" fontId="8" fillId="0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horizontal="left" vertical="center"/>
    </xf>
    <xf numFmtId="0" fontId="8" fillId="5" borderId="0" xfId="0" applyFont="1" applyFill="1"/>
    <xf numFmtId="164" fontId="8" fillId="5" borderId="0" xfId="0" applyNumberFormat="1" applyFont="1" applyFill="1" applyBorder="1" applyAlignment="1">
      <alignment vertical="center"/>
    </xf>
    <xf numFmtId="0" fontId="21" fillId="4" borderId="0" xfId="0" applyFont="1" applyFill="1" applyBorder="1" applyAlignment="1">
      <alignment horizontal="center" vertical="center" wrapText="1"/>
    </xf>
    <xf numFmtId="0" fontId="28" fillId="2" borderId="0" xfId="0" applyFont="1" applyFill="1" applyBorder="1"/>
    <xf numFmtId="0" fontId="28" fillId="6" borderId="0" xfId="0" applyFont="1" applyFill="1" applyBorder="1"/>
    <xf numFmtId="0" fontId="13" fillId="8" borderId="0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vertical="center"/>
    </xf>
    <xf numFmtId="3" fontId="13" fillId="8" borderId="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164" fontId="13" fillId="8" borderId="0" xfId="0" applyNumberFormat="1" applyFont="1" applyFill="1" applyBorder="1" applyAlignment="1">
      <alignment horizontal="center" vertical="center"/>
    </xf>
    <xf numFmtId="3" fontId="8" fillId="8" borderId="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Border="1" applyAlignment="1">
      <alignment horizontal="center" vertical="center"/>
    </xf>
    <xf numFmtId="0" fontId="8" fillId="6" borderId="0" xfId="0" applyFont="1" applyFill="1" applyBorder="1" applyAlignment="1">
      <alignment vertical="center"/>
    </xf>
    <xf numFmtId="3" fontId="8" fillId="2" borderId="0" xfId="0" applyNumberFormat="1" applyFont="1" applyFill="1" applyBorder="1" applyAlignment="1"/>
    <xf numFmtId="164" fontId="8" fillId="2" borderId="0" xfId="0" applyNumberFormat="1" applyFont="1" applyFill="1" applyBorder="1" applyAlignment="1">
      <alignment horizontal="center"/>
    </xf>
    <xf numFmtId="3" fontId="8" fillId="2" borderId="0" xfId="0" applyNumberFormat="1" applyFont="1" applyFill="1" applyBorder="1" applyAlignment="1">
      <alignment horizontal="center"/>
    </xf>
    <xf numFmtId="0" fontId="29" fillId="0" borderId="0" xfId="0" applyFont="1" applyBorder="1"/>
    <xf numFmtId="0" fontId="13" fillId="0" borderId="0" xfId="0" applyNumberFormat="1" applyFont="1" applyFill="1" applyBorder="1" applyAlignment="1">
      <alignment horizontal="center"/>
    </xf>
    <xf numFmtId="0" fontId="29" fillId="2" borderId="0" xfId="0" applyFont="1" applyFill="1" applyBorder="1"/>
    <xf numFmtId="0" fontId="29" fillId="3" borderId="0" xfId="0" applyFont="1" applyFill="1" applyBorder="1" applyAlignment="1">
      <alignment horizontal="center"/>
    </xf>
    <xf numFmtId="0" fontId="29" fillId="2" borderId="0" xfId="0" applyFont="1" applyFill="1" applyBorder="1" applyAlignment="1">
      <alignment horizontal="center"/>
    </xf>
    <xf numFmtId="0" fontId="29" fillId="2" borderId="0" xfId="0" applyFont="1" applyFill="1"/>
    <xf numFmtId="0" fontId="29" fillId="2" borderId="0" xfId="0" applyFont="1" applyFill="1" applyBorder="1" applyAlignment="1">
      <alignment horizontal="center" vertical="center"/>
    </xf>
    <xf numFmtId="0" fontId="29" fillId="2" borderId="0" xfId="0" applyFont="1" applyFill="1" applyBorder="1" applyAlignment="1">
      <alignment horizontal="center" vertical="center" wrapText="1"/>
    </xf>
    <xf numFmtId="0" fontId="29" fillId="3" borderId="0" xfId="0" applyFont="1" applyFill="1" applyBorder="1" applyAlignment="1">
      <alignment horizontal="center" wrapText="1"/>
    </xf>
    <xf numFmtId="0" fontId="29" fillId="2" borderId="0" xfId="0" applyFont="1" applyFill="1" applyBorder="1" applyAlignment="1">
      <alignment horizontal="center" wrapText="1"/>
    </xf>
    <xf numFmtId="164" fontId="8" fillId="3" borderId="0" xfId="0" applyNumberFormat="1" applyFont="1" applyFill="1" applyBorder="1"/>
    <xf numFmtId="0" fontId="8" fillId="10" borderId="0" xfId="0" applyFont="1" applyFill="1" applyBorder="1"/>
    <xf numFmtId="3" fontId="8" fillId="10" borderId="0" xfId="0" applyNumberFormat="1" applyFont="1" applyFill="1" applyBorder="1" applyAlignment="1">
      <alignment horizontal="right" vertical="center" wrapText="1"/>
    </xf>
    <xf numFmtId="1" fontId="8" fillId="10" borderId="0" xfId="0" applyNumberFormat="1" applyFont="1" applyFill="1" applyBorder="1" applyAlignment="1">
      <alignment horizontal="center" vertical="center" wrapText="1"/>
    </xf>
    <xf numFmtId="165" fontId="8" fillId="10" borderId="0" xfId="0" applyNumberFormat="1" applyFont="1" applyFill="1" applyBorder="1" applyAlignment="1">
      <alignment horizontal="center" vertical="center" wrapText="1"/>
    </xf>
    <xf numFmtId="3" fontId="8" fillId="11" borderId="0" xfId="0" applyNumberFormat="1" applyFont="1" applyFill="1" applyBorder="1" applyAlignment="1">
      <alignment horizontal="right" vertical="center" wrapText="1"/>
    </xf>
    <xf numFmtId="1" fontId="8" fillId="2" borderId="0" xfId="0" applyNumberFormat="1" applyFont="1" applyFill="1" applyBorder="1" applyAlignment="1">
      <alignment horizontal="center"/>
    </xf>
    <xf numFmtId="165" fontId="8" fillId="2" borderId="0" xfId="0" applyNumberFormat="1" applyFont="1" applyFill="1" applyBorder="1" applyAlignment="1">
      <alignment horizontal="center"/>
    </xf>
    <xf numFmtId="0" fontId="8" fillId="0" borderId="0" xfId="2" applyFont="1" applyBorder="1"/>
    <xf numFmtId="165" fontId="8" fillId="0" borderId="0" xfId="0" applyNumberFormat="1" applyFont="1"/>
    <xf numFmtId="0" fontId="8" fillId="9" borderId="0" xfId="0" applyFont="1" applyFill="1" applyBorder="1"/>
    <xf numFmtId="0" fontId="8" fillId="3" borderId="0" xfId="0" applyFont="1" applyFill="1" applyBorder="1"/>
    <xf numFmtId="0" fontId="8" fillId="6" borderId="0" xfId="0" quotePrefix="1" applyFont="1" applyFill="1" applyBorder="1"/>
    <xf numFmtId="0" fontId="8" fillId="0" borderId="0" xfId="0" quotePrefix="1" applyFont="1" applyFill="1" applyBorder="1"/>
    <xf numFmtId="0" fontId="31" fillId="0" borderId="0" xfId="1" applyFont="1" applyAlignment="1" applyProtection="1">
      <alignment vertical="center"/>
    </xf>
    <xf numFmtId="0" fontId="21" fillId="4" borderId="0" xfId="0" applyFont="1" applyFill="1" applyBorder="1" applyAlignment="1">
      <alignment horizontal="center" vertical="center"/>
    </xf>
    <xf numFmtId="0" fontId="12" fillId="0" borderId="0" xfId="1" applyFont="1" applyAlignment="1" applyProtection="1">
      <alignment horizontal="center"/>
    </xf>
    <xf numFmtId="0" fontId="24" fillId="4" borderId="5" xfId="0" applyNumberFormat="1" applyFont="1" applyFill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8" fillId="0" borderId="0" xfId="0" applyFont="1"/>
    <xf numFmtId="0" fontId="3" fillId="0" borderId="0" xfId="1" applyAlignment="1" applyProtection="1"/>
    <xf numFmtId="0" fontId="21" fillId="4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/>
    </xf>
    <xf numFmtId="0" fontId="12" fillId="0" borderId="0" xfId="1" applyFont="1" applyAlignment="1" applyProtection="1">
      <alignment horizontal="center"/>
    </xf>
    <xf numFmtId="0" fontId="21" fillId="4" borderId="0" xfId="0" applyFont="1" applyFill="1" applyAlignment="1">
      <alignment horizontal="center" vertical="center" wrapText="1"/>
    </xf>
    <xf numFmtId="0" fontId="24" fillId="4" borderId="5" xfId="0" applyNumberFormat="1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wrapText="1"/>
    </xf>
    <xf numFmtId="164" fontId="8" fillId="2" borderId="0" xfId="0" applyNumberFormat="1" applyFont="1" applyFill="1" applyBorder="1" applyAlignment="1">
      <alignment vertical="center"/>
    </xf>
    <xf numFmtId="165" fontId="8" fillId="5" borderId="0" xfId="0" applyNumberFormat="1" applyFont="1" applyFill="1" applyBorder="1" applyAlignment="1">
      <alignment horizontal="right" vertical="center"/>
    </xf>
    <xf numFmtId="0" fontId="8" fillId="7" borderId="0" xfId="0" applyFont="1" applyFill="1"/>
    <xf numFmtId="0" fontId="12" fillId="0" borderId="0" xfId="1" applyFont="1" applyAlignment="1" applyProtection="1"/>
    <xf numFmtId="0" fontId="13" fillId="0" borderId="0" xfId="0" applyFont="1" applyFill="1" applyAlignment="1">
      <alignment horizontal="center"/>
    </xf>
    <xf numFmtId="1" fontId="8" fillId="2" borderId="0" xfId="0" applyNumberFormat="1" applyFont="1" applyFill="1" applyBorder="1" applyAlignment="1"/>
    <xf numFmtId="0" fontId="15" fillId="0" borderId="0" xfId="0" applyFont="1" applyAlignment="1">
      <alignment horizontal="center"/>
    </xf>
    <xf numFmtId="0" fontId="35" fillId="0" borderId="0" xfId="0" applyFont="1"/>
    <xf numFmtId="3" fontId="22" fillId="0" borderId="6" xfId="0" applyNumberFormat="1" applyFont="1" applyFill="1" applyBorder="1" applyAlignment="1"/>
    <xf numFmtId="3" fontId="22" fillId="0" borderId="7" xfId="0" applyNumberFormat="1" applyFont="1" applyFill="1" applyBorder="1" applyAlignment="1"/>
    <xf numFmtId="3" fontId="22" fillId="0" borderId="8" xfId="0" applyNumberFormat="1" applyFont="1" applyFill="1" applyBorder="1" applyAlignment="1"/>
    <xf numFmtId="0" fontId="24" fillId="0" borderId="1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vertical="center"/>
    </xf>
    <xf numFmtId="0" fontId="9" fillId="0" borderId="0" xfId="0" applyFont="1" applyFill="1" applyAlignment="1">
      <alignment vertical="center" wrapText="1"/>
    </xf>
    <xf numFmtId="0" fontId="8" fillId="0" borderId="0" xfId="0" applyFont="1" applyAlignment="1">
      <alignment horizontal="left"/>
    </xf>
    <xf numFmtId="0" fontId="21" fillId="4" borderId="0" xfId="0" applyFont="1" applyFill="1" applyBorder="1" applyAlignment="1">
      <alignment horizontal="center" vertical="center" wrapText="1"/>
    </xf>
    <xf numFmtId="0" fontId="3" fillId="0" borderId="0" xfId="1" applyAlignment="1" applyProtection="1">
      <alignment horizontal="center"/>
    </xf>
    <xf numFmtId="0" fontId="13" fillId="0" borderId="0" xfId="0" applyNumberFormat="1" applyFont="1" applyFill="1" applyBorder="1" applyAlignment="1">
      <alignment horizontal="center"/>
    </xf>
    <xf numFmtId="0" fontId="24" fillId="4" borderId="5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 wrapText="1"/>
    </xf>
    <xf numFmtId="164" fontId="24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0" fontId="24" fillId="4" borderId="18" xfId="0" applyNumberFormat="1" applyFont="1" applyFill="1" applyBorder="1" applyAlignment="1">
      <alignment horizontal="center" vertical="center"/>
    </xf>
    <xf numFmtId="0" fontId="24" fillId="4" borderId="19" xfId="0" applyNumberFormat="1" applyFont="1" applyFill="1" applyBorder="1" applyAlignment="1">
      <alignment horizontal="center" vertical="center" wrapText="1"/>
    </xf>
    <xf numFmtId="0" fontId="24" fillId="4" borderId="20" xfId="0" applyNumberFormat="1" applyFont="1" applyFill="1" applyBorder="1" applyAlignment="1">
      <alignment horizontal="centerContinuous" vertical="center"/>
    </xf>
    <xf numFmtId="0" fontId="24" fillId="4" borderId="19" xfId="0" applyNumberFormat="1" applyFont="1" applyFill="1" applyBorder="1" applyAlignment="1">
      <alignment horizontal="centerContinuous" vertical="center"/>
    </xf>
    <xf numFmtId="0" fontId="24" fillId="4" borderId="22" xfId="0" applyNumberFormat="1" applyFont="1" applyFill="1" applyBorder="1" applyAlignment="1">
      <alignment horizontal="center" vertical="center"/>
    </xf>
    <xf numFmtId="0" fontId="24" fillId="4" borderId="23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3" borderId="0" xfId="0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165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12" fillId="0" borderId="19" xfId="1" applyFont="1" applyBorder="1" applyAlignment="1" applyProtection="1"/>
    <xf numFmtId="0" fontId="15" fillId="2" borderId="0" xfId="0" applyFont="1" applyFill="1"/>
    <xf numFmtId="3" fontId="13" fillId="8" borderId="0" xfId="0" applyNumberFormat="1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vertical="center" wrapText="1"/>
    </xf>
    <xf numFmtId="164" fontId="9" fillId="0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3" fontId="9" fillId="0" borderId="0" xfId="0" applyNumberFormat="1" applyFont="1" applyFill="1" applyBorder="1" applyAlignment="1">
      <alignment horizontal="center" vertical="center" wrapText="1"/>
    </xf>
    <xf numFmtId="3" fontId="8" fillId="10" borderId="0" xfId="0" applyNumberFormat="1" applyFont="1" applyFill="1" applyBorder="1" applyAlignment="1">
      <alignment horizontal="center" vertical="center" wrapText="1"/>
    </xf>
    <xf numFmtId="3" fontId="8" fillId="2" borderId="0" xfId="0" applyNumberFormat="1" applyFont="1" applyFill="1" applyBorder="1" applyAlignment="1">
      <alignment horizontal="center" vertical="center"/>
    </xf>
    <xf numFmtId="164" fontId="8" fillId="2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/>
    <xf numFmtId="0" fontId="8" fillId="0" borderId="24" xfId="0" applyFont="1" applyBorder="1"/>
    <xf numFmtId="0" fontId="11" fillId="2" borderId="0" xfId="0" applyNumberFormat="1" applyFont="1" applyFill="1" applyAlignment="1">
      <alignment horizontal="left"/>
    </xf>
    <xf numFmtId="0" fontId="21" fillId="4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/>
    </xf>
    <xf numFmtId="17" fontId="38" fillId="4" borderId="0" xfId="0" applyNumberFormat="1" applyFont="1" applyFill="1" applyBorder="1" applyAlignment="1">
      <alignment horizontal="center" vertical="center" wrapText="1"/>
    </xf>
    <xf numFmtId="17" fontId="41" fillId="4" borderId="0" xfId="0" applyNumberFormat="1" applyFont="1" applyFill="1" applyBorder="1" applyAlignment="1">
      <alignment horizontal="center" vertical="center" wrapText="1"/>
    </xf>
    <xf numFmtId="0" fontId="26" fillId="5" borderId="0" xfId="0" applyNumberFormat="1" applyFont="1" applyFill="1" applyBorder="1" applyAlignment="1">
      <alignment horizontal="center" vertical="center" wrapText="1"/>
    </xf>
    <xf numFmtId="0" fontId="26" fillId="5" borderId="0" xfId="0" applyNumberFormat="1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 wrapText="1"/>
    </xf>
    <xf numFmtId="0" fontId="21" fillId="4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/>
    </xf>
    <xf numFmtId="0" fontId="20" fillId="8" borderId="0" xfId="0" applyFont="1" applyFill="1" applyBorder="1" applyAlignment="1">
      <alignment horizontal="center" vertical="center" textRotation="90"/>
    </xf>
    <xf numFmtId="0" fontId="26" fillId="5" borderId="0" xfId="0" applyFont="1" applyFill="1" applyAlignment="1">
      <alignment horizontal="center" wrapText="1"/>
    </xf>
    <xf numFmtId="0" fontId="21" fillId="8" borderId="0" xfId="0" applyFont="1" applyFill="1" applyBorder="1" applyAlignment="1">
      <alignment horizontal="center" vertical="center" wrapText="1"/>
    </xf>
    <xf numFmtId="0" fontId="3" fillId="0" borderId="0" xfId="1" applyAlignment="1" applyProtection="1">
      <alignment horizontal="center"/>
    </xf>
    <xf numFmtId="0" fontId="39" fillId="5" borderId="0" xfId="0" applyFont="1" applyFill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2" fillId="4" borderId="3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3" fontId="22" fillId="4" borderId="6" xfId="0" applyNumberFormat="1" applyFont="1" applyFill="1" applyBorder="1" applyAlignment="1">
      <alignment horizontal="right"/>
    </xf>
    <xf numFmtId="3" fontId="22" fillId="4" borderId="7" xfId="0" applyNumberFormat="1" applyFont="1" applyFill="1" applyBorder="1" applyAlignment="1">
      <alignment horizontal="right"/>
    </xf>
    <xf numFmtId="3" fontId="22" fillId="4" borderId="8" xfId="0" applyNumberFormat="1" applyFont="1" applyFill="1" applyBorder="1" applyAlignment="1">
      <alignment horizontal="right"/>
    </xf>
    <xf numFmtId="3" fontId="22" fillId="4" borderId="6" xfId="0" applyNumberFormat="1" applyFont="1" applyFill="1" applyBorder="1" applyAlignment="1">
      <alignment horizontal="center"/>
    </xf>
    <xf numFmtId="3" fontId="22" fillId="4" borderId="7" xfId="0" applyNumberFormat="1" applyFont="1" applyFill="1" applyBorder="1" applyAlignment="1">
      <alignment horizontal="center"/>
    </xf>
    <xf numFmtId="3" fontId="22" fillId="4" borderId="8" xfId="0" applyNumberFormat="1" applyFont="1" applyFill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3" fontId="8" fillId="2" borderId="0" xfId="0" applyNumberFormat="1" applyFont="1" applyFill="1" applyBorder="1" applyAlignment="1">
      <alignment vertical="center" wrapText="1"/>
    </xf>
    <xf numFmtId="2" fontId="13" fillId="9" borderId="0" xfId="0" applyNumberFormat="1" applyFont="1" applyFill="1" applyBorder="1" applyAlignment="1">
      <alignment horizontal="left" vertical="center" wrapText="1"/>
    </xf>
    <xf numFmtId="0" fontId="8" fillId="9" borderId="0" xfId="0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center" vertical="center"/>
    </xf>
    <xf numFmtId="17" fontId="21" fillId="4" borderId="0" xfId="0" applyNumberFormat="1" applyFont="1" applyFill="1" applyAlignment="1">
      <alignment horizontal="center" vertical="center" wrapText="1"/>
    </xf>
    <xf numFmtId="2" fontId="8" fillId="9" borderId="24" xfId="0" applyNumberFormat="1" applyFont="1" applyFill="1" applyBorder="1" applyAlignment="1">
      <alignment horizontal="left" vertical="center" wrapText="1"/>
    </xf>
    <xf numFmtId="0" fontId="8" fillId="9" borderId="24" xfId="0" applyFont="1" applyFill="1" applyBorder="1" applyAlignment="1">
      <alignment vertical="center" wrapText="1"/>
    </xf>
    <xf numFmtId="3" fontId="8" fillId="2" borderId="24" xfId="0" applyNumberFormat="1" applyFont="1" applyFill="1" applyBorder="1" applyAlignment="1">
      <alignment vertical="center" wrapText="1"/>
    </xf>
    <xf numFmtId="3" fontId="8" fillId="0" borderId="24" xfId="0" applyNumberFormat="1" applyFont="1" applyBorder="1" applyAlignment="1">
      <alignment vertical="center" wrapText="1"/>
    </xf>
    <xf numFmtId="0" fontId="8" fillId="9" borderId="24" xfId="0" applyFont="1" applyFill="1" applyBorder="1" applyAlignment="1">
      <alignment horizontal="left" vertical="center" wrapText="1"/>
    </xf>
    <xf numFmtId="3" fontId="22" fillId="0" borderId="6" xfId="0" applyNumberFormat="1" applyFont="1" applyFill="1" applyBorder="1" applyAlignment="1">
      <alignment horizontal="center"/>
    </xf>
    <xf numFmtId="3" fontId="22" fillId="0" borderId="7" xfId="0" applyNumberFormat="1" applyFont="1" applyFill="1" applyBorder="1" applyAlignment="1">
      <alignment horizontal="center"/>
    </xf>
    <xf numFmtId="3" fontId="22" fillId="0" borderId="8" xfId="0" applyNumberFormat="1" applyFont="1" applyFill="1" applyBorder="1" applyAlignment="1">
      <alignment horizontal="center"/>
    </xf>
    <xf numFmtId="0" fontId="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right" vertical="center"/>
    </xf>
    <xf numFmtId="0" fontId="22" fillId="4" borderId="7" xfId="0" applyFont="1" applyFill="1" applyBorder="1" applyAlignment="1">
      <alignment horizontal="right" vertical="center"/>
    </xf>
    <xf numFmtId="0" fontId="22" fillId="4" borderId="8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 wrapText="1"/>
    </xf>
    <xf numFmtId="0" fontId="24" fillId="4" borderId="16" xfId="0" applyNumberFormat="1" applyFont="1" applyFill="1" applyBorder="1" applyAlignment="1">
      <alignment horizontal="center" vertical="center"/>
    </xf>
    <xf numFmtId="0" fontId="24" fillId="4" borderId="21" xfId="0" applyNumberFormat="1" applyFont="1" applyFill="1" applyBorder="1" applyAlignment="1">
      <alignment horizontal="center" vertical="center"/>
    </xf>
    <xf numFmtId="0" fontId="24" fillId="4" borderId="17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 wrapText="1"/>
    </xf>
    <xf numFmtId="0" fontId="12" fillId="0" borderId="0" xfId="1" applyFont="1" applyAlignment="1" applyProtection="1">
      <alignment horizontal="center"/>
    </xf>
    <xf numFmtId="0" fontId="24" fillId="4" borderId="9" xfId="0" applyNumberFormat="1" applyFont="1" applyFill="1" applyBorder="1" applyAlignment="1">
      <alignment horizontal="center" vertical="center"/>
    </xf>
    <xf numFmtId="0" fontId="24" fillId="4" borderId="10" xfId="0" applyNumberFormat="1" applyFont="1" applyFill="1" applyBorder="1" applyAlignment="1">
      <alignment horizontal="center" vertical="center"/>
    </xf>
    <xf numFmtId="0" fontId="24" fillId="4" borderId="11" xfId="0" applyNumberFormat="1" applyFont="1" applyFill="1" applyBorder="1" applyAlignment="1">
      <alignment horizontal="center" vertical="center"/>
    </xf>
    <xf numFmtId="0" fontId="24" fillId="4" borderId="12" xfId="0" applyNumberFormat="1" applyFont="1" applyFill="1" applyBorder="1" applyAlignment="1">
      <alignment horizontal="center" vertical="center" wrapText="1"/>
    </xf>
    <xf numFmtId="0" fontId="24" fillId="4" borderId="13" xfId="0" applyNumberFormat="1" applyFont="1" applyFill="1" applyBorder="1" applyAlignment="1">
      <alignment horizontal="center" vertical="center"/>
    </xf>
    <xf numFmtId="0" fontId="24" fillId="4" borderId="14" xfId="0" applyNumberFormat="1" applyFont="1" applyFill="1" applyBorder="1" applyAlignment="1">
      <alignment horizontal="center" vertical="center"/>
    </xf>
    <xf numFmtId="0" fontId="24" fillId="4" borderId="12" xfId="0" quotePrefix="1" applyNumberFormat="1" applyFont="1" applyFill="1" applyBorder="1" applyAlignment="1">
      <alignment horizontal="center" vertical="center" wrapText="1"/>
    </xf>
    <xf numFmtId="0" fontId="24" fillId="4" borderId="14" xfId="0" quotePrefix="1" applyNumberFormat="1" applyFont="1" applyFill="1" applyBorder="1" applyAlignment="1">
      <alignment horizontal="center" vertical="center" wrapText="1"/>
    </xf>
    <xf numFmtId="0" fontId="24" fillId="4" borderId="12" xfId="0" quotePrefix="1" applyNumberFormat="1" applyFont="1" applyFill="1" applyBorder="1" applyAlignment="1">
      <alignment horizontal="center" vertical="center"/>
    </xf>
    <xf numFmtId="0" fontId="24" fillId="4" borderId="14" xfId="0" quotePrefix="1" applyNumberFormat="1" applyFont="1" applyFill="1" applyBorder="1" applyAlignment="1">
      <alignment horizontal="center" vertical="center"/>
    </xf>
    <xf numFmtId="0" fontId="24" fillId="4" borderId="12" xfId="0" applyNumberFormat="1" applyFont="1" applyFill="1" applyBorder="1" applyAlignment="1">
      <alignment horizontal="center" vertical="center"/>
    </xf>
    <xf numFmtId="0" fontId="24" fillId="4" borderId="14" xfId="0" applyNumberFormat="1" applyFont="1" applyFill="1" applyBorder="1" applyAlignment="1">
      <alignment horizontal="center" vertical="center" wrapText="1"/>
    </xf>
    <xf numFmtId="0" fontId="24" fillId="4" borderId="5" xfId="0" applyNumberFormat="1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/>
    </xf>
    <xf numFmtId="0" fontId="25" fillId="4" borderId="7" xfId="0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center" vertical="center"/>
    </xf>
    <xf numFmtId="0" fontId="33" fillId="4" borderId="6" xfId="0" applyFont="1" applyFill="1" applyBorder="1" applyAlignment="1">
      <alignment horizontal="center" vertical="center"/>
    </xf>
    <xf numFmtId="0" fontId="33" fillId="4" borderId="7" xfId="0" applyFont="1" applyFill="1" applyBorder="1" applyAlignment="1">
      <alignment horizontal="center" vertical="center"/>
    </xf>
    <xf numFmtId="0" fontId="33" fillId="4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/>
    <cellStyle name="Normal_marco_1digito" xfId="2"/>
    <cellStyle name="Normal_Sheet3" xfId="3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77458048"/>
        <c:axId val="78053760"/>
      </c:barChart>
      <c:catAx>
        <c:axId val="774580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053760"/>
        <c:crosses val="autoZero"/>
        <c:auto val="1"/>
        <c:lblAlgn val="ctr"/>
        <c:lblOffset val="100"/>
        <c:tickLblSkip val="1"/>
        <c:tickMarkSkip val="1"/>
      </c:catAx>
      <c:valAx>
        <c:axId val="7805376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4580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9221760"/>
        <c:axId val="89235840"/>
      </c:barChart>
      <c:catAx>
        <c:axId val="892217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235840"/>
        <c:crosses val="autoZero"/>
        <c:auto val="1"/>
        <c:lblAlgn val="ctr"/>
        <c:lblOffset val="100"/>
        <c:tickLblSkip val="1"/>
        <c:tickMarkSkip val="1"/>
      </c:catAx>
      <c:valAx>
        <c:axId val="8923584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22176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9339008"/>
        <c:axId val="89340544"/>
      </c:barChart>
      <c:catAx>
        <c:axId val="893390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40544"/>
        <c:crosses val="autoZero"/>
        <c:auto val="1"/>
        <c:lblAlgn val="ctr"/>
        <c:lblOffset val="100"/>
        <c:tickLblSkip val="1"/>
        <c:tickMarkSkip val="1"/>
      </c:catAx>
      <c:valAx>
        <c:axId val="893405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3900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9357312"/>
        <c:axId val="89260800"/>
      </c:barChart>
      <c:catAx>
        <c:axId val="893573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260800"/>
        <c:crosses val="autoZero"/>
        <c:auto val="1"/>
        <c:lblAlgn val="ctr"/>
        <c:lblOffset val="100"/>
        <c:tickLblSkip val="1"/>
        <c:tickMarkSkip val="1"/>
      </c:catAx>
      <c:valAx>
        <c:axId val="8926080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57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89294336"/>
        <c:axId val="89295872"/>
      </c:barChart>
      <c:catAx>
        <c:axId val="892943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295872"/>
        <c:crosses val="autoZero"/>
        <c:auto val="1"/>
        <c:lblAlgn val="ctr"/>
        <c:lblOffset val="100"/>
        <c:tickLblSkip val="1"/>
        <c:tickMarkSkip val="1"/>
      </c:catAx>
      <c:valAx>
        <c:axId val="8929587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29433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</c:ser>
        <c:axId val="89308544"/>
        <c:axId val="89465984"/>
      </c:barChart>
      <c:catAx>
        <c:axId val="8930854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465984"/>
        <c:crosses val="autoZero"/>
        <c:auto val="1"/>
        <c:lblAlgn val="ctr"/>
        <c:lblOffset val="100"/>
        <c:tickLblSkip val="1"/>
        <c:tickMarkSkip val="1"/>
      </c:catAx>
      <c:valAx>
        <c:axId val="8946598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30854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9503616"/>
        <c:axId val="89505152"/>
      </c:barChart>
      <c:catAx>
        <c:axId val="895036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505152"/>
        <c:crosses val="autoZero"/>
        <c:auto val="1"/>
        <c:lblAlgn val="ctr"/>
        <c:lblOffset val="100"/>
        <c:tickLblSkip val="1"/>
        <c:tickMarkSkip val="1"/>
      </c:catAx>
      <c:valAx>
        <c:axId val="8950515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5036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9440256"/>
        <c:axId val="89441792"/>
      </c:barChart>
      <c:catAx>
        <c:axId val="8944025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441792"/>
        <c:crosses val="autoZero"/>
        <c:auto val="1"/>
        <c:lblAlgn val="ctr"/>
        <c:lblOffset val="100"/>
        <c:tickLblSkip val="1"/>
        <c:tickMarkSkip val="1"/>
      </c:catAx>
      <c:valAx>
        <c:axId val="8944179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440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9508096"/>
        <c:axId val="91054080"/>
      </c:barChart>
      <c:catAx>
        <c:axId val="895080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1054080"/>
        <c:crosses val="autoZero"/>
        <c:auto val="1"/>
        <c:lblAlgn val="ctr"/>
        <c:lblOffset val="100"/>
        <c:tickLblSkip val="1"/>
        <c:tickMarkSkip val="1"/>
      </c:catAx>
      <c:valAx>
        <c:axId val="9105408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50809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9915776"/>
        <c:axId val="89917312"/>
      </c:barChart>
      <c:catAx>
        <c:axId val="899157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917312"/>
        <c:crosses val="autoZero"/>
        <c:auto val="1"/>
        <c:lblAlgn val="ctr"/>
        <c:lblOffset val="100"/>
        <c:tickLblSkip val="1"/>
        <c:tickMarkSkip val="1"/>
      </c:catAx>
      <c:valAx>
        <c:axId val="899173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9157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89938560"/>
        <c:axId val="89964928"/>
      </c:barChart>
      <c:catAx>
        <c:axId val="89938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964928"/>
        <c:crosses val="autoZero"/>
        <c:auto val="1"/>
        <c:lblAlgn val="ctr"/>
        <c:lblOffset val="100"/>
        <c:tickLblSkip val="1"/>
        <c:tickMarkSkip val="1"/>
      </c:catAx>
      <c:valAx>
        <c:axId val="899649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99385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78111872"/>
        <c:axId val="78113408"/>
      </c:barChart>
      <c:catAx>
        <c:axId val="7811187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113408"/>
        <c:crosses val="autoZero"/>
        <c:auto val="1"/>
        <c:lblAlgn val="ctr"/>
        <c:lblOffset val="100"/>
        <c:tickLblSkip val="1"/>
        <c:tickMarkSkip val="1"/>
      </c:catAx>
      <c:valAx>
        <c:axId val="7811340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11187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3274880"/>
        <c:axId val="93276416"/>
      </c:barChart>
      <c:catAx>
        <c:axId val="9327488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276416"/>
        <c:crosses val="autoZero"/>
        <c:auto val="1"/>
        <c:lblAlgn val="ctr"/>
        <c:lblOffset val="100"/>
        <c:tickLblSkip val="1"/>
        <c:tickMarkSkip val="1"/>
      </c:catAx>
      <c:valAx>
        <c:axId val="93276416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274880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301760"/>
        <c:axId val="93315840"/>
      </c:barChart>
      <c:catAx>
        <c:axId val="933017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315840"/>
        <c:crosses val="autoZero"/>
        <c:auto val="1"/>
        <c:lblAlgn val="ctr"/>
        <c:lblOffset val="100"/>
        <c:tickLblSkip val="1"/>
        <c:tickMarkSkip val="1"/>
      </c:catAx>
      <c:valAx>
        <c:axId val="9331584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3017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242496"/>
        <c:axId val="93244032"/>
      </c:barChart>
      <c:catAx>
        <c:axId val="932424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244032"/>
        <c:crosses val="autoZero"/>
        <c:auto val="1"/>
        <c:lblAlgn val="ctr"/>
        <c:lblOffset val="100"/>
        <c:tickLblSkip val="1"/>
        <c:tickMarkSkip val="1"/>
      </c:catAx>
      <c:valAx>
        <c:axId val="9324403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2424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306240"/>
        <c:axId val="93418624"/>
      </c:barChart>
      <c:catAx>
        <c:axId val="9330624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418624"/>
        <c:crosses val="autoZero"/>
        <c:auto val="1"/>
        <c:lblAlgn val="ctr"/>
        <c:lblOffset val="100"/>
        <c:tickLblSkip val="1"/>
        <c:tickMarkSkip val="1"/>
      </c:catAx>
      <c:valAx>
        <c:axId val="9341862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30624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93443584"/>
        <c:axId val="93445120"/>
      </c:barChart>
      <c:catAx>
        <c:axId val="9344358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445120"/>
        <c:crosses val="autoZero"/>
        <c:auto val="1"/>
        <c:lblAlgn val="ctr"/>
        <c:lblOffset val="100"/>
        <c:tickLblSkip val="1"/>
        <c:tickMarkSkip val="1"/>
      </c:catAx>
      <c:valAx>
        <c:axId val="9344512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44358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3364224"/>
        <c:axId val="93365760"/>
      </c:barChart>
      <c:catAx>
        <c:axId val="9336422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365760"/>
        <c:crosses val="autoZero"/>
        <c:auto val="1"/>
        <c:lblAlgn val="ctr"/>
        <c:lblOffset val="100"/>
        <c:tickLblSkip val="1"/>
        <c:tickMarkSkip val="1"/>
      </c:catAx>
      <c:valAx>
        <c:axId val="9336576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36422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axId val="93403008"/>
        <c:axId val="93404544"/>
      </c:barChart>
      <c:catAx>
        <c:axId val="934030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404544"/>
        <c:crosses val="autoZero"/>
        <c:auto val="1"/>
        <c:lblAlgn val="ctr"/>
        <c:lblOffset val="100"/>
        <c:tickLblSkip val="1"/>
        <c:tickMarkSkip val="1"/>
      </c:catAx>
      <c:valAx>
        <c:axId val="934045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403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77610368"/>
        <c:axId val="77644928"/>
      </c:barChart>
      <c:catAx>
        <c:axId val="776103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644928"/>
        <c:crosses val="autoZero"/>
        <c:auto val="1"/>
        <c:lblAlgn val="ctr"/>
        <c:lblOffset val="100"/>
        <c:tickLblSkip val="1"/>
        <c:tickMarkSkip val="1"/>
      </c:catAx>
      <c:valAx>
        <c:axId val="7764492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76103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4096512"/>
        <c:axId val="84098048"/>
      </c:barChart>
      <c:catAx>
        <c:axId val="840965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98048"/>
        <c:crosses val="autoZero"/>
        <c:auto val="1"/>
        <c:lblAlgn val="ctr"/>
        <c:lblOffset val="100"/>
        <c:tickLblSkip val="1"/>
        <c:tickMarkSkip val="1"/>
      </c:catAx>
      <c:valAx>
        <c:axId val="8409804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965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78258176"/>
        <c:axId val="78259712"/>
      </c:barChart>
      <c:catAx>
        <c:axId val="782581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259712"/>
        <c:crosses val="autoZero"/>
        <c:auto val="1"/>
        <c:lblAlgn val="ctr"/>
        <c:lblOffset val="100"/>
        <c:tickLblSkip val="1"/>
        <c:tickMarkSkip val="1"/>
      </c:catAx>
      <c:valAx>
        <c:axId val="782597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25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'[2]1 (M_MOV3M)_INTER'!#REF!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78276864"/>
        <c:axId val="84082688"/>
      </c:barChart>
      <c:catAx>
        <c:axId val="782768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082688"/>
        <c:crosses val="autoZero"/>
        <c:auto val="1"/>
        <c:lblAlgn val="ctr"/>
        <c:lblOffset val="100"/>
        <c:tickLblSkip val="1"/>
        <c:tickMarkSkip val="1"/>
      </c:catAx>
      <c:valAx>
        <c:axId val="84082688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782768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4165376"/>
        <c:axId val="84166912"/>
      </c:barChart>
      <c:catAx>
        <c:axId val="8416537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66912"/>
        <c:crosses val="autoZero"/>
        <c:auto val="1"/>
        <c:lblAlgn val="ctr"/>
        <c:lblOffset val="100"/>
        <c:tickLblSkip val="1"/>
        <c:tickMarkSkip val="1"/>
      </c:catAx>
      <c:valAx>
        <c:axId val="84166912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6537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'1 (M_MOV3M)'!#REF!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axId val="88087168"/>
        <c:axId val="88105344"/>
      </c:barChart>
      <c:catAx>
        <c:axId val="8808716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105344"/>
        <c:crosses val="autoZero"/>
        <c:auto val="1"/>
        <c:lblAlgn val="ctr"/>
        <c:lblOffset val="100"/>
        <c:tickLblSkip val="1"/>
        <c:tickMarkSkip val="1"/>
      </c:catAx>
      <c:valAx>
        <c:axId val="88105344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0871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layout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layout/>
      <c:spPr>
        <a:noFill/>
        <a:ln w="2540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axId val="88130304"/>
        <c:axId val="88131840"/>
      </c:barChart>
      <c:catAx>
        <c:axId val="8813030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131840"/>
        <c:crosses val="autoZero"/>
        <c:auto val="1"/>
        <c:lblAlgn val="ctr"/>
        <c:lblOffset val="100"/>
        <c:tickLblSkip val="1"/>
        <c:tickMarkSkip val="1"/>
      </c:catAx>
      <c:valAx>
        <c:axId val="88131840"/>
        <c:scaling>
          <c:orientation val="minMax"/>
        </c:scaling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813030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B24"/>
  <sheetViews>
    <sheetView showGridLines="0" showRowColHeaders="0" tabSelected="1" zoomScaleNormal="100" workbookViewId="0">
      <selection activeCell="B1" sqref="B1"/>
    </sheetView>
  </sheetViews>
  <sheetFormatPr defaultRowHeight="12.75"/>
  <cols>
    <col min="1" max="1" width="2.5703125" customWidth="1"/>
    <col min="2" max="2" width="104.42578125" bestFit="1" customWidth="1"/>
  </cols>
  <sheetData>
    <row r="1" spans="2:2" ht="27" customHeight="1">
      <c r="B1" s="150" t="s">
        <v>389</v>
      </c>
    </row>
    <row r="2" spans="2:2" ht="3.75" customHeight="1">
      <c r="B2" s="65"/>
    </row>
    <row r="3" spans="2:2">
      <c r="B3" s="151"/>
    </row>
    <row r="4" spans="2:2" s="2" customFormat="1" ht="14.25" customHeight="1">
      <c r="B4" s="63" t="s">
        <v>390</v>
      </c>
    </row>
    <row r="5" spans="2:2" s="2" customFormat="1" ht="3.75" customHeight="1">
      <c r="B5" s="64"/>
    </row>
    <row r="6" spans="2:2" s="2" customFormat="1" ht="18" customHeight="1">
      <c r="B6" s="9"/>
    </row>
    <row r="7" spans="2:2" s="2" customFormat="1" ht="18" customHeight="1">
      <c r="B7" s="146" t="s">
        <v>391</v>
      </c>
    </row>
    <row r="8" spans="2:2" s="2" customFormat="1" ht="18" customHeight="1">
      <c r="B8" s="146" t="s">
        <v>392</v>
      </c>
    </row>
    <row r="9" spans="2:2" s="2" customFormat="1" ht="18" customHeight="1">
      <c r="B9" s="146" t="s">
        <v>393</v>
      </c>
    </row>
    <row r="10" spans="2:2" s="2" customFormat="1" ht="18" customHeight="1">
      <c r="B10" s="146" t="s">
        <v>388</v>
      </c>
    </row>
    <row r="11" spans="2:2" s="2" customFormat="1" ht="18" customHeight="1">
      <c r="B11" s="146" t="s">
        <v>385</v>
      </c>
    </row>
    <row r="12" spans="2:2" s="2" customFormat="1" ht="18" customHeight="1">
      <c r="B12" s="146" t="s">
        <v>384</v>
      </c>
    </row>
    <row r="13" spans="2:2" s="2" customFormat="1" ht="18" customHeight="1">
      <c r="B13" s="146" t="s">
        <v>383</v>
      </c>
    </row>
    <row r="14" spans="2:2" s="2" customFormat="1" ht="18" customHeight="1">
      <c r="B14" s="146" t="s">
        <v>386</v>
      </c>
    </row>
    <row r="15" spans="2:2" s="2" customFormat="1" ht="18" customHeight="1">
      <c r="B15" s="146" t="s">
        <v>382</v>
      </c>
    </row>
    <row r="16" spans="2:2" s="2" customFormat="1" ht="18" customHeight="1">
      <c r="B16" s="146" t="s">
        <v>387</v>
      </c>
    </row>
    <row r="17" spans="2:2" s="2" customFormat="1" ht="18" customHeight="1">
      <c r="B17" s="146" t="s">
        <v>381</v>
      </c>
    </row>
    <row r="18" spans="2:2" s="2" customFormat="1" ht="18" customHeight="1">
      <c r="B18" s="146" t="s">
        <v>380</v>
      </c>
    </row>
    <row r="19" spans="2:2" ht="18" customHeight="1">
      <c r="B19" s="146" t="s">
        <v>379</v>
      </c>
    </row>
    <row r="20" spans="2:2" ht="18" customHeight="1">
      <c r="B20" s="146" t="s">
        <v>378</v>
      </c>
    </row>
    <row r="21" spans="2:2" ht="18" customHeight="1">
      <c r="B21" s="146" t="s">
        <v>394</v>
      </c>
    </row>
    <row r="22" spans="2:2" ht="18" customHeight="1">
      <c r="B22" s="146" t="s">
        <v>395</v>
      </c>
    </row>
    <row r="23" spans="2:2" ht="18" customHeight="1">
      <c r="B23" s="167"/>
    </row>
    <row r="24" spans="2:2" ht="18" customHeight="1">
      <c r="B24" s="146" t="s">
        <v>0</v>
      </c>
    </row>
  </sheetData>
  <phoneticPr fontId="0" type="noConversion"/>
  <hyperlinks>
    <hyperlink ref="B13" location="'Q007'!A1" display="Q007_ENT_PAISES - IMPORTAÇÕES COMÉRCIO INTERNACIONAL POR PAÍSES"/>
    <hyperlink ref="B15" location="'Q009'!A1" display="Q009_SAI_PAISES - EXPORTAÇÕES COMÉRCIO INTERNACIONAL POR PAÍSES"/>
    <hyperlink ref="B17" location="'Q011'!A1" display="Q011_ENT_CGCE - IMPORTAÇÕES - COMÉRCIO INTERNACIONAL POR CGCE"/>
    <hyperlink ref="B18" location="'Q012'!A1" display="Q012_SAI_CGCE - EXPORTAÇÕES - COMÉRCIO INTERNACIONAL POR CGCE"/>
    <hyperlink ref="B19" location="'Q013'!A1" display="Q013_ENT_CAP - IMPORTAÇÕES - COMÉRCIO INTERNACIONAL POR CAPÍTULOS DA NC"/>
    <hyperlink ref="B20" location="'Q014'!A1" display="Q014_SAI_CAP - EXPORTAÇÕES - COMÉRCIO INTERNACIONAL POR CAPÍTULOS DA NC"/>
    <hyperlink ref="B22" location="'Q016'!A1" display="Q016_ZN_ECON - REPARTIÇÃO POR ZONAS ECONÓMICAS E PAÍSES DO COMÉRCIO INTERNACIONAL - TOTAL DO PAÍS"/>
    <hyperlink ref="B7" location="'Q001'!A1" display="Q001_RESUL_GLOBAIS - RESULTADOS GLOBAIS"/>
    <hyperlink ref="B8" location="'Q002'!A1" display="Q002_ENT_MES - IMPORTAÇÕES COMÉRCIO INTERNACIONAL POR MÊS"/>
    <hyperlink ref="B10" location="'Q004'!A1" display="Q004_SAI_MES - EXPORTAÇÕES COMÉRCIO INTERNACIONAL POR MÊS"/>
    <hyperlink ref="B9" location="'Q003'!A1" display="Q003_IMP_RESULT_MES - IMPORTAÇÕES COMÉRCIO INTERNACIONAL POR MÊS COM E SEM COMBUSTÍVEIS"/>
    <hyperlink ref="B11" location="'Q005'!A1" display="Q005_EXP_RESULT_MES - EXPORTAÇÕES COMÉRCIO INTERNACIONAL POR MÊS COM E SEM COMBUSTÍVEIS"/>
    <hyperlink ref="B12" location="'Q006'!A1" display="Q006_SALDO - SALDO DA BALANÇA COMERCIAL COM E SEM COMBUSTÍVEIS"/>
    <hyperlink ref="B14" location="'Q008'!A1" display="Q008_IMP_PRINC_PAISES - IMPORTAÇÕES COMÉRCIO INTERNACIONAL POR PRINCIPAIS PAÍSES E ZONAS ECONÓMICAS"/>
    <hyperlink ref="B16" location="'Q010'!A1" display="Q010_EXP_PRINC_PAISES - EXPORTAÇÕES COMÉRCIO INTERNACIONAL POR PRINCIPAIS PAÍSES E ZONAS ECONÓMICAS"/>
    <hyperlink ref="B24" location="'Nomenclatura Combinada'!A2" display="Nomenclatura Combinada - Descritivo dos Capítulos da NC"/>
    <hyperlink ref="B21" location="'Q015'!A1" display="Q015_IMP_EXP_GRP_PROD - IMPORTAÇÕES E EXPORTAÇÕES DO COMÉRCIO INTERNACIONAL POR GRUPOS DE PRODUTOS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50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10" customWidth="1"/>
    <col min="3" max="3" width="2.5703125" style="10" customWidth="1"/>
    <col min="4" max="4" width="46.7109375" style="10" customWidth="1"/>
    <col min="5" max="5" width="0.42578125" style="10" customWidth="1"/>
    <col min="6" max="6" width="11.140625" style="10" customWidth="1"/>
    <col min="7" max="7" width="0.42578125" style="10" customWidth="1"/>
    <col min="8" max="8" width="11.140625" style="10" customWidth="1"/>
    <col min="9" max="9" width="0.42578125" style="10" customWidth="1"/>
    <col min="10" max="10" width="10.7109375" style="10" customWidth="1"/>
    <col min="11" max="11" width="0.42578125" style="10" customWidth="1"/>
    <col min="12" max="12" width="16" style="10" customWidth="1"/>
    <col min="13" max="13" width="0.42578125" style="10" customWidth="1"/>
    <col min="14" max="14" width="11.140625" style="10" customWidth="1"/>
    <col min="15" max="15" width="0.42578125" style="10" customWidth="1"/>
    <col min="16" max="16" width="11.140625" style="10" customWidth="1"/>
    <col min="17" max="17" width="0.42578125" style="10" customWidth="1"/>
    <col min="18" max="18" width="10.7109375" style="10" customWidth="1"/>
    <col min="19" max="19" width="0.42578125" style="10" customWidth="1"/>
    <col min="20" max="20" width="16" style="10" customWidth="1"/>
    <col min="21" max="21" width="8.28515625" style="10" customWidth="1"/>
    <col min="22" max="23" width="9.85546875" style="10" customWidth="1"/>
    <col min="24" max="24" width="8.42578125" style="10" customWidth="1"/>
    <col min="25" max="16384" width="9.140625" style="10"/>
  </cols>
  <sheetData>
    <row r="1" spans="1:24" ht="4.5" customHeigh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</row>
    <row r="2" spans="1:24" ht="29.25" customHeight="1">
      <c r="A2" s="210" t="s">
        <v>653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11"/>
    </row>
    <row r="3" spans="1:24" ht="3.6" customHeight="1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11"/>
    </row>
    <row r="4" spans="1:24" ht="3.6" customHeight="1">
      <c r="A4" s="123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1"/>
    </row>
    <row r="5" spans="1:24" ht="26.25" customHeight="1">
      <c r="A5" s="213" t="s">
        <v>656</v>
      </c>
      <c r="B5" s="213"/>
      <c r="C5" s="213"/>
      <c r="D5" s="213"/>
      <c r="E5" s="124"/>
      <c r="F5" s="241" t="s">
        <v>654</v>
      </c>
      <c r="G5" s="215"/>
      <c r="H5" s="215"/>
      <c r="I5" s="215"/>
      <c r="J5" s="215"/>
      <c r="K5" s="215"/>
      <c r="L5" s="215"/>
      <c r="M5" s="125"/>
      <c r="N5" s="213" t="s">
        <v>655</v>
      </c>
      <c r="O5" s="213"/>
      <c r="P5" s="213"/>
      <c r="Q5" s="213"/>
      <c r="R5" s="213"/>
      <c r="S5" s="213"/>
      <c r="T5" s="213"/>
      <c r="W5" s="163"/>
      <c r="X5" s="163"/>
    </row>
    <row r="6" spans="1:24" ht="2.25" customHeight="1">
      <c r="A6" s="213"/>
      <c r="B6" s="213"/>
      <c r="C6" s="213"/>
      <c r="D6" s="213"/>
      <c r="E6" s="124"/>
      <c r="F6" s="126"/>
      <c r="G6" s="126"/>
      <c r="H6" s="126"/>
      <c r="I6" s="126"/>
      <c r="J6" s="126"/>
      <c r="K6" s="126"/>
      <c r="L6" s="126"/>
      <c r="M6" s="125"/>
      <c r="N6" s="127"/>
      <c r="O6" s="127"/>
      <c r="P6" s="127"/>
      <c r="Q6" s="126"/>
      <c r="R6" s="126"/>
      <c r="S6" s="127"/>
      <c r="T6" s="127"/>
      <c r="U6" s="11"/>
    </row>
    <row r="7" spans="1:24" ht="24.75" customHeight="1">
      <c r="A7" s="213"/>
      <c r="B7" s="213"/>
      <c r="C7" s="213"/>
      <c r="D7" s="213"/>
      <c r="E7" s="128"/>
      <c r="F7" s="214" t="s">
        <v>636</v>
      </c>
      <c r="G7" s="214"/>
      <c r="H7" s="214"/>
      <c r="I7" s="214"/>
      <c r="J7" s="214"/>
      <c r="K7" s="129"/>
      <c r="L7" s="154" t="s">
        <v>640</v>
      </c>
      <c r="M7" s="130"/>
      <c r="N7" s="214" t="s">
        <v>636</v>
      </c>
      <c r="O7" s="214"/>
      <c r="P7" s="214"/>
      <c r="Q7" s="214"/>
      <c r="R7" s="214"/>
      <c r="S7" s="129"/>
      <c r="T7" s="154" t="s">
        <v>640</v>
      </c>
      <c r="U7" s="11"/>
    </row>
    <row r="8" spans="1:24" ht="2.25" customHeight="1">
      <c r="A8" s="213"/>
      <c r="B8" s="213"/>
      <c r="C8" s="213"/>
      <c r="D8" s="213"/>
      <c r="E8" s="128"/>
      <c r="F8" s="129"/>
      <c r="G8" s="129"/>
      <c r="H8" s="129"/>
      <c r="I8" s="129"/>
      <c r="J8" s="129"/>
      <c r="K8" s="129"/>
      <c r="L8" s="131"/>
      <c r="M8" s="130"/>
      <c r="N8" s="129"/>
      <c r="O8" s="129"/>
      <c r="P8" s="129"/>
      <c r="Q8" s="129"/>
      <c r="R8" s="129"/>
      <c r="S8" s="129"/>
      <c r="T8" s="129"/>
      <c r="U8" s="11"/>
    </row>
    <row r="9" spans="1:24" ht="34.5" customHeight="1">
      <c r="A9" s="213"/>
      <c r="B9" s="213"/>
      <c r="C9" s="213"/>
      <c r="D9" s="213"/>
      <c r="E9" s="124"/>
      <c r="F9" s="209" t="s">
        <v>1122</v>
      </c>
      <c r="G9" s="126"/>
      <c r="H9" s="209" t="s">
        <v>1123</v>
      </c>
      <c r="I9" s="126"/>
      <c r="J9" s="154" t="s">
        <v>657</v>
      </c>
      <c r="K9" s="126"/>
      <c r="L9" s="108" t="s">
        <v>297</v>
      </c>
      <c r="M9" s="125"/>
      <c r="N9" s="209" t="s">
        <v>1122</v>
      </c>
      <c r="O9" s="126"/>
      <c r="P9" s="209" t="s">
        <v>1123</v>
      </c>
      <c r="Q9" s="126"/>
      <c r="R9" s="154" t="s">
        <v>657</v>
      </c>
      <c r="S9" s="126"/>
      <c r="T9" s="108" t="s">
        <v>297</v>
      </c>
      <c r="U9" s="11"/>
    </row>
    <row r="10" spans="1:24" ht="13.15" customHeight="1">
      <c r="A10" s="11"/>
      <c r="B10" s="11"/>
      <c r="C10" s="11"/>
      <c r="D10" s="11"/>
      <c r="E10" s="11"/>
      <c r="F10" s="12"/>
      <c r="G10" s="12"/>
      <c r="H10" s="12"/>
      <c r="I10" s="12"/>
      <c r="J10" s="61"/>
      <c r="K10" s="12"/>
      <c r="L10" s="61"/>
      <c r="M10" s="132"/>
      <c r="N10" s="12"/>
      <c r="O10" s="12"/>
      <c r="P10" s="12"/>
      <c r="Q10" s="12"/>
      <c r="R10" s="61"/>
      <c r="S10" s="12"/>
      <c r="T10" s="61"/>
      <c r="U10" s="11"/>
    </row>
    <row r="11" spans="1:24" ht="27.75" customHeight="1">
      <c r="A11" s="239" t="s">
        <v>669</v>
      </c>
      <c r="B11" s="239"/>
      <c r="C11" s="239"/>
      <c r="D11" s="239"/>
      <c r="E11" s="133"/>
      <c r="F11" s="134"/>
      <c r="G11" s="134"/>
      <c r="H11" s="134"/>
      <c r="I11" s="134"/>
      <c r="J11" s="135"/>
      <c r="K11" s="134"/>
      <c r="L11" s="136"/>
      <c r="M11" s="137"/>
      <c r="N11" s="134"/>
      <c r="O11" s="134"/>
      <c r="P11" s="134"/>
      <c r="Q11" s="134"/>
      <c r="R11" s="135"/>
      <c r="S11" s="134"/>
      <c r="T11" s="136"/>
      <c r="U11" s="11"/>
      <c r="W11" s="153"/>
      <c r="X11" s="153"/>
    </row>
    <row r="12" spans="1:24" ht="12.75" customHeight="1">
      <c r="A12" s="57"/>
      <c r="B12" s="57" t="s">
        <v>367</v>
      </c>
      <c r="C12" s="57" t="s">
        <v>658</v>
      </c>
      <c r="D12" s="57"/>
      <c r="E12" s="57"/>
      <c r="F12" s="57">
        <v>1915.590121</v>
      </c>
      <c r="G12" s="57"/>
      <c r="H12" s="57">
        <v>2052.3306510000002</v>
      </c>
      <c r="I12" s="57"/>
      <c r="J12" s="138">
        <f t="shared" ref="J12:J21" si="0">F12-H12</f>
        <v>-136.74053000000026</v>
      </c>
      <c r="K12" s="57"/>
      <c r="L12" s="139">
        <f t="shared" ref="L12:L21" si="1">F12/H12*100-100</f>
        <v>-6.6626949187438811</v>
      </c>
      <c r="M12" s="132"/>
      <c r="N12" s="57">
        <v>5501.0656120000003</v>
      </c>
      <c r="O12" s="57"/>
      <c r="P12" s="57">
        <v>6004.1732700000002</v>
      </c>
      <c r="Q12" s="57"/>
      <c r="R12" s="138">
        <f>N12-P12</f>
        <v>-503.1076579999999</v>
      </c>
      <c r="S12" s="57"/>
      <c r="T12" s="139">
        <f t="shared" ref="T12:T21" si="2">N12/P12*100-100</f>
        <v>-8.3792994534949514</v>
      </c>
      <c r="U12" s="11"/>
    </row>
    <row r="13" spans="1:24" ht="12.75" customHeight="1">
      <c r="A13" s="11"/>
      <c r="B13" s="57" t="s">
        <v>368</v>
      </c>
      <c r="C13" s="57" t="s">
        <v>659</v>
      </c>
      <c r="D13" s="140"/>
      <c r="E13" s="11"/>
      <c r="F13" s="57">
        <v>881.19928600000003</v>
      </c>
      <c r="G13" s="57"/>
      <c r="H13" s="57">
        <v>908.85759099999996</v>
      </c>
      <c r="I13" s="57"/>
      <c r="J13" s="138">
        <f t="shared" si="0"/>
        <v>-27.658304999999928</v>
      </c>
      <c r="K13" s="57"/>
      <c r="L13" s="139">
        <f t="shared" si="1"/>
        <v>-3.0431945855860647</v>
      </c>
      <c r="M13" s="132"/>
      <c r="N13" s="57">
        <v>2292.4233329999997</v>
      </c>
      <c r="O13" s="57"/>
      <c r="P13" s="57">
        <v>2426.7034479999998</v>
      </c>
      <c r="Q13" s="57"/>
      <c r="R13" s="138">
        <f>N13-P13</f>
        <v>-134.28011500000002</v>
      </c>
      <c r="S13" s="57"/>
      <c r="T13" s="139">
        <f t="shared" si="2"/>
        <v>-5.5334373514270538</v>
      </c>
      <c r="U13" s="11"/>
    </row>
    <row r="14" spans="1:24" ht="12.75" customHeight="1">
      <c r="A14" s="57"/>
      <c r="B14" s="57" t="s">
        <v>369</v>
      </c>
      <c r="C14" s="57" t="s">
        <v>660</v>
      </c>
      <c r="D14" s="57"/>
      <c r="E14" s="57"/>
      <c r="F14" s="57">
        <v>425.94198799999998</v>
      </c>
      <c r="G14" s="57"/>
      <c r="H14" s="57">
        <v>585.34141499999998</v>
      </c>
      <c r="I14" s="57"/>
      <c r="J14" s="138">
        <f t="shared" si="0"/>
        <v>-159.399427</v>
      </c>
      <c r="K14" s="57"/>
      <c r="L14" s="139">
        <f t="shared" si="1"/>
        <v>-27.231872359484427</v>
      </c>
      <c r="M14" s="132"/>
      <c r="N14" s="57">
        <v>1238.3998300000001</v>
      </c>
      <c r="O14" s="57"/>
      <c r="P14" s="57">
        <v>1861.936432</v>
      </c>
      <c r="Q14" s="57"/>
      <c r="R14" s="138">
        <f t="shared" ref="R14:R21" si="3">N14-P14</f>
        <v>-623.5366019999999</v>
      </c>
      <c r="S14" s="57"/>
      <c r="T14" s="139">
        <f t="shared" si="2"/>
        <v>-33.488608487574822</v>
      </c>
      <c r="U14" s="11"/>
      <c r="V14" s="141"/>
      <c r="W14" s="141"/>
    </row>
    <row r="15" spans="1:24" ht="12.75" customHeight="1">
      <c r="A15" s="11"/>
      <c r="B15" s="57" t="s">
        <v>370</v>
      </c>
      <c r="C15" s="57" t="s">
        <v>661</v>
      </c>
      <c r="D15" s="140"/>
      <c r="E15" s="11"/>
      <c r="F15" s="57">
        <v>320.66854000000001</v>
      </c>
      <c r="G15" s="57"/>
      <c r="H15" s="57">
        <v>327.14215999999999</v>
      </c>
      <c r="I15" s="57"/>
      <c r="J15" s="138">
        <f t="shared" si="0"/>
        <v>-6.4736199999999826</v>
      </c>
      <c r="K15" s="57"/>
      <c r="L15" s="139">
        <f t="shared" si="1"/>
        <v>-1.9788400247769999</v>
      </c>
      <c r="M15" s="132"/>
      <c r="N15" s="57">
        <v>859.59727899999996</v>
      </c>
      <c r="O15" s="57"/>
      <c r="P15" s="57">
        <v>954.50564599999996</v>
      </c>
      <c r="Q15" s="57"/>
      <c r="R15" s="138">
        <f t="shared" si="3"/>
        <v>-94.908366999999998</v>
      </c>
      <c r="S15" s="57"/>
      <c r="T15" s="139">
        <f t="shared" si="2"/>
        <v>-9.9431959777008956</v>
      </c>
      <c r="U15" s="11"/>
      <c r="V15" s="141"/>
      <c r="W15" s="141"/>
    </row>
    <row r="16" spans="1:24" ht="12.75" customHeight="1">
      <c r="A16" s="11"/>
      <c r="B16" s="57" t="s">
        <v>371</v>
      </c>
      <c r="C16" s="57" t="s">
        <v>662</v>
      </c>
      <c r="D16" s="140"/>
      <c r="E16" s="11"/>
      <c r="F16" s="57">
        <v>309.62785100000002</v>
      </c>
      <c r="G16" s="57"/>
      <c r="H16" s="57">
        <v>368.78904599999998</v>
      </c>
      <c r="I16" s="57"/>
      <c r="J16" s="138">
        <f t="shared" si="0"/>
        <v>-59.161194999999964</v>
      </c>
      <c r="K16" s="57"/>
      <c r="L16" s="139">
        <f t="shared" si="1"/>
        <v>-16.042015250095034</v>
      </c>
      <c r="M16" s="132"/>
      <c r="N16" s="57">
        <v>905.42945699999996</v>
      </c>
      <c r="O16" s="57"/>
      <c r="P16" s="57">
        <v>1006.575245</v>
      </c>
      <c r="Q16" s="57"/>
      <c r="R16" s="138">
        <f t="shared" si="3"/>
        <v>-101.14578800000004</v>
      </c>
      <c r="S16" s="57"/>
      <c r="T16" s="139">
        <f t="shared" si="2"/>
        <v>-10.048507401947887</v>
      </c>
      <c r="U16" s="11"/>
      <c r="V16" s="141"/>
      <c r="W16" s="141"/>
    </row>
    <row r="17" spans="1:23" ht="12.75" customHeight="1">
      <c r="A17" s="11"/>
      <c r="B17" s="57" t="s">
        <v>372</v>
      </c>
      <c r="C17" s="57" t="s">
        <v>663</v>
      </c>
      <c r="D17" s="140"/>
      <c r="E17" s="11"/>
      <c r="F17" s="57">
        <v>295.27477900000002</v>
      </c>
      <c r="G17" s="57"/>
      <c r="H17" s="57">
        <v>260.86672700000003</v>
      </c>
      <c r="I17" s="57"/>
      <c r="J17" s="138">
        <f t="shared" si="0"/>
        <v>34.408051999999998</v>
      </c>
      <c r="K17" s="57"/>
      <c r="L17" s="139">
        <f t="shared" si="1"/>
        <v>13.189896770545204</v>
      </c>
      <c r="M17" s="132"/>
      <c r="N17" s="57">
        <v>765.85169300000007</v>
      </c>
      <c r="O17" s="57"/>
      <c r="P17" s="57">
        <v>822.8430350000001</v>
      </c>
      <c r="Q17" s="57"/>
      <c r="R17" s="138">
        <f t="shared" si="3"/>
        <v>-56.991342000000031</v>
      </c>
      <c r="S17" s="57"/>
      <c r="T17" s="139">
        <f t="shared" si="2"/>
        <v>-6.9261498944327826</v>
      </c>
      <c r="U17" s="11"/>
      <c r="V17" s="141"/>
      <c r="W17" s="141"/>
    </row>
    <row r="18" spans="1:23" ht="12.75" customHeight="1">
      <c r="A18" s="11"/>
      <c r="B18" s="57" t="s">
        <v>373</v>
      </c>
      <c r="C18" s="57" t="s">
        <v>664</v>
      </c>
      <c r="D18" s="140"/>
      <c r="E18" s="11"/>
      <c r="F18" s="57">
        <v>163.511347</v>
      </c>
      <c r="G18" s="57"/>
      <c r="H18" s="57">
        <v>187.899091</v>
      </c>
      <c r="I18" s="57"/>
      <c r="J18" s="138">
        <f t="shared" si="0"/>
        <v>-24.387743999999998</v>
      </c>
      <c r="K18" s="57"/>
      <c r="L18" s="139">
        <f t="shared" si="1"/>
        <v>-12.979170825259601</v>
      </c>
      <c r="M18" s="132"/>
      <c r="N18" s="57">
        <v>468.59314600000005</v>
      </c>
      <c r="O18" s="57"/>
      <c r="P18" s="57">
        <v>602.53196500000001</v>
      </c>
      <c r="Q18" s="57"/>
      <c r="R18" s="138">
        <f t="shared" si="3"/>
        <v>-133.93881899999997</v>
      </c>
      <c r="S18" s="57"/>
      <c r="T18" s="139">
        <f t="shared" si="2"/>
        <v>-22.229330024009599</v>
      </c>
      <c r="U18" s="11"/>
      <c r="V18" s="141"/>
      <c r="W18" s="141"/>
    </row>
    <row r="19" spans="1:23" ht="12.75" customHeight="1">
      <c r="A19" s="11"/>
      <c r="B19" s="57" t="s">
        <v>374</v>
      </c>
      <c r="C19" s="57" t="s">
        <v>665</v>
      </c>
      <c r="D19" s="140"/>
      <c r="E19" s="11"/>
      <c r="F19" s="57">
        <v>174.219886</v>
      </c>
      <c r="G19" s="57"/>
      <c r="H19" s="57">
        <v>198.79722000000001</v>
      </c>
      <c r="I19" s="57"/>
      <c r="J19" s="138">
        <f t="shared" si="0"/>
        <v>-24.577334000000008</v>
      </c>
      <c r="K19" s="57"/>
      <c r="L19" s="139">
        <f t="shared" si="1"/>
        <v>-12.363016947621304</v>
      </c>
      <c r="M19" s="132"/>
      <c r="N19" s="57">
        <v>480.24984699999999</v>
      </c>
      <c r="O19" s="57"/>
      <c r="P19" s="57">
        <v>545.09148800000003</v>
      </c>
      <c r="Q19" s="57"/>
      <c r="R19" s="138">
        <f t="shared" si="3"/>
        <v>-64.841641000000038</v>
      </c>
      <c r="S19" s="57"/>
      <c r="T19" s="139">
        <f t="shared" si="2"/>
        <v>-11.895551926138324</v>
      </c>
      <c r="U19" s="11"/>
      <c r="V19" s="141"/>
      <c r="W19" s="141"/>
    </row>
    <row r="20" spans="1:23" ht="12.75" customHeight="1">
      <c r="A20" s="11"/>
      <c r="B20" s="57" t="s">
        <v>375</v>
      </c>
      <c r="C20" s="57" t="s">
        <v>666</v>
      </c>
      <c r="D20" s="140"/>
      <c r="E20" s="11"/>
      <c r="F20" s="57">
        <v>138.042633</v>
      </c>
      <c r="G20" s="57"/>
      <c r="H20" s="57">
        <v>99.780332000000001</v>
      </c>
      <c r="I20" s="57"/>
      <c r="J20" s="138">
        <f t="shared" si="0"/>
        <v>38.262300999999994</v>
      </c>
      <c r="K20" s="57"/>
      <c r="L20" s="139">
        <f t="shared" si="1"/>
        <v>38.346536068851719</v>
      </c>
      <c r="M20" s="132"/>
      <c r="N20" s="57">
        <v>320.56088799999998</v>
      </c>
      <c r="O20" s="57"/>
      <c r="P20" s="57">
        <v>313.49860699999999</v>
      </c>
      <c r="Q20" s="57"/>
      <c r="R20" s="138">
        <f t="shared" si="3"/>
        <v>7.0622809999999845</v>
      </c>
      <c r="S20" s="57"/>
      <c r="T20" s="139">
        <f t="shared" si="2"/>
        <v>2.2527312218647069</v>
      </c>
      <c r="U20" s="11"/>
      <c r="V20" s="141"/>
      <c r="W20" s="141"/>
    </row>
    <row r="21" spans="1:23" ht="12.75" customHeight="1">
      <c r="A21" s="11"/>
      <c r="B21" s="57" t="s">
        <v>376</v>
      </c>
      <c r="C21" s="57" t="s">
        <v>667</v>
      </c>
      <c r="D21" s="140"/>
      <c r="E21" s="11"/>
      <c r="F21" s="57">
        <v>19.726171000000001</v>
      </c>
      <c r="G21" s="57"/>
      <c r="H21" s="57">
        <v>92.489153999999999</v>
      </c>
      <c r="I21" s="57"/>
      <c r="J21" s="138">
        <f t="shared" si="0"/>
        <v>-72.762982999999991</v>
      </c>
      <c r="K21" s="57"/>
      <c r="L21" s="139">
        <f t="shared" si="1"/>
        <v>-78.671908924585892</v>
      </c>
      <c r="M21" s="132"/>
      <c r="N21" s="57">
        <v>144.56694299999998</v>
      </c>
      <c r="O21" s="57"/>
      <c r="P21" s="57">
        <v>284.94256100000001</v>
      </c>
      <c r="Q21" s="57"/>
      <c r="R21" s="138">
        <f t="shared" si="3"/>
        <v>-140.37561800000003</v>
      </c>
      <c r="S21" s="57"/>
      <c r="T21" s="139">
        <f t="shared" si="2"/>
        <v>-49.264531598001618</v>
      </c>
      <c r="U21" s="11"/>
      <c r="V21" s="141"/>
      <c r="W21" s="141"/>
    </row>
    <row r="22" spans="1:23" ht="4.5" customHeight="1">
      <c r="A22" s="11"/>
      <c r="B22" s="140"/>
      <c r="C22" s="140"/>
      <c r="D22" s="11"/>
      <c r="E22" s="11"/>
      <c r="F22" s="57"/>
      <c r="G22" s="57"/>
      <c r="H22" s="57"/>
      <c r="I22" s="57"/>
      <c r="J22" s="138"/>
      <c r="K22" s="57"/>
      <c r="L22" s="139"/>
      <c r="M22" s="132"/>
      <c r="N22" s="57"/>
      <c r="O22" s="11"/>
      <c r="P22" s="57"/>
      <c r="Q22" s="57"/>
      <c r="R22" s="138"/>
      <c r="S22" s="57"/>
      <c r="T22" s="139"/>
      <c r="U22" s="11"/>
      <c r="V22" s="141"/>
      <c r="W22" s="141"/>
    </row>
    <row r="23" spans="1:23" ht="30" customHeight="1">
      <c r="A23" s="239" t="s">
        <v>668</v>
      </c>
      <c r="B23" s="239"/>
      <c r="C23" s="239"/>
      <c r="D23" s="239"/>
      <c r="E23" s="142"/>
      <c r="F23" s="134">
        <v>4166.2245510000002</v>
      </c>
      <c r="G23" s="134"/>
      <c r="H23" s="134">
        <v>4576.4195099999997</v>
      </c>
      <c r="I23" s="134"/>
      <c r="J23" s="135">
        <f>F23-H23</f>
        <v>-410.19495899999947</v>
      </c>
      <c r="K23" s="200"/>
      <c r="L23" s="136">
        <f>F23/H23*100-100</f>
        <v>-8.9632289632468485</v>
      </c>
      <c r="M23" s="137"/>
      <c r="N23" s="134">
        <v>11662.328301000001</v>
      </c>
      <c r="O23" s="134"/>
      <c r="P23" s="134">
        <v>13298.455625000001</v>
      </c>
      <c r="Q23" s="134"/>
      <c r="R23" s="135">
        <f>N23-P23</f>
        <v>-1636.1273239999991</v>
      </c>
      <c r="S23" s="200"/>
      <c r="T23" s="136">
        <f>N23/P23*100-100</f>
        <v>-12.303137823945619</v>
      </c>
      <c r="U23" s="11"/>
      <c r="V23" s="141"/>
      <c r="W23" s="141"/>
    </row>
    <row r="24" spans="1:23" s="192" customFormat="1" ht="30" customHeight="1">
      <c r="A24" s="237" t="s">
        <v>672</v>
      </c>
      <c r="B24" s="237"/>
      <c r="C24" s="237"/>
      <c r="D24" s="237"/>
      <c r="E24" s="188"/>
      <c r="F24" s="188">
        <v>4489.7606060000016</v>
      </c>
      <c r="G24" s="188"/>
      <c r="H24" s="188">
        <v>4903.6992120000023</v>
      </c>
      <c r="I24" s="188"/>
      <c r="J24" s="201">
        <f>F24-H24</f>
        <v>-413.93860600000062</v>
      </c>
      <c r="K24" s="201"/>
      <c r="L24" s="202">
        <f>F24/H24*100-100</f>
        <v>-8.4413539269912405</v>
      </c>
      <c r="M24" s="189"/>
      <c r="N24" s="188">
        <f>N25-N19</f>
        <v>12509.423467000004</v>
      </c>
      <c r="O24" s="188"/>
      <c r="P24" s="188">
        <f>P25-P19</f>
        <v>14174.458411000003</v>
      </c>
      <c r="Q24" s="188"/>
      <c r="R24" s="201">
        <f>N24-P24</f>
        <v>-1665.0349439999991</v>
      </c>
      <c r="S24" s="201"/>
      <c r="T24" s="202">
        <f>N24/P24*100-100</f>
        <v>-11.746727075708648</v>
      </c>
      <c r="U24" s="190"/>
      <c r="V24" s="191"/>
      <c r="W24" s="191"/>
    </row>
    <row r="25" spans="1:23" ht="30" customHeight="1">
      <c r="A25" s="239" t="s">
        <v>670</v>
      </c>
      <c r="B25" s="239"/>
      <c r="C25" s="239"/>
      <c r="D25" s="239"/>
      <c r="E25" s="142"/>
      <c r="F25" s="134">
        <v>4663.9804920000015</v>
      </c>
      <c r="G25" s="134"/>
      <c r="H25" s="134">
        <v>5102.4964320000017</v>
      </c>
      <c r="I25" s="134"/>
      <c r="J25" s="135">
        <f>F25-H25</f>
        <v>-438.51594000000023</v>
      </c>
      <c r="K25" s="200"/>
      <c r="L25" s="136">
        <f>F25/H25*100-100</f>
        <v>-8.5941449610797065</v>
      </c>
      <c r="M25" s="137"/>
      <c r="N25" s="134">
        <v>12989.673314000003</v>
      </c>
      <c r="O25" s="134"/>
      <c r="P25" s="134">
        <v>14719.549899000003</v>
      </c>
      <c r="Q25" s="134"/>
      <c r="R25" s="135">
        <f>N25-P25</f>
        <v>-1729.876585</v>
      </c>
      <c r="S25" s="200"/>
      <c r="T25" s="136">
        <f>N25/P25*100-100</f>
        <v>-11.752238328411948</v>
      </c>
      <c r="U25" s="11"/>
      <c r="V25" s="141"/>
      <c r="W25" s="141"/>
    </row>
    <row r="26" spans="1:23" ht="30" customHeight="1">
      <c r="A26" s="237" t="s">
        <v>673</v>
      </c>
      <c r="B26" s="237"/>
      <c r="C26" s="237"/>
      <c r="D26" s="237"/>
      <c r="E26" s="188"/>
      <c r="F26" s="188">
        <v>1569.8118059999993</v>
      </c>
      <c r="G26" s="188"/>
      <c r="H26" s="188">
        <v>1819.222201</v>
      </c>
      <c r="I26" s="57"/>
      <c r="J26" s="201">
        <f>F26-H26</f>
        <v>-249.41039500000079</v>
      </c>
      <c r="K26" s="121"/>
      <c r="L26" s="202">
        <f>F26/H26*100-100</f>
        <v>-13.709726874644758</v>
      </c>
      <c r="M26" s="143"/>
      <c r="N26" s="188">
        <f>N27+N19</f>
        <v>4238.3620780000001</v>
      </c>
      <c r="O26" s="188"/>
      <c r="P26" s="188">
        <f>P27+P19</f>
        <v>5260.6142380000001</v>
      </c>
      <c r="Q26" s="57"/>
      <c r="R26" s="201">
        <f>N26-P26</f>
        <v>-1022.25216</v>
      </c>
      <c r="S26" s="201"/>
      <c r="T26" s="202">
        <f>N26/P26*100-100</f>
        <v>-19.432182512372236</v>
      </c>
      <c r="U26" s="11"/>
      <c r="V26" s="141"/>
      <c r="W26" s="141"/>
    </row>
    <row r="27" spans="1:23" ht="30" customHeight="1">
      <c r="A27" s="238" t="s">
        <v>671</v>
      </c>
      <c r="B27" s="238"/>
      <c r="C27" s="238"/>
      <c r="D27" s="238"/>
      <c r="E27" s="142"/>
      <c r="F27" s="134">
        <v>1395.5919199999994</v>
      </c>
      <c r="G27" s="134"/>
      <c r="H27" s="134">
        <v>1620.4249809999999</v>
      </c>
      <c r="I27" s="134"/>
      <c r="J27" s="135">
        <f>F27-H27</f>
        <v>-224.8330610000005</v>
      </c>
      <c r="K27" s="200"/>
      <c r="L27" s="136">
        <f>F27/H27*100-100</f>
        <v>-13.874944143433964</v>
      </c>
      <c r="M27" s="137"/>
      <c r="N27" s="134">
        <v>3758.1122310000005</v>
      </c>
      <c r="O27" s="134"/>
      <c r="P27" s="134">
        <v>4715.5227500000001</v>
      </c>
      <c r="Q27" s="134"/>
      <c r="R27" s="135">
        <f>N27-P27</f>
        <v>-957.41051899999957</v>
      </c>
      <c r="S27" s="200"/>
      <c r="T27" s="136">
        <f>N27/P27*100-100</f>
        <v>-20.303380341023697</v>
      </c>
      <c r="U27" s="11"/>
      <c r="V27" s="141"/>
      <c r="W27" s="141"/>
    </row>
    <row r="28" spans="1:23" ht="3" customHeight="1">
      <c r="A28" s="144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11"/>
      <c r="V28" s="141"/>
      <c r="W28" s="141"/>
    </row>
    <row r="29" spans="1:23" ht="3.75" customHeight="1">
      <c r="A29" s="14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1"/>
      <c r="V29" s="141"/>
      <c r="W29" s="141"/>
    </row>
    <row r="30" spans="1:2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>
      <c r="A33" s="11"/>
      <c r="B33" s="11"/>
      <c r="C33" s="11"/>
      <c r="D33" s="11"/>
      <c r="E33" s="11"/>
      <c r="F33" s="203"/>
      <c r="G33" s="11"/>
      <c r="H33" s="203"/>
      <c r="I33" s="11"/>
      <c r="J33" s="11"/>
      <c r="K33" s="11"/>
      <c r="L33" s="11"/>
      <c r="M33" s="11"/>
      <c r="N33" s="203"/>
      <c r="O33" s="11"/>
      <c r="P33" s="203"/>
      <c r="Q33" s="11"/>
      <c r="R33" s="11"/>
      <c r="S33" s="11"/>
      <c r="T33" s="11"/>
      <c r="U33" s="11"/>
    </row>
    <row r="34" spans="1:21" ht="30" customHeight="1">
      <c r="A34" s="244" t="s">
        <v>691</v>
      </c>
      <c r="B34" s="244"/>
      <c r="C34" s="244"/>
      <c r="D34" s="244"/>
      <c r="E34" s="204"/>
      <c r="F34" s="245" t="s">
        <v>692</v>
      </c>
      <c r="G34" s="245"/>
      <c r="H34" s="245"/>
      <c r="I34" s="245"/>
      <c r="J34" s="245"/>
      <c r="K34" s="245"/>
      <c r="L34" s="245"/>
      <c r="M34" s="11"/>
      <c r="N34" s="203"/>
      <c r="O34" s="11"/>
      <c r="P34" s="203"/>
      <c r="Q34" s="11"/>
      <c r="R34" s="11"/>
      <c r="S34" s="11"/>
      <c r="T34" s="11"/>
      <c r="U34" s="11"/>
    </row>
    <row r="35" spans="1:21" ht="30" customHeight="1">
      <c r="A35" s="246" t="s">
        <v>693</v>
      </c>
      <c r="B35" s="246"/>
      <c r="C35" s="246"/>
      <c r="D35" s="246"/>
      <c r="E35" s="204"/>
      <c r="F35" s="243" t="s">
        <v>694</v>
      </c>
      <c r="G35" s="243"/>
      <c r="H35" s="243"/>
      <c r="I35" s="243"/>
      <c r="J35" s="243"/>
      <c r="K35" s="243"/>
      <c r="L35" s="243"/>
      <c r="M35" s="11"/>
      <c r="N35" s="11"/>
      <c r="O35" s="11"/>
      <c r="P35" s="11"/>
      <c r="Q35" s="11"/>
      <c r="R35" s="11"/>
      <c r="S35" s="11"/>
      <c r="T35" s="11"/>
      <c r="U35" s="11"/>
    </row>
    <row r="36" spans="1:21" ht="30" customHeight="1">
      <c r="A36" s="244" t="s">
        <v>695</v>
      </c>
      <c r="B36" s="244"/>
      <c r="C36" s="244"/>
      <c r="D36" s="244"/>
      <c r="E36" s="204"/>
      <c r="F36" s="245" t="s">
        <v>694</v>
      </c>
      <c r="G36" s="245"/>
      <c r="H36" s="245"/>
      <c r="I36" s="245"/>
      <c r="J36" s="245"/>
      <c r="K36" s="245"/>
      <c r="L36" s="245"/>
      <c r="M36" s="11"/>
      <c r="N36" s="11"/>
      <c r="O36" s="11"/>
      <c r="P36" s="11"/>
      <c r="Q36" s="11"/>
      <c r="R36" s="11"/>
      <c r="S36" s="11"/>
      <c r="T36" s="11"/>
      <c r="U36" s="11"/>
    </row>
    <row r="37" spans="1:21" ht="30" customHeight="1">
      <c r="A37" s="242" t="s">
        <v>696</v>
      </c>
      <c r="B37" s="242"/>
      <c r="C37" s="242"/>
      <c r="D37" s="242"/>
      <c r="E37" s="204"/>
      <c r="F37" s="243" t="s">
        <v>692</v>
      </c>
      <c r="G37" s="243"/>
      <c r="H37" s="243"/>
      <c r="I37" s="243"/>
      <c r="J37" s="243"/>
      <c r="K37" s="243"/>
      <c r="L37" s="243"/>
      <c r="M37" s="11"/>
      <c r="N37" s="11"/>
      <c r="O37" s="11"/>
      <c r="P37" s="11"/>
      <c r="Q37" s="11"/>
      <c r="R37" s="11"/>
      <c r="S37" s="11"/>
      <c r="T37" s="11"/>
      <c r="U37" s="11"/>
    </row>
    <row r="38" spans="1:21">
      <c r="A38" s="11"/>
      <c r="B38" s="11"/>
      <c r="C38" s="11"/>
      <c r="D38" s="11"/>
      <c r="E38" s="11"/>
      <c r="F38" s="203"/>
      <c r="G38" s="11"/>
      <c r="H38" s="203"/>
      <c r="I38" s="11"/>
      <c r="J38" s="11"/>
      <c r="K38" s="11"/>
      <c r="L38" s="11"/>
      <c r="M38" s="11"/>
      <c r="N38" s="203"/>
      <c r="O38" s="11"/>
      <c r="P38" s="203"/>
      <c r="Q38" s="11"/>
      <c r="R38" s="11"/>
      <c r="S38" s="11"/>
      <c r="T38" s="11"/>
      <c r="U38" s="11"/>
    </row>
    <row r="39" spans="1:2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6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5703125" style="28" customWidth="1"/>
    <col min="2" max="2" width="9.28515625" style="16" customWidth="1"/>
    <col min="3" max="17" width="10.140625" style="16" customWidth="1"/>
    <col min="18" max="18" width="6.5703125" style="16" customWidth="1"/>
    <col min="19" max="19" width="9.140625" style="16"/>
    <col min="20" max="20" width="2.85546875" style="16" customWidth="1"/>
    <col min="21" max="16384" width="9.140625" style="16"/>
  </cols>
  <sheetData>
    <row r="1" spans="1:21" hidden="1"/>
    <row r="2" spans="1:21" ht="24" customHeight="1">
      <c r="A2" s="223" t="s">
        <v>579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153"/>
    </row>
    <row r="3" spans="1:21" s="17" customFormat="1" ht="6.75" customHeight="1" thickBo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21" ht="12" customHeight="1" thickBot="1">
      <c r="A4" s="225" t="s">
        <v>162</v>
      </c>
      <c r="B4" s="225" t="s">
        <v>163</v>
      </c>
      <c r="C4" s="227" t="s">
        <v>582</v>
      </c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9"/>
      <c r="R4" s="225" t="s">
        <v>539</v>
      </c>
      <c r="S4" s="225" t="s">
        <v>526</v>
      </c>
      <c r="U4" s="163"/>
    </row>
    <row r="5" spans="1:21" ht="21.75" customHeight="1" thickBot="1">
      <c r="A5" s="226"/>
      <c r="B5" s="226"/>
      <c r="C5" s="91" t="s">
        <v>164</v>
      </c>
      <c r="D5" s="91" t="s">
        <v>165</v>
      </c>
      <c r="E5" s="91" t="s">
        <v>166</v>
      </c>
      <c r="F5" s="91" t="s">
        <v>167</v>
      </c>
      <c r="G5" s="91" t="s">
        <v>168</v>
      </c>
      <c r="H5" s="91" t="s">
        <v>354</v>
      </c>
      <c r="I5" s="91" t="s">
        <v>169</v>
      </c>
      <c r="J5" s="91" t="s">
        <v>170</v>
      </c>
      <c r="K5" s="91" t="s">
        <v>171</v>
      </c>
      <c r="L5" s="91" t="s">
        <v>172</v>
      </c>
      <c r="M5" s="91" t="s">
        <v>173</v>
      </c>
      <c r="N5" s="91" t="s">
        <v>174</v>
      </c>
      <c r="O5" s="91" t="s">
        <v>175</v>
      </c>
      <c r="P5" s="91" t="s">
        <v>176</v>
      </c>
      <c r="Q5" s="91" t="s">
        <v>177</v>
      </c>
      <c r="R5" s="226"/>
      <c r="S5" s="226"/>
    </row>
    <row r="6" spans="1:21" ht="12.75">
      <c r="A6" s="166">
        <v>2019</v>
      </c>
      <c r="B6" s="16" t="s">
        <v>340</v>
      </c>
      <c r="C6" s="18">
        <v>651.28200100000004</v>
      </c>
      <c r="D6" s="18">
        <v>59.004925999999998</v>
      </c>
      <c r="E6" s="18">
        <v>100.37139999999999</v>
      </c>
      <c r="F6" s="18">
        <v>13.670226</v>
      </c>
      <c r="G6" s="18">
        <v>5.1209920000000002</v>
      </c>
      <c r="H6" s="18">
        <v>5.0013550000000002</v>
      </c>
      <c r="I6" s="18">
        <v>44.063628000000001</v>
      </c>
      <c r="J6" s="18">
        <v>35.768661999999999</v>
      </c>
      <c r="K6" s="18">
        <v>29.699946000000001</v>
      </c>
      <c r="L6" s="18">
        <v>1248.5665710000001</v>
      </c>
      <c r="M6" s="18">
        <v>2.6250439999999999</v>
      </c>
      <c r="N6" s="18">
        <v>13.535588000000001</v>
      </c>
      <c r="O6" s="18">
        <v>636.27104899999995</v>
      </c>
      <c r="P6" s="18">
        <v>14.34286</v>
      </c>
      <c r="Q6" s="18">
        <v>21.535843</v>
      </c>
      <c r="R6" s="166">
        <v>2019</v>
      </c>
      <c r="S6" s="16" t="s">
        <v>542</v>
      </c>
      <c r="U6" s="153"/>
    </row>
    <row r="7" spans="1:21">
      <c r="B7" s="16" t="s">
        <v>341</v>
      </c>
      <c r="C7" s="18">
        <v>596.097848</v>
      </c>
      <c r="D7" s="18">
        <v>49.833874000000002</v>
      </c>
      <c r="E7" s="18">
        <v>122.516536</v>
      </c>
      <c r="F7" s="18">
        <v>7.5183850000000003</v>
      </c>
      <c r="G7" s="18">
        <v>4.9475519999999999</v>
      </c>
      <c r="H7" s="18">
        <v>5.0954709999999999</v>
      </c>
      <c r="I7" s="18">
        <v>36.306280000000001</v>
      </c>
      <c r="J7" s="18">
        <v>36.113404000000003</v>
      </c>
      <c r="K7" s="18">
        <v>8.6230550000000008</v>
      </c>
      <c r="L7" s="18">
        <v>1196.859723</v>
      </c>
      <c r="M7" s="18">
        <v>2.471886</v>
      </c>
      <c r="N7" s="18">
        <v>26.477761000000001</v>
      </c>
      <c r="O7" s="18">
        <v>626.65983900000003</v>
      </c>
      <c r="P7" s="18">
        <v>14.023249</v>
      </c>
      <c r="Q7" s="18">
        <v>28.589019</v>
      </c>
      <c r="R7" s="28"/>
      <c r="S7" s="16" t="s">
        <v>543</v>
      </c>
    </row>
    <row r="8" spans="1:21">
      <c r="B8" s="16" t="s">
        <v>342</v>
      </c>
      <c r="C8" s="18">
        <v>632.07481499999994</v>
      </c>
      <c r="D8" s="18">
        <v>46.006120000000003</v>
      </c>
      <c r="E8" s="18">
        <v>131.012744</v>
      </c>
      <c r="F8" s="18">
        <v>9.4499440000000003</v>
      </c>
      <c r="G8" s="18">
        <v>5.8570200000000003</v>
      </c>
      <c r="H8" s="18">
        <v>5.7788170000000001</v>
      </c>
      <c r="I8" s="18">
        <v>32.749358000000001</v>
      </c>
      <c r="J8" s="18">
        <v>36.881534000000002</v>
      </c>
      <c r="K8" s="18">
        <v>10.198521</v>
      </c>
      <c r="L8" s="18">
        <v>1289.342868</v>
      </c>
      <c r="M8" s="18">
        <v>2.509652</v>
      </c>
      <c r="N8" s="18">
        <v>59.257702000000002</v>
      </c>
      <c r="O8" s="18">
        <v>704.84948599999996</v>
      </c>
      <c r="P8" s="18">
        <v>20.008662999999999</v>
      </c>
      <c r="Q8" s="18">
        <v>20.029962999999999</v>
      </c>
      <c r="R8" s="28"/>
      <c r="S8" s="16" t="s">
        <v>544</v>
      </c>
    </row>
    <row r="9" spans="1:21">
      <c r="B9" s="16" t="s">
        <v>343</v>
      </c>
      <c r="C9" s="18">
        <v>574.05848100000003</v>
      </c>
      <c r="D9" s="18">
        <v>44.983137999999997</v>
      </c>
      <c r="E9" s="18">
        <v>115.320176</v>
      </c>
      <c r="F9" s="18">
        <v>9.3779339999999998</v>
      </c>
      <c r="G9" s="18">
        <v>4.6551369999999999</v>
      </c>
      <c r="H9" s="18">
        <v>4.5702879999999997</v>
      </c>
      <c r="I9" s="18">
        <v>28.321512999999999</v>
      </c>
      <c r="J9" s="18">
        <v>33.307729000000002</v>
      </c>
      <c r="K9" s="18">
        <v>6.5683069999999999</v>
      </c>
      <c r="L9" s="18">
        <v>1206.5450060000001</v>
      </c>
      <c r="M9" s="18">
        <v>3.1762280000000001</v>
      </c>
      <c r="N9" s="18">
        <v>25.677275000000002</v>
      </c>
      <c r="O9" s="18">
        <v>631.91004299999997</v>
      </c>
      <c r="P9" s="18">
        <v>24.886528999999999</v>
      </c>
      <c r="Q9" s="18">
        <v>22.187663000000001</v>
      </c>
      <c r="R9" s="28"/>
      <c r="S9" s="16" t="s">
        <v>545</v>
      </c>
    </row>
    <row r="10" spans="1:21">
      <c r="B10" s="16" t="s">
        <v>344</v>
      </c>
      <c r="C10" s="18">
        <v>668.41911900000002</v>
      </c>
      <c r="D10" s="18">
        <v>54.747756000000003</v>
      </c>
      <c r="E10" s="18">
        <v>125.599254</v>
      </c>
      <c r="F10" s="18">
        <v>15.338405</v>
      </c>
      <c r="G10" s="18">
        <v>4.7704719999999998</v>
      </c>
      <c r="H10" s="18">
        <v>4.0960400000000003</v>
      </c>
      <c r="I10" s="18">
        <v>35.473044000000002</v>
      </c>
      <c r="J10" s="18">
        <v>35.069277999999997</v>
      </c>
      <c r="K10" s="18">
        <v>5.694985</v>
      </c>
      <c r="L10" s="18">
        <v>1336.8358619999999</v>
      </c>
      <c r="M10" s="18">
        <v>3.028667</v>
      </c>
      <c r="N10" s="18">
        <v>33.219867000000001</v>
      </c>
      <c r="O10" s="18">
        <v>745.14792599999998</v>
      </c>
      <c r="P10" s="18">
        <v>22.516437</v>
      </c>
      <c r="Q10" s="18">
        <v>23.298687000000001</v>
      </c>
      <c r="R10" s="28"/>
      <c r="S10" s="16" t="s">
        <v>546</v>
      </c>
    </row>
    <row r="11" spans="1:21">
      <c r="B11" s="16" t="s">
        <v>345</v>
      </c>
      <c r="C11" s="18">
        <v>598.20776000000001</v>
      </c>
      <c r="D11" s="18">
        <v>41.394348999999998</v>
      </c>
      <c r="E11" s="18">
        <v>97.534225000000006</v>
      </c>
      <c r="F11" s="18">
        <v>6.9118830000000004</v>
      </c>
      <c r="G11" s="18">
        <v>3.5827550000000001</v>
      </c>
      <c r="H11" s="18">
        <v>4.5951000000000004</v>
      </c>
      <c r="I11" s="18">
        <v>46.641674999999999</v>
      </c>
      <c r="J11" s="18">
        <v>30.227796999999999</v>
      </c>
      <c r="K11" s="18">
        <v>6.6291640000000003</v>
      </c>
      <c r="L11" s="18">
        <v>1188.9373270000001</v>
      </c>
      <c r="M11" s="18">
        <v>1.92588</v>
      </c>
      <c r="N11" s="18">
        <v>21.785727999999999</v>
      </c>
      <c r="O11" s="18">
        <v>660.44115899999997</v>
      </c>
      <c r="P11" s="18">
        <v>23.208725000000001</v>
      </c>
      <c r="Q11" s="18">
        <v>22.450759000000001</v>
      </c>
      <c r="R11" s="28"/>
      <c r="S11" s="16" t="s">
        <v>547</v>
      </c>
    </row>
    <row r="12" spans="1:21">
      <c r="B12" s="16" t="s">
        <v>346</v>
      </c>
      <c r="C12" s="18">
        <v>612.48399800000004</v>
      </c>
      <c r="D12" s="18">
        <v>33.694099999999999</v>
      </c>
      <c r="E12" s="18">
        <v>123.107443</v>
      </c>
      <c r="F12" s="18">
        <v>15.150740000000001</v>
      </c>
      <c r="G12" s="18">
        <v>4.4756970000000003</v>
      </c>
      <c r="H12" s="18">
        <v>5.1992079999999996</v>
      </c>
      <c r="I12" s="18">
        <v>42.381331000000003</v>
      </c>
      <c r="J12" s="18">
        <v>30.481074</v>
      </c>
      <c r="K12" s="18">
        <v>9.6822929999999996</v>
      </c>
      <c r="L12" s="18">
        <v>1362.2146399999999</v>
      </c>
      <c r="M12" s="18">
        <v>2.6328610000000001</v>
      </c>
      <c r="N12" s="18">
        <v>26.595804999999999</v>
      </c>
      <c r="O12" s="18">
        <v>727.02187600000002</v>
      </c>
      <c r="P12" s="18">
        <v>24.874447</v>
      </c>
      <c r="Q12" s="18">
        <v>26.972640999999999</v>
      </c>
      <c r="R12" s="28"/>
      <c r="S12" s="16" t="s">
        <v>548</v>
      </c>
    </row>
    <row r="13" spans="1:21">
      <c r="B13" s="16" t="s">
        <v>347</v>
      </c>
      <c r="C13" s="18">
        <v>457.08070199999997</v>
      </c>
      <c r="D13" s="18">
        <v>30.648367</v>
      </c>
      <c r="E13" s="18">
        <v>98.976410000000001</v>
      </c>
      <c r="F13" s="18">
        <v>4.2502449999999996</v>
      </c>
      <c r="G13" s="18">
        <v>2.5768800000000001</v>
      </c>
      <c r="H13" s="18">
        <v>3.551984</v>
      </c>
      <c r="I13" s="18">
        <v>31.607365999999999</v>
      </c>
      <c r="J13" s="18">
        <v>28.750615</v>
      </c>
      <c r="K13" s="18">
        <v>5.0469109999999997</v>
      </c>
      <c r="L13" s="18">
        <v>900.59515499999998</v>
      </c>
      <c r="M13" s="18">
        <v>2.5373950000000001</v>
      </c>
      <c r="N13" s="18">
        <v>31.407325</v>
      </c>
      <c r="O13" s="18">
        <v>415.81386099999997</v>
      </c>
      <c r="P13" s="18">
        <v>12.081034000000001</v>
      </c>
      <c r="Q13" s="18">
        <v>15.709415</v>
      </c>
      <c r="R13" s="28"/>
      <c r="S13" s="16" t="s">
        <v>549</v>
      </c>
    </row>
    <row r="14" spans="1:21">
      <c r="B14" s="16" t="s">
        <v>348</v>
      </c>
      <c r="C14" s="18">
        <v>637.58220200000005</v>
      </c>
      <c r="D14" s="18">
        <v>42.416308000000001</v>
      </c>
      <c r="E14" s="18">
        <v>121.66562399999999</v>
      </c>
      <c r="F14" s="18">
        <v>5.450723</v>
      </c>
      <c r="G14" s="18">
        <v>4.5261699999999996</v>
      </c>
      <c r="H14" s="18">
        <v>8.2113879999999995</v>
      </c>
      <c r="I14" s="18">
        <v>41.798551000000003</v>
      </c>
      <c r="J14" s="18">
        <v>39.283268</v>
      </c>
      <c r="K14" s="18">
        <v>12.337282</v>
      </c>
      <c r="L14" s="18">
        <v>1230.9237029999999</v>
      </c>
      <c r="M14" s="18">
        <v>2.732863</v>
      </c>
      <c r="N14" s="18">
        <v>27.806191999999999</v>
      </c>
      <c r="O14" s="18">
        <v>638.05008599999996</v>
      </c>
      <c r="P14" s="18">
        <v>27.816832999999999</v>
      </c>
      <c r="Q14" s="18">
        <v>27.128532</v>
      </c>
      <c r="R14" s="28"/>
      <c r="S14" s="16" t="s">
        <v>550</v>
      </c>
    </row>
    <row r="15" spans="1:21">
      <c r="B15" s="16" t="s">
        <v>349</v>
      </c>
      <c r="C15" s="18">
        <v>643.41692999999998</v>
      </c>
      <c r="D15" s="18">
        <v>49.041668000000001</v>
      </c>
      <c r="E15" s="18">
        <v>117.00689</v>
      </c>
      <c r="F15" s="18">
        <v>13.944836</v>
      </c>
      <c r="G15" s="18">
        <v>13.950595</v>
      </c>
      <c r="H15" s="18">
        <v>3.7870010000000001</v>
      </c>
      <c r="I15" s="18">
        <v>37.642955000000001</v>
      </c>
      <c r="J15" s="18">
        <v>46.347835000000003</v>
      </c>
      <c r="K15" s="18">
        <v>11.557231</v>
      </c>
      <c r="L15" s="18">
        <v>1374.097424</v>
      </c>
      <c r="M15" s="18">
        <v>2.2710180000000002</v>
      </c>
      <c r="N15" s="18">
        <v>17.536214000000001</v>
      </c>
      <c r="O15" s="18">
        <v>731.30421899999999</v>
      </c>
      <c r="P15" s="18">
        <v>17.44463</v>
      </c>
      <c r="Q15" s="18">
        <v>31.531962</v>
      </c>
      <c r="R15" s="28"/>
      <c r="S15" s="16" t="s">
        <v>551</v>
      </c>
    </row>
    <row r="16" spans="1:21">
      <c r="B16" s="16" t="s">
        <v>350</v>
      </c>
      <c r="C16" s="18">
        <v>639.50258799999995</v>
      </c>
      <c r="D16" s="18">
        <v>43.575529000000003</v>
      </c>
      <c r="E16" s="18">
        <v>123.744989</v>
      </c>
      <c r="F16" s="18">
        <v>8.7679189999999991</v>
      </c>
      <c r="G16" s="18">
        <v>29.639507999999999</v>
      </c>
      <c r="H16" s="18">
        <v>4.986199</v>
      </c>
      <c r="I16" s="18">
        <v>45.858941999999999</v>
      </c>
      <c r="J16" s="18">
        <v>41.879055000000001</v>
      </c>
      <c r="K16" s="18">
        <v>11.880637</v>
      </c>
      <c r="L16" s="18">
        <v>1305.945939</v>
      </c>
      <c r="M16" s="18">
        <v>3.2352069999999999</v>
      </c>
      <c r="N16" s="18">
        <v>26.977378999999999</v>
      </c>
      <c r="O16" s="18">
        <v>679.04315499999996</v>
      </c>
      <c r="P16" s="18">
        <v>17.610695</v>
      </c>
      <c r="Q16" s="18">
        <v>33.221919</v>
      </c>
      <c r="R16" s="28"/>
      <c r="S16" s="16" t="s">
        <v>552</v>
      </c>
    </row>
    <row r="17" spans="1:19">
      <c r="B17" s="16" t="s">
        <v>351</v>
      </c>
      <c r="C17" s="18">
        <v>472.26504499999999</v>
      </c>
      <c r="D17" s="18">
        <v>29.713882999999999</v>
      </c>
      <c r="E17" s="18">
        <v>93.390880999999993</v>
      </c>
      <c r="F17" s="18">
        <v>5.8621869999999996</v>
      </c>
      <c r="G17" s="18">
        <v>19.725027000000001</v>
      </c>
      <c r="H17" s="18">
        <v>2.0028510000000002</v>
      </c>
      <c r="I17" s="18">
        <v>37.259661999999999</v>
      </c>
      <c r="J17" s="18">
        <v>25.100764999999999</v>
      </c>
      <c r="K17" s="18">
        <v>8.0673069999999996</v>
      </c>
      <c r="L17" s="18">
        <v>1170.3089050000001</v>
      </c>
      <c r="M17" s="18">
        <v>2.022872</v>
      </c>
      <c r="N17" s="18">
        <v>27.934746000000001</v>
      </c>
      <c r="O17" s="18">
        <v>549.72484199999997</v>
      </c>
      <c r="P17" s="18">
        <v>11.532627</v>
      </c>
      <c r="Q17" s="18">
        <v>20.694520000000001</v>
      </c>
      <c r="R17" s="28"/>
      <c r="S17" s="16" t="s">
        <v>553</v>
      </c>
    </row>
    <row r="18" spans="1:19"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28"/>
    </row>
    <row r="19" spans="1:19">
      <c r="A19" s="166">
        <v>2020</v>
      </c>
      <c r="B19" s="16" t="s">
        <v>340</v>
      </c>
      <c r="C19" s="18">
        <v>593.82361000000003</v>
      </c>
      <c r="D19" s="18">
        <v>42.321958000000002</v>
      </c>
      <c r="E19" s="18">
        <v>132.92008899999999</v>
      </c>
      <c r="F19" s="18">
        <v>7.2951649999999999</v>
      </c>
      <c r="G19" s="18">
        <v>2.4989590000000002</v>
      </c>
      <c r="H19" s="18">
        <v>2.898603</v>
      </c>
      <c r="I19" s="18">
        <v>42.174867999999996</v>
      </c>
      <c r="J19" s="18">
        <v>31.300391999999999</v>
      </c>
      <c r="K19" s="18">
        <v>13.684500999999999</v>
      </c>
      <c r="L19" s="18">
        <v>1334.9810279999999</v>
      </c>
      <c r="M19" s="18">
        <v>2.8260149999999999</v>
      </c>
      <c r="N19" s="18">
        <v>17.176787000000001</v>
      </c>
      <c r="O19" s="18">
        <v>688.49148400000001</v>
      </c>
      <c r="P19" s="18">
        <v>10.332954000000001</v>
      </c>
      <c r="Q19" s="18">
        <v>29.678315000000001</v>
      </c>
      <c r="R19" s="166">
        <v>2020</v>
      </c>
      <c r="S19" s="16" t="s">
        <v>542</v>
      </c>
    </row>
    <row r="20" spans="1:19">
      <c r="B20" s="16" t="s">
        <v>341</v>
      </c>
      <c r="C20" s="18">
        <v>582.72618</v>
      </c>
      <c r="D20" s="18">
        <v>37.342574999999997</v>
      </c>
      <c r="E20" s="18">
        <v>134.691485</v>
      </c>
      <c r="F20" s="18">
        <v>5.3126559999999996</v>
      </c>
      <c r="G20" s="18">
        <v>2.6271420000000001</v>
      </c>
      <c r="H20" s="18">
        <v>4.2444689999999996</v>
      </c>
      <c r="I20" s="18">
        <v>32.422449999999998</v>
      </c>
      <c r="J20" s="18">
        <v>32.920603</v>
      </c>
      <c r="K20" s="18">
        <v>9.4507879999999993</v>
      </c>
      <c r="L20" s="18">
        <v>1275.63716</v>
      </c>
      <c r="M20" s="18">
        <v>2.4502060000000001</v>
      </c>
      <c r="N20" s="18">
        <v>19.894636999999999</v>
      </c>
      <c r="O20" s="18">
        <v>669.90445199999999</v>
      </c>
      <c r="P20" s="18">
        <v>13.230117</v>
      </c>
      <c r="Q20" s="18">
        <v>30.667296</v>
      </c>
      <c r="R20" s="28"/>
      <c r="S20" s="16" t="s">
        <v>543</v>
      </c>
    </row>
    <row r="21" spans="1:19">
      <c r="B21" s="16" t="s">
        <v>342</v>
      </c>
      <c r="C21" s="18">
        <v>526.55646000000002</v>
      </c>
      <c r="D21" s="18">
        <v>30.062132999999999</v>
      </c>
      <c r="E21" s="18">
        <v>92.413711000000006</v>
      </c>
      <c r="F21" s="18">
        <v>6.8455950000000003</v>
      </c>
      <c r="G21" s="18">
        <v>2.50278</v>
      </c>
      <c r="H21" s="18">
        <v>3.6111909999999998</v>
      </c>
      <c r="I21" s="18">
        <v>37.600577000000001</v>
      </c>
      <c r="J21" s="18">
        <v>28.070550000000001</v>
      </c>
      <c r="K21" s="18">
        <v>5.5721080000000001</v>
      </c>
      <c r="L21" s="18">
        <v>1083.8364340000001</v>
      </c>
      <c r="M21" s="18">
        <v>2.5430799999999998</v>
      </c>
      <c r="N21" s="18">
        <v>29.580496</v>
      </c>
      <c r="O21" s="18">
        <v>561.02221699999996</v>
      </c>
      <c r="P21" s="18">
        <v>14.881447</v>
      </c>
      <c r="Q21" s="18">
        <v>20.421522</v>
      </c>
      <c r="R21" s="28"/>
      <c r="S21" s="16" t="s">
        <v>544</v>
      </c>
    </row>
    <row r="22" spans="1:19">
      <c r="B22" s="16" t="s">
        <v>343</v>
      </c>
      <c r="C22" s="18">
        <v>320.08371199999999</v>
      </c>
      <c r="D22" s="18">
        <v>16.937244</v>
      </c>
      <c r="E22" s="18">
        <v>67.091255000000004</v>
      </c>
      <c r="F22" s="18">
        <v>5.0805579999999999</v>
      </c>
      <c r="G22" s="18">
        <v>1.807142</v>
      </c>
      <c r="H22" s="18">
        <v>1.4412290000000001</v>
      </c>
      <c r="I22" s="18">
        <v>36.384680000000003</v>
      </c>
      <c r="J22" s="18">
        <v>5.5652220000000003</v>
      </c>
      <c r="K22" s="18">
        <v>1.7099070000000001</v>
      </c>
      <c r="L22" s="18">
        <v>670.13266899999996</v>
      </c>
      <c r="M22" s="18">
        <v>1.938731</v>
      </c>
      <c r="N22" s="18">
        <v>20.885895999999999</v>
      </c>
      <c r="O22" s="18">
        <v>341.08508499999999</v>
      </c>
      <c r="P22" s="18">
        <v>8.8862839999999998</v>
      </c>
      <c r="Q22" s="18">
        <v>9.8208169999999999</v>
      </c>
      <c r="R22" s="28"/>
      <c r="S22" s="16" t="s">
        <v>545</v>
      </c>
    </row>
    <row r="23" spans="1:19">
      <c r="B23" s="16" t="s">
        <v>344</v>
      </c>
      <c r="C23" s="18">
        <v>445.16407800000002</v>
      </c>
      <c r="D23" s="18">
        <v>28.694649999999999</v>
      </c>
      <c r="E23" s="18">
        <v>87.450197000000003</v>
      </c>
      <c r="F23" s="18">
        <v>3.8379979999999998</v>
      </c>
      <c r="G23" s="18">
        <v>7.7313929999999997</v>
      </c>
      <c r="H23" s="18">
        <v>3.261809</v>
      </c>
      <c r="I23" s="18">
        <v>35.280579000000003</v>
      </c>
      <c r="J23" s="18">
        <v>19.148347999999999</v>
      </c>
      <c r="K23" s="18">
        <v>4.0713059999999999</v>
      </c>
      <c r="L23" s="18">
        <v>778.83896900000002</v>
      </c>
      <c r="M23" s="18">
        <v>2.1411850000000001</v>
      </c>
      <c r="N23" s="18">
        <v>20.838331</v>
      </c>
      <c r="O23" s="18">
        <v>522.54024900000002</v>
      </c>
      <c r="P23" s="18">
        <v>12.657901000000001</v>
      </c>
      <c r="Q23" s="18">
        <v>16.352239000000001</v>
      </c>
      <c r="R23" s="28"/>
      <c r="S23" s="16" t="s">
        <v>546</v>
      </c>
    </row>
    <row r="24" spans="1:19">
      <c r="B24" s="16" t="s">
        <v>345</v>
      </c>
      <c r="C24" s="18">
        <v>538.976944</v>
      </c>
      <c r="D24" s="18">
        <v>33.000151000000002</v>
      </c>
      <c r="E24" s="18">
        <v>95.687979999999996</v>
      </c>
      <c r="F24" s="18">
        <v>6.5487960000000003</v>
      </c>
      <c r="G24" s="18">
        <v>3.3793799999999998</v>
      </c>
      <c r="H24" s="18">
        <v>3.1693359999999999</v>
      </c>
      <c r="I24" s="18">
        <v>38.990394000000002</v>
      </c>
      <c r="J24" s="18">
        <v>33.217371999999997</v>
      </c>
      <c r="K24" s="18">
        <v>6.4797330000000004</v>
      </c>
      <c r="L24" s="18">
        <v>1114.462023</v>
      </c>
      <c r="M24" s="18">
        <v>2.3103530000000001</v>
      </c>
      <c r="N24" s="18">
        <v>35.434849</v>
      </c>
      <c r="O24" s="18">
        <v>627.63015800000005</v>
      </c>
      <c r="P24" s="18">
        <v>10.956008000000001</v>
      </c>
      <c r="Q24" s="18">
        <v>25.919802000000001</v>
      </c>
      <c r="R24" s="28"/>
      <c r="S24" s="16" t="s">
        <v>547</v>
      </c>
    </row>
    <row r="25" spans="1:19">
      <c r="B25" s="16" t="s">
        <v>346</v>
      </c>
      <c r="C25" s="18">
        <v>584.13361399999997</v>
      </c>
      <c r="D25" s="18">
        <v>32.592576999999999</v>
      </c>
      <c r="E25" s="18">
        <v>114.56000299999999</v>
      </c>
      <c r="F25" s="18">
        <v>7.471654</v>
      </c>
      <c r="G25" s="18">
        <v>2.7728489999999999</v>
      </c>
      <c r="H25" s="18">
        <v>3.812551</v>
      </c>
      <c r="I25" s="18">
        <v>62.598463000000002</v>
      </c>
      <c r="J25" s="18">
        <v>31.189373</v>
      </c>
      <c r="K25" s="18">
        <v>4.782978</v>
      </c>
      <c r="L25" s="18">
        <v>1332.1244449999999</v>
      </c>
      <c r="M25" s="18">
        <v>3.3435299999999999</v>
      </c>
      <c r="N25" s="18">
        <v>22.538729</v>
      </c>
      <c r="O25" s="18">
        <v>729.08123999999998</v>
      </c>
      <c r="P25" s="18">
        <v>11.367236</v>
      </c>
      <c r="Q25" s="18">
        <v>26.916067000000002</v>
      </c>
      <c r="R25" s="28"/>
      <c r="S25" s="16" t="s">
        <v>548</v>
      </c>
    </row>
    <row r="26" spans="1:19">
      <c r="B26" s="16" t="s">
        <v>347</v>
      </c>
      <c r="C26" s="18">
        <v>467.70008300000001</v>
      </c>
      <c r="D26" s="18">
        <v>28.143929</v>
      </c>
      <c r="E26" s="18">
        <v>94.911738</v>
      </c>
      <c r="F26" s="18">
        <v>4.8740790000000001</v>
      </c>
      <c r="G26" s="18">
        <v>2.0765280000000002</v>
      </c>
      <c r="H26" s="18">
        <v>2.5208719999999998</v>
      </c>
      <c r="I26" s="18">
        <v>24.124589</v>
      </c>
      <c r="J26" s="18">
        <v>33.406866000000001</v>
      </c>
      <c r="K26" s="18">
        <v>2.9828109999999999</v>
      </c>
      <c r="L26" s="18">
        <v>929.468389</v>
      </c>
      <c r="M26" s="18">
        <v>1.905052</v>
      </c>
      <c r="N26" s="18">
        <v>20.423268</v>
      </c>
      <c r="O26" s="18">
        <v>498.76248399999997</v>
      </c>
      <c r="P26" s="18">
        <v>8.5649309999999996</v>
      </c>
      <c r="Q26" s="18">
        <v>19.186624999999999</v>
      </c>
      <c r="R26" s="28"/>
      <c r="S26" s="16" t="s">
        <v>549</v>
      </c>
    </row>
    <row r="27" spans="1:19">
      <c r="B27" s="16" t="s">
        <v>348</v>
      </c>
      <c r="C27" s="18">
        <v>634.14459099999999</v>
      </c>
      <c r="D27" s="18">
        <v>47.596255999999997</v>
      </c>
      <c r="E27" s="18">
        <v>108.041695</v>
      </c>
      <c r="F27" s="18">
        <v>5.6376280000000003</v>
      </c>
      <c r="G27" s="18">
        <v>2.6225770000000002</v>
      </c>
      <c r="H27" s="18">
        <v>3.228173</v>
      </c>
      <c r="I27" s="18">
        <v>38.911141000000001</v>
      </c>
      <c r="J27" s="18">
        <v>38.991867999999997</v>
      </c>
      <c r="K27" s="18">
        <v>5.4319360000000003</v>
      </c>
      <c r="L27" s="18">
        <v>1313.0418520000001</v>
      </c>
      <c r="M27" s="18">
        <v>2.8262200000000002</v>
      </c>
      <c r="N27" s="18">
        <v>19.961213999999998</v>
      </c>
      <c r="O27" s="18">
        <v>681.30027800000005</v>
      </c>
      <c r="P27" s="18">
        <v>24.469533999999999</v>
      </c>
      <c r="Q27" s="18">
        <v>29.893414</v>
      </c>
      <c r="R27" s="28"/>
      <c r="S27" s="16" t="s">
        <v>550</v>
      </c>
    </row>
    <row r="28" spans="1:19">
      <c r="B28" s="16" t="s">
        <v>349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28"/>
      <c r="S28" s="16" t="s">
        <v>551</v>
      </c>
    </row>
    <row r="29" spans="1:19">
      <c r="B29" s="16" t="s">
        <v>350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28"/>
      <c r="S29" s="16" t="s">
        <v>552</v>
      </c>
    </row>
    <row r="30" spans="1:19" ht="9.75" thickBot="1">
      <c r="B30" s="16" t="s">
        <v>351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28"/>
      <c r="S30" s="16" t="s">
        <v>553</v>
      </c>
    </row>
    <row r="31" spans="1:19" ht="21.75" customHeight="1" thickBot="1">
      <c r="A31" s="225" t="s">
        <v>162</v>
      </c>
      <c r="B31" s="225" t="s">
        <v>163</v>
      </c>
      <c r="C31" s="91" t="s">
        <v>567</v>
      </c>
      <c r="D31" s="91" t="s">
        <v>165</v>
      </c>
      <c r="E31" s="91" t="s">
        <v>568</v>
      </c>
      <c r="F31" s="91" t="s">
        <v>167</v>
      </c>
      <c r="G31" s="91" t="s">
        <v>569</v>
      </c>
      <c r="H31" s="91" t="s">
        <v>570</v>
      </c>
      <c r="I31" s="91" t="s">
        <v>571</v>
      </c>
      <c r="J31" s="91" t="s">
        <v>572</v>
      </c>
      <c r="K31" s="91" t="s">
        <v>573</v>
      </c>
      <c r="L31" s="91" t="s">
        <v>574</v>
      </c>
      <c r="M31" s="91" t="s">
        <v>173</v>
      </c>
      <c r="N31" s="91" t="s">
        <v>575</v>
      </c>
      <c r="O31" s="91" t="s">
        <v>576</v>
      </c>
      <c r="P31" s="91" t="s">
        <v>577</v>
      </c>
      <c r="Q31" s="91" t="s">
        <v>578</v>
      </c>
      <c r="R31" s="225" t="s">
        <v>539</v>
      </c>
      <c r="S31" s="225" t="s">
        <v>526</v>
      </c>
    </row>
    <row r="32" spans="1:19" ht="12" customHeight="1" thickBot="1">
      <c r="A32" s="226"/>
      <c r="B32" s="226"/>
      <c r="C32" s="230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2"/>
      <c r="R32" s="226"/>
      <c r="S32" s="226"/>
    </row>
    <row r="33" spans="1:19" ht="18.75" customHeight="1" thickBot="1">
      <c r="C33" s="247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9"/>
    </row>
    <row r="34" spans="1:19" ht="6.75" customHeight="1" thickBot="1">
      <c r="A34" s="233"/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</row>
    <row r="35" spans="1:19" ht="12" customHeight="1" thickBot="1">
      <c r="A35" s="225" t="s">
        <v>162</v>
      </c>
      <c r="B35" s="225" t="s">
        <v>163</v>
      </c>
      <c r="C35" s="227" t="s">
        <v>582</v>
      </c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9"/>
      <c r="R35" s="225" t="s">
        <v>539</v>
      </c>
      <c r="S35" s="225" t="s">
        <v>526</v>
      </c>
    </row>
    <row r="36" spans="1:19" ht="21.75" customHeight="1" thickBot="1">
      <c r="A36" s="226"/>
      <c r="B36" s="226"/>
      <c r="C36" s="91" t="s">
        <v>178</v>
      </c>
      <c r="D36" s="91" t="s">
        <v>179</v>
      </c>
      <c r="E36" s="91" t="s">
        <v>180</v>
      </c>
      <c r="F36" s="91" t="s">
        <v>181</v>
      </c>
      <c r="G36" s="91" t="s">
        <v>182</v>
      </c>
      <c r="H36" s="91" t="s">
        <v>183</v>
      </c>
      <c r="I36" s="91" t="s">
        <v>184</v>
      </c>
      <c r="J36" s="91" t="s">
        <v>185</v>
      </c>
      <c r="K36" s="91" t="s">
        <v>186</v>
      </c>
      <c r="L36" s="91" t="s">
        <v>187</v>
      </c>
      <c r="M36" s="91" t="s">
        <v>188</v>
      </c>
      <c r="N36" s="91" t="s">
        <v>189</v>
      </c>
      <c r="O36" s="91" t="s">
        <v>190</v>
      </c>
      <c r="P36" s="91" t="s">
        <v>685</v>
      </c>
      <c r="Q36" s="91" t="s">
        <v>686</v>
      </c>
      <c r="R36" s="226"/>
      <c r="S36" s="226"/>
    </row>
    <row r="37" spans="1:19" ht="9" customHeight="1">
      <c r="A37" s="166">
        <v>2019</v>
      </c>
      <c r="B37" s="16" t="s">
        <v>340</v>
      </c>
      <c r="C37" s="18">
        <v>30.598175000000001</v>
      </c>
      <c r="D37" s="18">
        <v>237.723198</v>
      </c>
      <c r="E37" s="18">
        <v>3.8952200000000001</v>
      </c>
      <c r="F37" s="18">
        <v>8.0831049999999998</v>
      </c>
      <c r="G37" s="18">
        <v>7.9710739999999998</v>
      </c>
      <c r="H37" s="18">
        <v>1.8533729999999999</v>
      </c>
      <c r="I37" s="18">
        <v>192.603893</v>
      </c>
      <c r="J37" s="18">
        <v>64.565734000000006</v>
      </c>
      <c r="K37" s="18">
        <v>315.51010600000001</v>
      </c>
      <c r="L37" s="18">
        <v>30.492114000000001</v>
      </c>
      <c r="M37" s="18">
        <v>36.122618000000003</v>
      </c>
      <c r="N37" s="18">
        <v>57.429479999999998</v>
      </c>
      <c r="O37" s="18">
        <v>41.373671000000002</v>
      </c>
      <c r="P37" s="19">
        <f t="shared" ref="P37:P48" si="0">Q37+K37</f>
        <v>1364.0201049999998</v>
      </c>
      <c r="Q37" s="19">
        <v>1048.5099989999999</v>
      </c>
      <c r="R37" s="166">
        <v>2019</v>
      </c>
      <c r="S37" s="16" t="s">
        <v>542</v>
      </c>
    </row>
    <row r="38" spans="1:19" ht="9" customHeight="1">
      <c r="B38" s="16" t="s">
        <v>341</v>
      </c>
      <c r="C38" s="18">
        <v>34.245739</v>
      </c>
      <c r="D38" s="18">
        <v>231.155945</v>
      </c>
      <c r="E38" s="18">
        <v>3.4500679999999999</v>
      </c>
      <c r="F38" s="18">
        <v>7.0128820000000003</v>
      </c>
      <c r="G38" s="18">
        <v>8.3105639999999994</v>
      </c>
      <c r="H38" s="18">
        <v>2.772017</v>
      </c>
      <c r="I38" s="18">
        <v>185.00429500000001</v>
      </c>
      <c r="J38" s="18">
        <v>67.756404000000003</v>
      </c>
      <c r="K38" s="18">
        <v>318.02648099999999</v>
      </c>
      <c r="L38" s="18">
        <v>29.444254999999998</v>
      </c>
      <c r="M38" s="18">
        <v>36.267724999999999</v>
      </c>
      <c r="N38" s="18">
        <v>42.208364000000003</v>
      </c>
      <c r="O38" s="18">
        <v>39.882013999999998</v>
      </c>
      <c r="P38" s="19">
        <f t="shared" si="0"/>
        <v>1401.866086</v>
      </c>
      <c r="Q38" s="19">
        <v>1083.8396050000001</v>
      </c>
      <c r="R38" s="28"/>
      <c r="S38" s="16" t="s">
        <v>543</v>
      </c>
    </row>
    <row r="39" spans="1:19" ht="9" customHeight="1">
      <c r="B39" s="16" t="s">
        <v>342</v>
      </c>
      <c r="C39" s="18">
        <v>30.348503000000001</v>
      </c>
      <c r="D39" s="18">
        <v>259.23130600000002</v>
      </c>
      <c r="E39" s="18">
        <v>3.8930009999999999</v>
      </c>
      <c r="F39" s="18">
        <v>7.9578550000000003</v>
      </c>
      <c r="G39" s="18">
        <v>10.615460000000001</v>
      </c>
      <c r="H39" s="18">
        <v>1.7454529999999999</v>
      </c>
      <c r="I39" s="18">
        <v>181.234872</v>
      </c>
      <c r="J39" s="18">
        <v>75.526874000000007</v>
      </c>
      <c r="K39" s="18">
        <v>323.30114700000001</v>
      </c>
      <c r="L39" s="18">
        <v>31.957104000000001</v>
      </c>
      <c r="M39" s="18">
        <v>34.018971000000001</v>
      </c>
      <c r="N39" s="18">
        <v>44.160746000000003</v>
      </c>
      <c r="O39" s="18">
        <v>41.691319</v>
      </c>
      <c r="P39" s="19">
        <f t="shared" si="0"/>
        <v>1445.8070530000005</v>
      </c>
      <c r="Q39" s="19">
        <v>1122.5059060000006</v>
      </c>
      <c r="R39" s="28"/>
      <c r="S39" s="16" t="s">
        <v>544</v>
      </c>
    </row>
    <row r="40" spans="1:19" ht="9" customHeight="1">
      <c r="B40" s="16" t="s">
        <v>343</v>
      </c>
      <c r="C40" s="18">
        <v>32.843268999999999</v>
      </c>
      <c r="D40" s="18">
        <v>243.978534</v>
      </c>
      <c r="E40" s="18">
        <v>3.7513580000000002</v>
      </c>
      <c r="F40" s="18">
        <v>3.6053440000000001</v>
      </c>
      <c r="G40" s="18">
        <v>9.3312419999999996</v>
      </c>
      <c r="H40" s="18">
        <v>2.0964109999999998</v>
      </c>
      <c r="I40" s="18">
        <v>221.99741499999999</v>
      </c>
      <c r="J40" s="18">
        <v>70.183927999999995</v>
      </c>
      <c r="K40" s="18">
        <v>304.03221200000002</v>
      </c>
      <c r="L40" s="18">
        <v>31.259733000000001</v>
      </c>
      <c r="M40" s="18">
        <v>36.607790999999999</v>
      </c>
      <c r="N40" s="18">
        <v>42.206457</v>
      </c>
      <c r="O40" s="18">
        <v>40.623063000000002</v>
      </c>
      <c r="P40" s="19">
        <f t="shared" si="0"/>
        <v>1513.5120590000004</v>
      </c>
      <c r="Q40" s="19">
        <v>1209.4798470000003</v>
      </c>
      <c r="R40" s="28"/>
      <c r="S40" s="16" t="s">
        <v>545</v>
      </c>
    </row>
    <row r="41" spans="1:19" s="20" customFormat="1" ht="9" customHeight="1">
      <c r="A41" s="28"/>
      <c r="B41" s="16" t="s">
        <v>344</v>
      </c>
      <c r="C41" s="18">
        <v>30.118413</v>
      </c>
      <c r="D41" s="18">
        <v>262.467444</v>
      </c>
      <c r="E41" s="18">
        <v>3.6133649999999999</v>
      </c>
      <c r="F41" s="18">
        <v>11.579808999999999</v>
      </c>
      <c r="G41" s="18">
        <v>13.976829</v>
      </c>
      <c r="H41" s="18">
        <v>2.521388</v>
      </c>
      <c r="I41" s="18">
        <v>224.87729300000001</v>
      </c>
      <c r="J41" s="18">
        <v>75.235757000000007</v>
      </c>
      <c r="K41" s="18">
        <v>314.21577500000001</v>
      </c>
      <c r="L41" s="18">
        <v>36.595438999999999</v>
      </c>
      <c r="M41" s="18">
        <v>40.22354</v>
      </c>
      <c r="N41" s="18">
        <v>46.724837000000001</v>
      </c>
      <c r="O41" s="18">
        <v>53.175303999999997</v>
      </c>
      <c r="P41" s="19">
        <f t="shared" si="0"/>
        <v>1676.9021710000006</v>
      </c>
      <c r="Q41" s="19">
        <v>1362.6863960000005</v>
      </c>
      <c r="R41" s="28"/>
      <c r="S41" s="16" t="s">
        <v>546</v>
      </c>
    </row>
    <row r="42" spans="1:19" ht="9" customHeight="1">
      <c r="B42" s="16" t="s">
        <v>345</v>
      </c>
      <c r="C42" s="18">
        <v>27.263902000000002</v>
      </c>
      <c r="D42" s="18">
        <v>229.87130300000001</v>
      </c>
      <c r="E42" s="18">
        <v>3.3597839999999999</v>
      </c>
      <c r="F42" s="18">
        <v>6.2220630000000003</v>
      </c>
      <c r="G42" s="18">
        <v>9.1718700000000002</v>
      </c>
      <c r="H42" s="18">
        <v>1.7277800000000001</v>
      </c>
      <c r="I42" s="18">
        <v>196.61931899999999</v>
      </c>
      <c r="J42" s="18">
        <v>67.449612999999999</v>
      </c>
      <c r="K42" s="18">
        <v>259.02787499999999</v>
      </c>
      <c r="L42" s="18">
        <v>31.244989</v>
      </c>
      <c r="M42" s="18">
        <v>33.118366999999999</v>
      </c>
      <c r="N42" s="18">
        <v>57.297651999999999</v>
      </c>
      <c r="O42" s="18">
        <v>51.00132</v>
      </c>
      <c r="P42" s="19">
        <f t="shared" si="0"/>
        <v>1274.2799709999997</v>
      </c>
      <c r="Q42" s="19">
        <v>1015.2520959999997</v>
      </c>
      <c r="R42" s="28"/>
      <c r="S42" s="16" t="s">
        <v>547</v>
      </c>
    </row>
    <row r="43" spans="1:19" ht="9" customHeight="1">
      <c r="B43" s="16" t="s">
        <v>346</v>
      </c>
      <c r="C43" s="18">
        <v>40.241447999999998</v>
      </c>
      <c r="D43" s="18">
        <v>237.192779</v>
      </c>
      <c r="E43" s="18">
        <v>6.415648</v>
      </c>
      <c r="F43" s="18">
        <v>5.1919250000000003</v>
      </c>
      <c r="G43" s="18">
        <v>8.7488329999999994</v>
      </c>
      <c r="H43" s="18">
        <v>2.528664</v>
      </c>
      <c r="I43" s="18">
        <v>215.35171600000001</v>
      </c>
      <c r="J43" s="18">
        <v>65.572958</v>
      </c>
      <c r="K43" s="18">
        <v>286.84974899999997</v>
      </c>
      <c r="L43" s="18">
        <v>33.629545999999998</v>
      </c>
      <c r="M43" s="18">
        <v>38.295820999999997</v>
      </c>
      <c r="N43" s="18">
        <v>49.531193000000002</v>
      </c>
      <c r="O43" s="18">
        <v>55.783051999999998</v>
      </c>
      <c r="P43" s="19">
        <f t="shared" si="0"/>
        <v>1595.4254779999985</v>
      </c>
      <c r="Q43" s="19">
        <v>1308.5757289999985</v>
      </c>
      <c r="R43" s="28"/>
      <c r="S43" s="16" t="s">
        <v>548</v>
      </c>
    </row>
    <row r="44" spans="1:19" ht="9" customHeight="1">
      <c r="B44" s="16" t="s">
        <v>347</v>
      </c>
      <c r="C44" s="18">
        <v>45.370562999999997</v>
      </c>
      <c r="D44" s="18">
        <v>121.306665</v>
      </c>
      <c r="E44" s="18">
        <v>3.1962259999999998</v>
      </c>
      <c r="F44" s="18">
        <v>5.4176419999999998</v>
      </c>
      <c r="G44" s="18">
        <v>5.1923969999999997</v>
      </c>
      <c r="H44" s="18">
        <v>1.6373009999999999</v>
      </c>
      <c r="I44" s="18">
        <v>157.33105599999999</v>
      </c>
      <c r="J44" s="18">
        <v>51.865994000000001</v>
      </c>
      <c r="K44" s="18">
        <v>238.03367600000001</v>
      </c>
      <c r="L44" s="18">
        <v>25.962541000000002</v>
      </c>
      <c r="M44" s="18">
        <v>28.915607999999999</v>
      </c>
      <c r="N44" s="18">
        <v>40.751609000000002</v>
      </c>
      <c r="O44" s="18">
        <v>56.805818000000002</v>
      </c>
      <c r="P44" s="19">
        <f t="shared" si="0"/>
        <v>1240.4955710000006</v>
      </c>
      <c r="Q44" s="19">
        <v>1002.4618950000006</v>
      </c>
      <c r="R44" s="28"/>
      <c r="S44" s="16" t="s">
        <v>549</v>
      </c>
    </row>
    <row r="45" spans="1:19" ht="9" customHeight="1">
      <c r="B45" s="16" t="s">
        <v>348</v>
      </c>
      <c r="C45" s="18">
        <v>36.498607</v>
      </c>
      <c r="D45" s="18">
        <v>194.849377</v>
      </c>
      <c r="E45" s="18">
        <v>4.8829120000000001</v>
      </c>
      <c r="F45" s="18">
        <v>4.4478759999999999</v>
      </c>
      <c r="G45" s="18">
        <v>8.3690440000000006</v>
      </c>
      <c r="H45" s="18">
        <v>36.534072000000002</v>
      </c>
      <c r="I45" s="18">
        <v>180.73223100000001</v>
      </c>
      <c r="J45" s="18">
        <v>59.289270999999999</v>
      </c>
      <c r="K45" s="18">
        <v>325.57214399999998</v>
      </c>
      <c r="L45" s="18">
        <v>35.730040000000002</v>
      </c>
      <c r="M45" s="18">
        <v>38.475700000000003</v>
      </c>
      <c r="N45" s="18">
        <v>44.892200000000003</v>
      </c>
      <c r="O45" s="18">
        <v>50.847095000000003</v>
      </c>
      <c r="P45" s="19">
        <f t="shared" si="0"/>
        <v>1428.3612019999996</v>
      </c>
      <c r="Q45" s="19">
        <v>1102.7890579999996</v>
      </c>
      <c r="R45" s="28"/>
      <c r="S45" s="16" t="s">
        <v>550</v>
      </c>
    </row>
    <row r="46" spans="1:19" ht="9" customHeight="1">
      <c r="B46" s="16" t="s">
        <v>349</v>
      </c>
      <c r="C46" s="18">
        <v>45.513219999999997</v>
      </c>
      <c r="D46" s="18">
        <v>218.67303799999999</v>
      </c>
      <c r="E46" s="18">
        <v>4.6298719999999998</v>
      </c>
      <c r="F46" s="18">
        <v>6.7891300000000001</v>
      </c>
      <c r="G46" s="18">
        <v>11.156021000000001</v>
      </c>
      <c r="H46" s="18">
        <v>2.1844730000000001</v>
      </c>
      <c r="I46" s="18">
        <v>185.64406199999999</v>
      </c>
      <c r="J46" s="18">
        <v>66.107245000000006</v>
      </c>
      <c r="K46" s="18">
        <v>379.44113199999998</v>
      </c>
      <c r="L46" s="18">
        <v>36.046138999999997</v>
      </c>
      <c r="M46" s="18">
        <v>48.820732999999997</v>
      </c>
      <c r="N46" s="18">
        <v>54.988312999999998</v>
      </c>
      <c r="O46" s="18">
        <v>56.572358000000001</v>
      </c>
      <c r="P46" s="19">
        <f t="shared" si="0"/>
        <v>1726.2389780000001</v>
      </c>
      <c r="Q46" s="19">
        <v>1346.7978460000002</v>
      </c>
      <c r="R46" s="28"/>
      <c r="S46" s="16" t="s">
        <v>551</v>
      </c>
    </row>
    <row r="47" spans="1:19" ht="9" customHeight="1">
      <c r="B47" s="16" t="s">
        <v>350</v>
      </c>
      <c r="C47" s="18">
        <v>37.159153000000003</v>
      </c>
      <c r="D47" s="18">
        <v>247.974648</v>
      </c>
      <c r="E47" s="18">
        <v>6.1667170000000002</v>
      </c>
      <c r="F47" s="18">
        <v>4.0217099999999997</v>
      </c>
      <c r="G47" s="18">
        <v>10.984711000000001</v>
      </c>
      <c r="H47" s="18">
        <v>1.92577</v>
      </c>
      <c r="I47" s="18">
        <v>204.872175</v>
      </c>
      <c r="J47" s="18">
        <v>65.008722000000006</v>
      </c>
      <c r="K47" s="18">
        <v>297.97633500000001</v>
      </c>
      <c r="L47" s="18">
        <v>37.811993000000001</v>
      </c>
      <c r="M47" s="18">
        <v>40.452038000000002</v>
      </c>
      <c r="N47" s="18">
        <v>62.395704000000002</v>
      </c>
      <c r="O47" s="18">
        <v>54.760722000000001</v>
      </c>
      <c r="P47" s="19">
        <f t="shared" si="0"/>
        <v>1430.0392709999999</v>
      </c>
      <c r="Q47" s="19">
        <v>1132.0629359999998</v>
      </c>
      <c r="R47" s="28"/>
      <c r="S47" s="16" t="s">
        <v>552</v>
      </c>
    </row>
    <row r="48" spans="1:19" ht="9" customHeight="1">
      <c r="B48" s="16" t="s">
        <v>351</v>
      </c>
      <c r="C48" s="18">
        <v>23.738672000000001</v>
      </c>
      <c r="D48" s="18">
        <v>198.45710199999999</v>
      </c>
      <c r="E48" s="18">
        <v>3.3474089999999999</v>
      </c>
      <c r="F48" s="18">
        <v>9.2539259999999999</v>
      </c>
      <c r="G48" s="18">
        <v>10.176655</v>
      </c>
      <c r="H48" s="18">
        <v>14.264792999999999</v>
      </c>
      <c r="I48" s="18">
        <v>194.716306</v>
      </c>
      <c r="J48" s="18">
        <v>52.550643000000001</v>
      </c>
      <c r="K48" s="18">
        <v>266.80944099999999</v>
      </c>
      <c r="L48" s="18">
        <v>32.893081000000002</v>
      </c>
      <c r="M48" s="18">
        <v>31.634743</v>
      </c>
      <c r="N48" s="18">
        <v>51.585472000000003</v>
      </c>
      <c r="O48" s="18">
        <v>49.860829000000003</v>
      </c>
      <c r="P48" s="19">
        <f t="shared" si="0"/>
        <v>1438.4275130000005</v>
      </c>
      <c r="Q48" s="19">
        <v>1171.6180720000007</v>
      </c>
      <c r="R48" s="28"/>
      <c r="S48" s="16" t="s">
        <v>553</v>
      </c>
    </row>
    <row r="49" spans="1:19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R49" s="28"/>
    </row>
    <row r="50" spans="1:19">
      <c r="A50" s="166">
        <v>2020</v>
      </c>
      <c r="B50" s="16" t="s">
        <v>340</v>
      </c>
      <c r="C50" s="18">
        <v>45.902875000000002</v>
      </c>
      <c r="D50" s="18">
        <v>228.95217</v>
      </c>
      <c r="E50" s="18">
        <v>4.44611</v>
      </c>
      <c r="F50" s="18">
        <v>4.616136</v>
      </c>
      <c r="G50" s="18">
        <v>9.1785730000000001</v>
      </c>
      <c r="H50" s="18">
        <v>1.9207000000000001</v>
      </c>
      <c r="I50" s="18">
        <v>203.782297</v>
      </c>
      <c r="J50" s="18">
        <v>59.537883999999998</v>
      </c>
      <c r="K50" s="18">
        <v>294.89385099999998</v>
      </c>
      <c r="L50" s="18">
        <v>37.660949000000002</v>
      </c>
      <c r="M50" s="18">
        <v>41.500413999999999</v>
      </c>
      <c r="N50" s="18">
        <v>63.396889000000002</v>
      </c>
      <c r="O50" s="18">
        <v>43.784315999999997</v>
      </c>
      <c r="P50" s="19">
        <f t="shared" ref="P50:P61" si="1">Q50+K50</f>
        <v>1449.3250580000001</v>
      </c>
      <c r="Q50" s="19">
        <v>1154.4312070000001</v>
      </c>
      <c r="R50" s="166">
        <v>2020</v>
      </c>
      <c r="S50" s="16" t="s">
        <v>542</v>
      </c>
    </row>
    <row r="51" spans="1:19">
      <c r="B51" s="16" t="s">
        <v>341</v>
      </c>
      <c r="C51" s="18">
        <v>30.511419</v>
      </c>
      <c r="D51" s="18">
        <v>233.54401300000001</v>
      </c>
      <c r="E51" s="18">
        <v>3.5976180000000002</v>
      </c>
      <c r="F51" s="18">
        <v>6.5518090000000004</v>
      </c>
      <c r="G51" s="18">
        <v>8.6990730000000003</v>
      </c>
      <c r="H51" s="18">
        <v>1.444518</v>
      </c>
      <c r="I51" s="18">
        <v>168.74028000000001</v>
      </c>
      <c r="J51" s="18">
        <v>66.692817000000005</v>
      </c>
      <c r="K51" s="18">
        <v>291.57489099999998</v>
      </c>
      <c r="L51" s="18">
        <v>35.834913</v>
      </c>
      <c r="M51" s="18">
        <v>42.333610999999998</v>
      </c>
      <c r="N51" s="18">
        <v>49.381568999999999</v>
      </c>
      <c r="O51" s="18">
        <v>45.853566999999998</v>
      </c>
      <c r="P51" s="19">
        <f t="shared" si="1"/>
        <v>1329.3005380000002</v>
      </c>
      <c r="Q51" s="19">
        <v>1037.7256470000002</v>
      </c>
      <c r="R51" s="28"/>
      <c r="S51" s="16" t="s">
        <v>543</v>
      </c>
    </row>
    <row r="52" spans="1:19">
      <c r="B52" s="16" t="s">
        <v>342</v>
      </c>
      <c r="C52" s="18">
        <v>66.411674000000005</v>
      </c>
      <c r="D52" s="18">
        <v>194.12879699999999</v>
      </c>
      <c r="E52" s="18">
        <v>2.7733620000000001</v>
      </c>
      <c r="F52" s="18">
        <v>7.8157050000000003</v>
      </c>
      <c r="G52" s="18">
        <v>8.9609550000000002</v>
      </c>
      <c r="H52" s="18">
        <v>2.3730699999999998</v>
      </c>
      <c r="I52" s="18">
        <v>176.873096</v>
      </c>
      <c r="J52" s="18">
        <v>65.671448999999996</v>
      </c>
      <c r="K52" s="18">
        <v>250.03626800000001</v>
      </c>
      <c r="L52" s="18">
        <v>32.729909999999997</v>
      </c>
      <c r="M52" s="18">
        <v>38.530217999999998</v>
      </c>
      <c r="N52" s="18">
        <v>55.447029999999998</v>
      </c>
      <c r="O52" s="18">
        <v>37.633524999999999</v>
      </c>
      <c r="P52" s="19">
        <f t="shared" si="1"/>
        <v>1373.9124189999998</v>
      </c>
      <c r="Q52" s="19">
        <v>1123.8761509999997</v>
      </c>
      <c r="R52" s="28"/>
      <c r="S52" s="16" t="s">
        <v>544</v>
      </c>
    </row>
    <row r="53" spans="1:19">
      <c r="B53" s="16" t="s">
        <v>343</v>
      </c>
      <c r="C53" s="18">
        <v>27.587890000000002</v>
      </c>
      <c r="D53" s="18">
        <v>120.96025</v>
      </c>
      <c r="E53" s="18">
        <v>2.8652009999999999</v>
      </c>
      <c r="F53" s="18">
        <v>4.7038260000000003</v>
      </c>
      <c r="G53" s="18">
        <v>6.468318</v>
      </c>
      <c r="H53" s="18">
        <v>2.4911080000000001</v>
      </c>
      <c r="I53" s="18">
        <v>130.58911000000001</v>
      </c>
      <c r="J53" s="18">
        <v>37.389645999999999</v>
      </c>
      <c r="K53" s="18">
        <v>166.883444</v>
      </c>
      <c r="L53" s="18">
        <v>15.771271</v>
      </c>
      <c r="M53" s="18">
        <v>11.896077</v>
      </c>
      <c r="N53" s="18">
        <v>36.575848000000001</v>
      </c>
      <c r="O53" s="18">
        <v>38.841546999999998</v>
      </c>
      <c r="P53" s="19">
        <f t="shared" si="1"/>
        <v>981.28298899999982</v>
      </c>
      <c r="Q53" s="19">
        <v>814.39954499999988</v>
      </c>
      <c r="R53" s="28"/>
      <c r="S53" s="16" t="s">
        <v>545</v>
      </c>
    </row>
    <row r="54" spans="1:19">
      <c r="B54" s="16" t="s">
        <v>344</v>
      </c>
      <c r="C54" s="18">
        <v>18.341386</v>
      </c>
      <c r="D54" s="18">
        <v>155.396219</v>
      </c>
      <c r="E54" s="18">
        <v>2.1275590000000002</v>
      </c>
      <c r="F54" s="18">
        <v>8.4502520000000008</v>
      </c>
      <c r="G54" s="18">
        <v>9.1193969999999993</v>
      </c>
      <c r="H54" s="18">
        <v>1.534246</v>
      </c>
      <c r="I54" s="18">
        <v>139.93951100000001</v>
      </c>
      <c r="J54" s="18">
        <v>53.595154000000001</v>
      </c>
      <c r="K54" s="18">
        <v>171.13735399999999</v>
      </c>
      <c r="L54" s="18">
        <v>21.956838000000001</v>
      </c>
      <c r="M54" s="18">
        <v>23.545914</v>
      </c>
      <c r="N54" s="18">
        <v>45.451379000000003</v>
      </c>
      <c r="O54" s="18">
        <v>19.420231000000001</v>
      </c>
      <c r="P54" s="19">
        <f t="shared" si="1"/>
        <v>936.32292799999959</v>
      </c>
      <c r="Q54" s="19">
        <v>765.18557399999963</v>
      </c>
      <c r="R54" s="28"/>
      <c r="S54" s="16" t="s">
        <v>546</v>
      </c>
    </row>
    <row r="55" spans="1:19">
      <c r="B55" s="16" t="s">
        <v>345</v>
      </c>
      <c r="C55" s="18">
        <v>34.341088999999997</v>
      </c>
      <c r="D55" s="18">
        <v>185.41058200000001</v>
      </c>
      <c r="E55" s="18">
        <v>2.1471490000000002</v>
      </c>
      <c r="F55" s="18">
        <v>5.3609910000000003</v>
      </c>
      <c r="G55" s="18">
        <v>8.9834139999999998</v>
      </c>
      <c r="H55" s="18">
        <v>1.456693</v>
      </c>
      <c r="I55" s="18">
        <v>155.74586300000001</v>
      </c>
      <c r="J55" s="18">
        <v>60.532710000000002</v>
      </c>
      <c r="K55" s="18">
        <v>224.03082499999999</v>
      </c>
      <c r="L55" s="18">
        <v>26.087593999999999</v>
      </c>
      <c r="M55" s="18">
        <v>29.320426999999999</v>
      </c>
      <c r="N55" s="18">
        <v>45.817027000000003</v>
      </c>
      <c r="O55" s="18">
        <v>10.914455999999999</v>
      </c>
      <c r="P55" s="19">
        <f t="shared" si="1"/>
        <v>1117.3920140000002</v>
      </c>
      <c r="Q55" s="19">
        <v>893.36118900000019</v>
      </c>
      <c r="R55" s="28"/>
      <c r="S55" s="16" t="s">
        <v>547</v>
      </c>
    </row>
    <row r="56" spans="1:19">
      <c r="B56" s="16" t="s">
        <v>346</v>
      </c>
      <c r="C56" s="18">
        <v>67.750015000000005</v>
      </c>
      <c r="D56" s="18">
        <v>212.358925</v>
      </c>
      <c r="E56" s="18">
        <v>2.2354639999999999</v>
      </c>
      <c r="F56" s="18">
        <v>5.0708739999999999</v>
      </c>
      <c r="G56" s="18">
        <v>8.4215350000000004</v>
      </c>
      <c r="H56" s="18">
        <v>1.473441</v>
      </c>
      <c r="I56" s="18">
        <v>180.436665</v>
      </c>
      <c r="J56" s="18">
        <v>57.610515999999997</v>
      </c>
      <c r="K56" s="18">
        <v>244.36775499999999</v>
      </c>
      <c r="L56" s="18">
        <v>33.4739</v>
      </c>
      <c r="M56" s="18">
        <v>50.516173000000002</v>
      </c>
      <c r="N56" s="18">
        <v>53.645012999999999</v>
      </c>
      <c r="O56" s="18">
        <v>10.842012</v>
      </c>
      <c r="P56" s="19">
        <f t="shared" si="1"/>
        <v>1373.4864700000005</v>
      </c>
      <c r="Q56" s="19">
        <v>1129.1187150000005</v>
      </c>
      <c r="R56" s="28"/>
      <c r="S56" s="16" t="s">
        <v>548</v>
      </c>
    </row>
    <row r="57" spans="1:19">
      <c r="B57" s="16" t="s">
        <v>347</v>
      </c>
      <c r="C57" s="18">
        <v>36.696564000000002</v>
      </c>
      <c r="D57" s="18">
        <v>121.883803</v>
      </c>
      <c r="E57" s="18">
        <v>1.8156589999999999</v>
      </c>
      <c r="F57" s="18">
        <v>3.744408</v>
      </c>
      <c r="G57" s="18">
        <v>6.9416989999999998</v>
      </c>
      <c r="H57" s="18">
        <v>1.4182729999999999</v>
      </c>
      <c r="I57" s="18">
        <v>143.69617400000001</v>
      </c>
      <c r="J57" s="18">
        <v>47.847912999999998</v>
      </c>
      <c r="K57" s="18">
        <v>200.70553799999999</v>
      </c>
      <c r="L57" s="18">
        <v>26.944106000000001</v>
      </c>
      <c r="M57" s="18">
        <v>43.831546000000003</v>
      </c>
      <c r="N57" s="18">
        <v>47.011355000000002</v>
      </c>
      <c r="O57" s="18">
        <v>14.126507999999999</v>
      </c>
      <c r="P57" s="19">
        <f t="shared" si="1"/>
        <v>1115.5058829999998</v>
      </c>
      <c r="Q57" s="19">
        <v>914.80034499999988</v>
      </c>
      <c r="R57" s="28"/>
      <c r="S57" s="16" t="s">
        <v>549</v>
      </c>
    </row>
    <row r="58" spans="1:19">
      <c r="B58" s="16" t="s">
        <v>348</v>
      </c>
      <c r="C58" s="18">
        <v>26.499697999999999</v>
      </c>
      <c r="D58" s="18">
        <v>216.870509</v>
      </c>
      <c r="E58" s="18">
        <v>2.749288</v>
      </c>
      <c r="F58" s="18">
        <v>9.1916480000000007</v>
      </c>
      <c r="G58" s="18">
        <v>10.029066</v>
      </c>
      <c r="H58" s="18">
        <v>5.8616469999999996</v>
      </c>
      <c r="I58" s="18">
        <v>164.74689900000001</v>
      </c>
      <c r="J58" s="18">
        <v>71.673992999999996</v>
      </c>
      <c r="K58" s="18">
        <v>288.73841499999997</v>
      </c>
      <c r="L58" s="18">
        <v>36.595405999999997</v>
      </c>
      <c r="M58" s="18">
        <v>42.879826999999999</v>
      </c>
      <c r="N58" s="18">
        <v>49.010026000000003</v>
      </c>
      <c r="O58" s="18">
        <v>18.221662999999999</v>
      </c>
      <c r="P58" s="19">
        <f t="shared" si="1"/>
        <v>1361.2277689999999</v>
      </c>
      <c r="Q58" s="19">
        <v>1072.4893539999998</v>
      </c>
      <c r="R58" s="28"/>
      <c r="S58" s="16" t="s">
        <v>550</v>
      </c>
    </row>
    <row r="59" spans="1:19">
      <c r="B59" s="16" t="s">
        <v>349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9"/>
      <c r="Q59" s="19"/>
      <c r="R59" s="28"/>
      <c r="S59" s="16" t="s">
        <v>551</v>
      </c>
    </row>
    <row r="60" spans="1:19">
      <c r="B60" s="16" t="s">
        <v>350</v>
      </c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9"/>
      <c r="Q60" s="19"/>
      <c r="R60" s="28"/>
      <c r="S60" s="16" t="s">
        <v>552</v>
      </c>
    </row>
    <row r="61" spans="1:19" ht="9.75" thickBot="1">
      <c r="B61" s="16" t="s">
        <v>351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9"/>
      <c r="R61" s="28"/>
      <c r="S61" s="16" t="s">
        <v>553</v>
      </c>
    </row>
    <row r="62" spans="1:19" ht="21" customHeight="1" thickBot="1">
      <c r="A62" s="225" t="s">
        <v>162</v>
      </c>
      <c r="B62" s="225" t="s">
        <v>163</v>
      </c>
      <c r="C62" s="91" t="s">
        <v>555</v>
      </c>
      <c r="D62" s="91" t="s">
        <v>556</v>
      </c>
      <c r="E62" s="91" t="s">
        <v>557</v>
      </c>
      <c r="F62" s="91" t="s">
        <v>558</v>
      </c>
      <c r="G62" s="91" t="s">
        <v>559</v>
      </c>
      <c r="H62" s="91" t="s">
        <v>183</v>
      </c>
      <c r="I62" s="91" t="s">
        <v>560</v>
      </c>
      <c r="J62" s="91" t="s">
        <v>561</v>
      </c>
      <c r="K62" s="91" t="s">
        <v>562</v>
      </c>
      <c r="L62" s="91" t="s">
        <v>563</v>
      </c>
      <c r="M62" s="91" t="s">
        <v>564</v>
      </c>
      <c r="N62" s="91" t="s">
        <v>565</v>
      </c>
      <c r="O62" s="91" t="s">
        <v>566</v>
      </c>
      <c r="P62" s="91" t="s">
        <v>687</v>
      </c>
      <c r="Q62" s="91" t="s">
        <v>688</v>
      </c>
      <c r="R62" s="225" t="s">
        <v>539</v>
      </c>
      <c r="S62" s="225" t="s">
        <v>526</v>
      </c>
    </row>
    <row r="63" spans="1:19" ht="12" customHeight="1" thickBot="1">
      <c r="A63" s="226"/>
      <c r="B63" s="226"/>
      <c r="C63" s="230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1"/>
      <c r="Q63" s="232"/>
      <c r="R63" s="226"/>
      <c r="S63" s="226"/>
    </row>
    <row r="67" spans="1:4" ht="21" customHeight="1">
      <c r="A67" s="234" t="s">
        <v>697</v>
      </c>
      <c r="B67" s="235"/>
      <c r="C67" s="236" t="s">
        <v>698</v>
      </c>
      <c r="D67" s="236"/>
    </row>
    <row r="68" spans="1:4" ht="21" customHeight="1">
      <c r="A68" s="234" t="s">
        <v>699</v>
      </c>
      <c r="B68" s="235"/>
      <c r="C68" s="236" t="s">
        <v>700</v>
      </c>
      <c r="D68" s="236"/>
    </row>
  </sheetData>
  <mergeCells count="28"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R62:R63"/>
    <mergeCell ref="S62:S63"/>
    <mergeCell ref="B31:B32"/>
    <mergeCell ref="R31:R32"/>
    <mergeCell ref="C63:Q63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X50"/>
  <sheetViews>
    <sheetView showGridLines="0" zoomScale="90" zoomScaleNormal="90" workbookViewId="0">
      <selection sqref="A1:T1"/>
    </sheetView>
  </sheetViews>
  <sheetFormatPr defaultColWidth="9.140625" defaultRowHeight="12.75"/>
  <cols>
    <col min="1" max="2" width="3.140625" style="10" customWidth="1"/>
    <col min="3" max="3" width="2.5703125" style="10" customWidth="1"/>
    <col min="4" max="4" width="46.7109375" style="10" customWidth="1"/>
    <col min="5" max="5" width="0.42578125" style="10" customWidth="1"/>
    <col min="6" max="6" width="11.140625" style="10" customWidth="1"/>
    <col min="7" max="7" width="0.42578125" style="10" customWidth="1"/>
    <col min="8" max="8" width="11.140625" style="10" customWidth="1"/>
    <col min="9" max="9" width="0.42578125" style="10" customWidth="1"/>
    <col min="10" max="10" width="10.7109375" style="10" customWidth="1"/>
    <col min="11" max="11" width="0.42578125" style="10" customWidth="1"/>
    <col min="12" max="12" width="16" style="10" customWidth="1"/>
    <col min="13" max="13" width="0.42578125" style="10" customWidth="1"/>
    <col min="14" max="14" width="11.140625" style="10" customWidth="1"/>
    <col min="15" max="15" width="0.42578125" style="10" customWidth="1"/>
    <col min="16" max="16" width="11.140625" style="10" customWidth="1"/>
    <col min="17" max="17" width="0.42578125" style="10" customWidth="1"/>
    <col min="18" max="18" width="10.7109375" style="10" customWidth="1"/>
    <col min="19" max="19" width="0.42578125" style="10" customWidth="1"/>
    <col min="20" max="20" width="16" style="10" customWidth="1"/>
    <col min="21" max="21" width="8.28515625" style="10" customWidth="1"/>
    <col min="22" max="23" width="9.85546875" style="10" customWidth="1"/>
    <col min="24" max="24" width="8.42578125" style="10" customWidth="1"/>
    <col min="25" max="16384" width="9.140625" style="10"/>
  </cols>
  <sheetData>
    <row r="1" spans="1:24" ht="4.5" customHeigh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</row>
    <row r="2" spans="1:24" ht="29.25" customHeight="1">
      <c r="A2" s="210" t="s">
        <v>674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11"/>
    </row>
    <row r="3" spans="1:24" ht="3.6" customHeight="1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11"/>
    </row>
    <row r="4" spans="1:24" ht="3.6" customHeight="1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1"/>
    </row>
    <row r="5" spans="1:24" ht="26.25" customHeight="1">
      <c r="A5" s="213" t="s">
        <v>656</v>
      </c>
      <c r="B5" s="213"/>
      <c r="C5" s="213"/>
      <c r="D5" s="213"/>
      <c r="E5" s="124"/>
      <c r="F5" s="241" t="s">
        <v>654</v>
      </c>
      <c r="G5" s="215"/>
      <c r="H5" s="215"/>
      <c r="I5" s="215"/>
      <c r="J5" s="215"/>
      <c r="K5" s="215"/>
      <c r="L5" s="215"/>
      <c r="M5" s="125"/>
      <c r="N5" s="213" t="s">
        <v>655</v>
      </c>
      <c r="O5" s="213"/>
      <c r="P5" s="213"/>
      <c r="Q5" s="213"/>
      <c r="R5" s="213"/>
      <c r="S5" s="213"/>
      <c r="T5" s="213"/>
      <c r="W5" s="163"/>
      <c r="X5" s="163"/>
    </row>
    <row r="6" spans="1:24" ht="2.25" customHeight="1">
      <c r="A6" s="213"/>
      <c r="B6" s="213"/>
      <c r="C6" s="213"/>
      <c r="D6" s="213"/>
      <c r="E6" s="124"/>
      <c r="F6" s="126"/>
      <c r="G6" s="126"/>
      <c r="H6" s="126"/>
      <c r="I6" s="126"/>
      <c r="J6" s="126"/>
      <c r="K6" s="126"/>
      <c r="L6" s="126"/>
      <c r="M6" s="125"/>
      <c r="N6" s="127"/>
      <c r="O6" s="127"/>
      <c r="P6" s="127"/>
      <c r="Q6" s="126"/>
      <c r="R6" s="126"/>
      <c r="S6" s="127"/>
      <c r="T6" s="127"/>
      <c r="U6" s="11"/>
    </row>
    <row r="7" spans="1:24" ht="24.75" customHeight="1">
      <c r="A7" s="213"/>
      <c r="B7" s="213"/>
      <c r="C7" s="213"/>
      <c r="D7" s="213"/>
      <c r="E7" s="128"/>
      <c r="F7" s="214" t="s">
        <v>636</v>
      </c>
      <c r="G7" s="214"/>
      <c r="H7" s="214"/>
      <c r="I7" s="214"/>
      <c r="J7" s="214"/>
      <c r="K7" s="129"/>
      <c r="L7" s="175" t="s">
        <v>640</v>
      </c>
      <c r="M7" s="130"/>
      <c r="N7" s="214" t="s">
        <v>636</v>
      </c>
      <c r="O7" s="214"/>
      <c r="P7" s="214"/>
      <c r="Q7" s="214"/>
      <c r="R7" s="214"/>
      <c r="S7" s="129"/>
      <c r="T7" s="175" t="s">
        <v>640</v>
      </c>
      <c r="U7" s="11"/>
    </row>
    <row r="8" spans="1:24" ht="2.25" customHeight="1">
      <c r="A8" s="213"/>
      <c r="B8" s="213"/>
      <c r="C8" s="213"/>
      <c r="D8" s="213"/>
      <c r="E8" s="128"/>
      <c r="F8" s="129"/>
      <c r="G8" s="129"/>
      <c r="H8" s="129"/>
      <c r="I8" s="129"/>
      <c r="J8" s="129"/>
      <c r="K8" s="129"/>
      <c r="L8" s="131"/>
      <c r="M8" s="130"/>
      <c r="N8" s="129"/>
      <c r="O8" s="129"/>
      <c r="P8" s="129"/>
      <c r="Q8" s="129"/>
      <c r="R8" s="129"/>
      <c r="S8" s="129"/>
      <c r="T8" s="129"/>
      <c r="U8" s="11"/>
    </row>
    <row r="9" spans="1:24" ht="34.5" customHeight="1">
      <c r="A9" s="213"/>
      <c r="B9" s="213"/>
      <c r="C9" s="213"/>
      <c r="D9" s="213"/>
      <c r="E9" s="124"/>
      <c r="F9" s="209" t="s">
        <v>1122</v>
      </c>
      <c r="G9" s="126"/>
      <c r="H9" s="209" t="s">
        <v>1123</v>
      </c>
      <c r="I9" s="126"/>
      <c r="J9" s="175" t="s">
        <v>657</v>
      </c>
      <c r="K9" s="126"/>
      <c r="L9" s="175" t="s">
        <v>297</v>
      </c>
      <c r="M9" s="125"/>
      <c r="N9" s="209" t="s">
        <v>1122</v>
      </c>
      <c r="O9" s="126"/>
      <c r="P9" s="209" t="s">
        <v>1123</v>
      </c>
      <c r="Q9" s="126"/>
      <c r="R9" s="175" t="s">
        <v>657</v>
      </c>
      <c r="S9" s="126"/>
      <c r="T9" s="175" t="s">
        <v>297</v>
      </c>
      <c r="U9" s="11"/>
    </row>
    <row r="10" spans="1:24" ht="13.15" customHeight="1">
      <c r="A10" s="11"/>
      <c r="B10" s="11"/>
      <c r="C10" s="11"/>
      <c r="D10" s="11"/>
      <c r="E10" s="11"/>
      <c r="F10" s="12"/>
      <c r="G10" s="12"/>
      <c r="H10" s="12"/>
      <c r="I10" s="12"/>
      <c r="J10" s="61"/>
      <c r="K10" s="12"/>
      <c r="L10" s="61"/>
      <c r="M10" s="132"/>
      <c r="N10" s="12"/>
      <c r="O10" s="12"/>
      <c r="P10" s="12"/>
      <c r="Q10" s="12"/>
      <c r="R10" s="61"/>
      <c r="S10" s="12"/>
      <c r="T10" s="61"/>
      <c r="U10" s="11"/>
    </row>
    <row r="11" spans="1:24" ht="27.75" customHeight="1">
      <c r="A11" s="239" t="s">
        <v>675</v>
      </c>
      <c r="B11" s="239"/>
      <c r="C11" s="239"/>
      <c r="D11" s="239"/>
      <c r="E11" s="133"/>
      <c r="F11" s="134"/>
      <c r="G11" s="134"/>
      <c r="H11" s="134"/>
      <c r="I11" s="134"/>
      <c r="J11" s="135"/>
      <c r="K11" s="134"/>
      <c r="L11" s="136"/>
      <c r="M11" s="137"/>
      <c r="N11" s="134"/>
      <c r="O11" s="134"/>
      <c r="P11" s="134"/>
      <c r="Q11" s="134"/>
      <c r="R11" s="135"/>
      <c r="S11" s="134"/>
      <c r="T11" s="136"/>
      <c r="U11" s="11"/>
      <c r="W11" s="153"/>
      <c r="X11" s="153"/>
    </row>
    <row r="12" spans="1:24" ht="12.75" customHeight="1">
      <c r="A12" s="57"/>
      <c r="B12" s="57" t="s">
        <v>367</v>
      </c>
      <c r="C12" s="57" t="s">
        <v>658</v>
      </c>
      <c r="D12" s="57"/>
      <c r="E12" s="57"/>
      <c r="F12" s="57">
        <v>1313.0418520000001</v>
      </c>
      <c r="G12" s="57"/>
      <c r="H12" s="57">
        <v>1230.9237029999999</v>
      </c>
      <c r="I12" s="57"/>
      <c r="J12" s="138">
        <f t="shared" ref="J12:J21" si="0">F12-H12</f>
        <v>82.11814900000013</v>
      </c>
      <c r="K12" s="57"/>
      <c r="L12" s="139">
        <f t="shared" ref="L12:L21" si="1">F12/H12*100-100</f>
        <v>6.6712623048741619</v>
      </c>
      <c r="M12" s="132"/>
      <c r="N12" s="57">
        <v>3574.6346860000003</v>
      </c>
      <c r="O12" s="57"/>
      <c r="P12" s="57">
        <v>3493.7334980000001</v>
      </c>
      <c r="Q12" s="57"/>
      <c r="R12" s="138">
        <f>N12-P12</f>
        <v>80.901188000000275</v>
      </c>
      <c r="S12" s="57"/>
      <c r="T12" s="139">
        <f t="shared" ref="T12:T21" si="2">N12/P12*100-100</f>
        <v>2.3156084471329166</v>
      </c>
      <c r="U12" s="11"/>
    </row>
    <row r="13" spans="1:24" ht="12.75" customHeight="1">
      <c r="A13" s="11"/>
      <c r="B13" s="57" t="s">
        <v>369</v>
      </c>
      <c r="C13" s="57" t="s">
        <v>660</v>
      </c>
      <c r="D13" s="140"/>
      <c r="E13" s="11"/>
      <c r="F13" s="57">
        <v>681.30027800000005</v>
      </c>
      <c r="G13" s="57"/>
      <c r="H13" s="57">
        <v>638.05008599999996</v>
      </c>
      <c r="I13" s="57"/>
      <c r="J13" s="138">
        <f t="shared" si="0"/>
        <v>43.250192000000084</v>
      </c>
      <c r="K13" s="57"/>
      <c r="L13" s="139">
        <f t="shared" si="1"/>
        <v>6.7784948155308342</v>
      </c>
      <c r="M13" s="132"/>
      <c r="N13" s="57">
        <v>1909.144002</v>
      </c>
      <c r="O13" s="11"/>
      <c r="P13" s="57">
        <v>1780.8858230000001</v>
      </c>
      <c r="Q13" s="57"/>
      <c r="R13" s="138">
        <f>N13-P13</f>
        <v>128.25817899999993</v>
      </c>
      <c r="S13" s="57"/>
      <c r="T13" s="139">
        <f t="shared" si="2"/>
        <v>7.2019316086161069</v>
      </c>
      <c r="U13" s="11"/>
    </row>
    <row r="14" spans="1:24" ht="12.75" customHeight="1">
      <c r="A14" s="57"/>
      <c r="B14" s="57" t="s">
        <v>368</v>
      </c>
      <c r="C14" s="57" t="s">
        <v>659</v>
      </c>
      <c r="D14" s="57"/>
      <c r="E14" s="57"/>
      <c r="F14" s="57">
        <v>634.14459099999999</v>
      </c>
      <c r="G14" s="57"/>
      <c r="H14" s="57">
        <v>637.58220200000005</v>
      </c>
      <c r="I14" s="57"/>
      <c r="J14" s="138">
        <f t="shared" si="0"/>
        <v>-3.4376110000000608</v>
      </c>
      <c r="K14" s="57"/>
      <c r="L14" s="139">
        <f t="shared" si="1"/>
        <v>-0.5391635759619362</v>
      </c>
      <c r="M14" s="132"/>
      <c r="N14" s="57">
        <v>1685.978288</v>
      </c>
      <c r="O14" s="57"/>
      <c r="P14" s="57">
        <v>1707.146902</v>
      </c>
      <c r="Q14" s="57"/>
      <c r="R14" s="138">
        <f t="shared" ref="R14:R21" si="3">N14-P14</f>
        <v>-21.168613999999934</v>
      </c>
      <c r="S14" s="57"/>
      <c r="T14" s="139">
        <f t="shared" si="2"/>
        <v>-1.239999555703136</v>
      </c>
      <c r="U14" s="11"/>
      <c r="V14" s="141"/>
      <c r="W14" s="141"/>
    </row>
    <row r="15" spans="1:24" ht="12.75" customHeight="1">
      <c r="A15" s="11"/>
      <c r="B15" s="57" t="s">
        <v>374</v>
      </c>
      <c r="C15" s="57" t="s">
        <v>665</v>
      </c>
      <c r="D15" s="140"/>
      <c r="E15" s="11"/>
      <c r="F15" s="57">
        <v>288.73841499999997</v>
      </c>
      <c r="G15" s="57"/>
      <c r="H15" s="57">
        <v>325.57214399999998</v>
      </c>
      <c r="I15" s="57"/>
      <c r="J15" s="138">
        <f t="shared" si="0"/>
        <v>-36.833729000000005</v>
      </c>
      <c r="K15" s="57"/>
      <c r="L15" s="139">
        <f t="shared" si="1"/>
        <v>-11.313538236858506</v>
      </c>
      <c r="M15" s="132"/>
      <c r="N15" s="57">
        <v>733.81170799999995</v>
      </c>
      <c r="O15" s="11"/>
      <c r="P15" s="57">
        <v>850.45556899999997</v>
      </c>
      <c r="Q15" s="57"/>
      <c r="R15" s="138">
        <f t="shared" si="3"/>
        <v>-116.64386100000002</v>
      </c>
      <c r="S15" s="57"/>
      <c r="T15" s="139">
        <f t="shared" si="2"/>
        <v>-13.71545619216235</v>
      </c>
      <c r="U15" s="11"/>
      <c r="V15" s="141"/>
      <c r="W15" s="141"/>
    </row>
    <row r="16" spans="1:24" ht="12.75" customHeight="1">
      <c r="A16" s="11"/>
      <c r="B16" s="57" t="s">
        <v>375</v>
      </c>
      <c r="C16" s="57" t="s">
        <v>666</v>
      </c>
      <c r="D16" s="140"/>
      <c r="E16" s="11"/>
      <c r="F16" s="57">
        <v>218.85017500000001</v>
      </c>
      <c r="G16" s="57"/>
      <c r="H16" s="57">
        <v>188.107527</v>
      </c>
      <c r="I16" s="57"/>
      <c r="J16" s="138">
        <f t="shared" si="0"/>
        <v>30.742648000000003</v>
      </c>
      <c r="K16" s="57"/>
      <c r="L16" s="139">
        <f t="shared" si="1"/>
        <v>16.343124855391892</v>
      </c>
      <c r="M16" s="132"/>
      <c r="N16" s="57">
        <v>675.28225899999995</v>
      </c>
      <c r="O16" s="11"/>
      <c r="P16" s="57">
        <v>723.76942899999995</v>
      </c>
      <c r="Q16" s="57"/>
      <c r="R16" s="138">
        <f t="shared" si="3"/>
        <v>-48.487169999999992</v>
      </c>
      <c r="S16" s="57"/>
      <c r="T16" s="139">
        <f t="shared" si="2"/>
        <v>-6.6992564285276046</v>
      </c>
      <c r="U16" s="11"/>
      <c r="V16" s="141"/>
      <c r="W16" s="141"/>
    </row>
    <row r="17" spans="1:23" ht="12.75" customHeight="1">
      <c r="A17" s="11"/>
      <c r="B17" s="57" t="s">
        <v>370</v>
      </c>
      <c r="C17" s="57" t="s">
        <v>661</v>
      </c>
      <c r="D17" s="140"/>
      <c r="E17" s="11"/>
      <c r="F17" s="57">
        <v>216.870509</v>
      </c>
      <c r="G17" s="57"/>
      <c r="H17" s="57">
        <v>194.849377</v>
      </c>
      <c r="I17" s="57"/>
      <c r="J17" s="138">
        <f t="shared" si="0"/>
        <v>22.021131999999994</v>
      </c>
      <c r="K17" s="57"/>
      <c r="L17" s="139">
        <f t="shared" si="1"/>
        <v>11.301617864551858</v>
      </c>
      <c r="M17" s="132"/>
      <c r="N17" s="57">
        <v>551.11323700000003</v>
      </c>
      <c r="O17" s="11"/>
      <c r="P17" s="57">
        <v>553.34882100000004</v>
      </c>
      <c r="Q17" s="57"/>
      <c r="R17" s="138">
        <f t="shared" si="3"/>
        <v>-2.2355840000000171</v>
      </c>
      <c r="S17" s="57"/>
      <c r="T17" s="139">
        <f t="shared" si="2"/>
        <v>-0.40400989667962506</v>
      </c>
      <c r="U17" s="11"/>
      <c r="V17" s="141"/>
      <c r="W17" s="141"/>
    </row>
    <row r="18" spans="1:23" ht="12.75" customHeight="1">
      <c r="A18" s="11"/>
      <c r="B18" s="57" t="s">
        <v>371</v>
      </c>
      <c r="C18" s="57" t="s">
        <v>662</v>
      </c>
      <c r="D18" s="140"/>
      <c r="E18" s="11"/>
      <c r="F18" s="57">
        <v>164.74689900000001</v>
      </c>
      <c r="G18" s="57"/>
      <c r="H18" s="57">
        <v>180.73223100000001</v>
      </c>
      <c r="I18" s="57"/>
      <c r="J18" s="138">
        <f t="shared" si="0"/>
        <v>-15.985332</v>
      </c>
      <c r="K18" s="57"/>
      <c r="L18" s="139">
        <f t="shared" si="1"/>
        <v>-8.844759958725902</v>
      </c>
      <c r="M18" s="132"/>
      <c r="N18" s="57">
        <v>488.87973799999997</v>
      </c>
      <c r="O18" s="11"/>
      <c r="P18" s="57">
        <v>553.41500300000007</v>
      </c>
      <c r="Q18" s="57"/>
      <c r="R18" s="138">
        <f t="shared" si="3"/>
        <v>-64.535265000000095</v>
      </c>
      <c r="S18" s="57"/>
      <c r="T18" s="139">
        <f t="shared" si="2"/>
        <v>-11.661278543256287</v>
      </c>
      <c r="U18" s="11"/>
      <c r="V18" s="141"/>
      <c r="W18" s="141"/>
    </row>
    <row r="19" spans="1:23" ht="12.75" customHeight="1">
      <c r="A19" s="11"/>
      <c r="B19" s="57" t="s">
        <v>373</v>
      </c>
      <c r="C19" s="57" t="s">
        <v>664</v>
      </c>
      <c r="D19" s="140"/>
      <c r="E19" s="11"/>
      <c r="F19" s="57">
        <v>108.041695</v>
      </c>
      <c r="G19" s="57"/>
      <c r="H19" s="57">
        <v>121.66562399999999</v>
      </c>
      <c r="I19" s="57"/>
      <c r="J19" s="138">
        <f t="shared" si="0"/>
        <v>-13.62392899999999</v>
      </c>
      <c r="K19" s="57"/>
      <c r="L19" s="139">
        <f t="shared" si="1"/>
        <v>-11.197845827018483</v>
      </c>
      <c r="M19" s="132"/>
      <c r="N19" s="57">
        <v>317.51343600000001</v>
      </c>
      <c r="O19" s="11"/>
      <c r="P19" s="57">
        <v>343.74947700000001</v>
      </c>
      <c r="Q19" s="57"/>
      <c r="R19" s="138">
        <f t="shared" si="3"/>
        <v>-26.236041</v>
      </c>
      <c r="S19" s="57"/>
      <c r="T19" s="139">
        <f t="shared" si="2"/>
        <v>-7.6323144485831449</v>
      </c>
      <c r="U19" s="11"/>
      <c r="V19" s="141"/>
      <c r="W19" s="141"/>
    </row>
    <row r="20" spans="1:23" ht="12.75" customHeight="1">
      <c r="A20" s="11"/>
      <c r="B20" s="57" t="s">
        <v>377</v>
      </c>
      <c r="C20" s="57" t="s">
        <v>676</v>
      </c>
      <c r="D20" s="140"/>
      <c r="E20" s="11"/>
      <c r="F20" s="57">
        <v>67.157115000000005</v>
      </c>
      <c r="G20" s="57"/>
      <c r="H20" s="57">
        <v>86.694709000000003</v>
      </c>
      <c r="I20" s="57"/>
      <c r="J20" s="138">
        <f t="shared" si="0"/>
        <v>-19.537593999999999</v>
      </c>
      <c r="K20" s="57"/>
      <c r="L20" s="139">
        <f t="shared" si="1"/>
        <v>-22.536085795039696</v>
      </c>
      <c r="M20" s="132"/>
      <c r="N20" s="57">
        <v>212.65927999999997</v>
      </c>
      <c r="O20" s="11"/>
      <c r="P20" s="57">
        <v>299.20136200000002</v>
      </c>
      <c r="Q20" s="57"/>
      <c r="R20" s="138">
        <f t="shared" si="3"/>
        <v>-86.54208200000005</v>
      </c>
      <c r="S20" s="57"/>
      <c r="T20" s="139">
        <f t="shared" si="2"/>
        <v>-28.924360979346091</v>
      </c>
      <c r="U20" s="11"/>
      <c r="V20" s="141"/>
      <c r="W20" s="141"/>
    </row>
    <row r="21" spans="1:23" ht="12.75" customHeight="1">
      <c r="A21" s="11"/>
      <c r="B21" s="57" t="s">
        <v>689</v>
      </c>
      <c r="C21" s="57" t="s">
        <v>690</v>
      </c>
      <c r="D21" s="140"/>
      <c r="E21" s="11"/>
      <c r="F21" s="57">
        <v>71.673992999999996</v>
      </c>
      <c r="G21" s="57"/>
      <c r="H21" s="57">
        <v>59.289270999999999</v>
      </c>
      <c r="I21" s="57"/>
      <c r="J21" s="138">
        <f t="shared" si="0"/>
        <v>12.384721999999996</v>
      </c>
      <c r="K21" s="57"/>
      <c r="L21" s="139">
        <f t="shared" si="1"/>
        <v>20.888639362760927</v>
      </c>
      <c r="M21" s="132"/>
      <c r="N21" s="57">
        <v>177.13242199999999</v>
      </c>
      <c r="O21" s="11"/>
      <c r="P21" s="57">
        <v>176.72822300000001</v>
      </c>
      <c r="Q21" s="57"/>
      <c r="R21" s="138">
        <f t="shared" si="3"/>
        <v>0.4041989999999771</v>
      </c>
      <c r="S21" s="57"/>
      <c r="T21" s="139">
        <f t="shared" si="2"/>
        <v>0.22871219612726179</v>
      </c>
      <c r="U21" s="11"/>
      <c r="V21" s="141"/>
      <c r="W21" s="141"/>
    </row>
    <row r="22" spans="1:23" ht="4.5" customHeight="1">
      <c r="A22" s="11"/>
      <c r="B22" s="140"/>
      <c r="C22" s="140"/>
      <c r="D22" s="11"/>
      <c r="E22" s="11"/>
      <c r="F22" s="57"/>
      <c r="G22" s="57"/>
      <c r="H22" s="57"/>
      <c r="I22" s="57"/>
      <c r="J22" s="138"/>
      <c r="K22" s="57"/>
      <c r="L22" s="139"/>
      <c r="M22" s="132"/>
      <c r="N22" s="57"/>
      <c r="O22" s="11"/>
      <c r="P22" s="57"/>
      <c r="Q22" s="57"/>
      <c r="R22" s="138"/>
      <c r="S22" s="57"/>
      <c r="T22" s="139"/>
      <c r="U22" s="11"/>
      <c r="V22" s="141"/>
      <c r="W22" s="141"/>
    </row>
    <row r="23" spans="1:23" ht="30" customHeight="1">
      <c r="A23" s="239" t="s">
        <v>668</v>
      </c>
      <c r="B23" s="239"/>
      <c r="C23" s="239"/>
      <c r="D23" s="239"/>
      <c r="E23" s="142"/>
      <c r="F23" s="134">
        <v>3332.5984390000003</v>
      </c>
      <c r="G23" s="134"/>
      <c r="H23" s="134">
        <v>3302.3017450000002</v>
      </c>
      <c r="I23" s="134"/>
      <c r="J23" s="135">
        <f>F23-H23</f>
        <v>30.296694000000116</v>
      </c>
      <c r="K23" s="200"/>
      <c r="L23" s="136">
        <f>F23/H23*100-100</f>
        <v>0.91744172215251751</v>
      </c>
      <c r="M23" s="137"/>
      <c r="N23" s="134">
        <v>9108.3431110000001</v>
      </c>
      <c r="O23" s="134"/>
      <c r="P23" s="134">
        <v>9212.792367</v>
      </c>
      <c r="Q23" s="134"/>
      <c r="R23" s="135">
        <f>N23-P23</f>
        <v>-104.44925599999988</v>
      </c>
      <c r="S23" s="200"/>
      <c r="T23" s="136">
        <f>N23/P23*100-100</f>
        <v>-1.1337415610725685</v>
      </c>
      <c r="U23" s="11"/>
      <c r="V23" s="141"/>
      <c r="W23" s="141"/>
    </row>
    <row r="24" spans="1:23" s="192" customFormat="1" ht="30" customHeight="1">
      <c r="A24" s="237" t="s">
        <v>672</v>
      </c>
      <c r="B24" s="237"/>
      <c r="C24" s="237"/>
      <c r="D24" s="237"/>
      <c r="E24" s="188"/>
      <c r="F24" s="188">
        <v>3610.4280469999994</v>
      </c>
      <c r="G24" s="188"/>
      <c r="H24" s="188">
        <v>3563.278150000001</v>
      </c>
      <c r="I24" s="188"/>
      <c r="J24" s="201">
        <f>F24-H24</f>
        <v>47.149896999998418</v>
      </c>
      <c r="K24" s="201"/>
      <c r="L24" s="202">
        <f>F24/H24*100-100</f>
        <v>1.3232168529980726</v>
      </c>
      <c r="M24" s="189"/>
      <c r="N24" s="188">
        <f>N25-N15</f>
        <v>9898.5581409999995</v>
      </c>
      <c r="O24" s="188"/>
      <c r="P24" s="188">
        <f>P25-P15</f>
        <v>9953.1169720000016</v>
      </c>
      <c r="Q24" s="188"/>
      <c r="R24" s="201">
        <f>N24-P24</f>
        <v>-54.558831000002101</v>
      </c>
      <c r="S24" s="201"/>
      <c r="T24" s="202">
        <f>N24/P24*100-100</f>
        <v>-0.54815824181999062</v>
      </c>
      <c r="U24" s="190"/>
      <c r="V24" s="191"/>
      <c r="W24" s="191"/>
    </row>
    <row r="25" spans="1:23" ht="30" customHeight="1">
      <c r="A25" s="239" t="s">
        <v>670</v>
      </c>
      <c r="B25" s="239"/>
      <c r="C25" s="239"/>
      <c r="D25" s="239"/>
      <c r="E25" s="142"/>
      <c r="F25" s="134">
        <v>3899.1664619999997</v>
      </c>
      <c r="G25" s="134"/>
      <c r="H25" s="134">
        <v>3888.8502940000008</v>
      </c>
      <c r="I25" s="134"/>
      <c r="J25" s="135">
        <f>F25-H25</f>
        <v>10.316167999998925</v>
      </c>
      <c r="K25" s="200"/>
      <c r="L25" s="136">
        <f>F25/H25*100-100</f>
        <v>0.26527552412896682</v>
      </c>
      <c r="M25" s="137"/>
      <c r="N25" s="134">
        <v>10632.369848999999</v>
      </c>
      <c r="O25" s="134"/>
      <c r="P25" s="134">
        <v>10803.572541000001</v>
      </c>
      <c r="Q25" s="134"/>
      <c r="R25" s="135">
        <f>N25-P25</f>
        <v>-171.20269200000257</v>
      </c>
      <c r="S25" s="200"/>
      <c r="T25" s="136">
        <f>N25/P25*100-100</f>
        <v>-1.5846859115378891</v>
      </c>
      <c r="U25" s="11"/>
      <c r="V25" s="141"/>
      <c r="W25" s="141"/>
    </row>
    <row r="26" spans="1:23" ht="30" customHeight="1">
      <c r="A26" s="237" t="s">
        <v>673</v>
      </c>
      <c r="B26" s="237"/>
      <c r="C26" s="237"/>
      <c r="D26" s="237"/>
      <c r="E26" s="188"/>
      <c r="F26" s="188">
        <v>1361.2277689999999</v>
      </c>
      <c r="G26" s="188"/>
      <c r="H26" s="188">
        <v>1428.3612019999996</v>
      </c>
      <c r="I26" s="188"/>
      <c r="J26" s="201">
        <f>F26-H26</f>
        <v>-67.133432999999741</v>
      </c>
      <c r="K26" s="201"/>
      <c r="L26" s="202">
        <f>F26/H26*100-100</f>
        <v>-4.7000319601231837</v>
      </c>
      <c r="M26" s="143"/>
      <c r="N26" s="188">
        <f>N27+N15</f>
        <v>3850.2201220000006</v>
      </c>
      <c r="O26" s="188"/>
      <c r="P26" s="188">
        <f>P27+P15</f>
        <v>4264.2822509999987</v>
      </c>
      <c r="Q26" s="57"/>
      <c r="R26" s="201">
        <f>N26-P26</f>
        <v>-414.06212899999809</v>
      </c>
      <c r="S26" s="201"/>
      <c r="T26" s="202">
        <f>N26/P26*100-100</f>
        <v>-9.7100075611293875</v>
      </c>
      <c r="U26" s="11"/>
      <c r="V26" s="141"/>
      <c r="W26" s="141"/>
    </row>
    <row r="27" spans="1:23" ht="30" customHeight="1">
      <c r="A27" s="238" t="s">
        <v>671</v>
      </c>
      <c r="B27" s="238"/>
      <c r="C27" s="238"/>
      <c r="D27" s="238"/>
      <c r="E27" s="142"/>
      <c r="F27" s="134">
        <v>1072.4893539999998</v>
      </c>
      <c r="G27" s="134"/>
      <c r="H27" s="134">
        <v>1102.7890579999996</v>
      </c>
      <c r="I27" s="134"/>
      <c r="J27" s="135">
        <f>F27-H27</f>
        <v>-30.299703999999792</v>
      </c>
      <c r="K27" s="200"/>
      <c r="L27" s="136">
        <f>F27/H27*100-100</f>
        <v>-2.7475521071047666</v>
      </c>
      <c r="M27" s="137"/>
      <c r="N27" s="134">
        <v>3116.4084140000004</v>
      </c>
      <c r="O27" s="134"/>
      <c r="P27" s="134">
        <v>3413.826681999999</v>
      </c>
      <c r="Q27" s="134"/>
      <c r="R27" s="135">
        <f>N27-P27</f>
        <v>-297.41826799999853</v>
      </c>
      <c r="S27" s="200"/>
      <c r="T27" s="136">
        <f>N27/P27*100-100</f>
        <v>-8.7121666008467429</v>
      </c>
      <c r="U27" s="11"/>
      <c r="V27" s="141"/>
      <c r="W27" s="141"/>
    </row>
    <row r="28" spans="1:23" ht="3" customHeight="1">
      <c r="A28" s="144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11"/>
      <c r="V28" s="141"/>
      <c r="W28" s="141"/>
    </row>
    <row r="29" spans="1:23" ht="3.75" customHeight="1">
      <c r="A29" s="14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1"/>
      <c r="V29" s="141"/>
      <c r="W29" s="141"/>
    </row>
    <row r="30" spans="1:2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>
      <c r="A33" s="11"/>
      <c r="B33" s="11"/>
      <c r="C33" s="11"/>
      <c r="D33" s="11"/>
      <c r="E33" s="11"/>
      <c r="F33" s="203"/>
      <c r="G33" s="11"/>
      <c r="H33" s="203"/>
      <c r="I33" s="11"/>
      <c r="J33" s="11"/>
      <c r="K33" s="11"/>
      <c r="L33" s="11"/>
      <c r="M33" s="11"/>
      <c r="N33" s="203"/>
      <c r="O33" s="11"/>
      <c r="P33" s="203"/>
      <c r="Q33" s="11"/>
      <c r="R33" s="11"/>
      <c r="S33" s="11"/>
      <c r="T33" s="11"/>
      <c r="U33" s="11"/>
    </row>
    <row r="34" spans="1:21" ht="30" customHeight="1">
      <c r="A34" s="244" t="s">
        <v>691</v>
      </c>
      <c r="B34" s="244"/>
      <c r="C34" s="244"/>
      <c r="D34" s="244"/>
      <c r="E34" s="204"/>
      <c r="F34" s="245" t="s">
        <v>692</v>
      </c>
      <c r="G34" s="245"/>
      <c r="H34" s="245"/>
      <c r="I34" s="245"/>
      <c r="J34" s="245"/>
      <c r="K34" s="245"/>
      <c r="L34" s="245"/>
      <c r="M34" s="11"/>
      <c r="N34" s="203"/>
      <c r="O34" s="11"/>
      <c r="P34" s="203"/>
      <c r="Q34" s="11"/>
      <c r="R34" s="11"/>
      <c r="S34" s="11"/>
      <c r="T34" s="11"/>
      <c r="U34" s="11"/>
    </row>
    <row r="35" spans="1:21" ht="30" customHeight="1">
      <c r="A35" s="246" t="s">
        <v>693</v>
      </c>
      <c r="B35" s="246"/>
      <c r="C35" s="246"/>
      <c r="D35" s="246"/>
      <c r="E35" s="204"/>
      <c r="F35" s="243" t="s">
        <v>694</v>
      </c>
      <c r="G35" s="243"/>
      <c r="H35" s="243"/>
      <c r="I35" s="243"/>
      <c r="J35" s="243"/>
      <c r="K35" s="243"/>
      <c r="L35" s="243"/>
      <c r="M35" s="11"/>
      <c r="N35" s="11"/>
      <c r="O35" s="11"/>
      <c r="P35" s="11"/>
      <c r="Q35" s="11"/>
      <c r="R35" s="11"/>
      <c r="S35" s="11"/>
      <c r="T35" s="11"/>
      <c r="U35" s="11"/>
    </row>
    <row r="36" spans="1:21" ht="30" customHeight="1">
      <c r="A36" s="244" t="s">
        <v>695</v>
      </c>
      <c r="B36" s="244"/>
      <c r="C36" s="244"/>
      <c r="D36" s="244"/>
      <c r="E36" s="204"/>
      <c r="F36" s="245" t="s">
        <v>694</v>
      </c>
      <c r="G36" s="245"/>
      <c r="H36" s="245"/>
      <c r="I36" s="245"/>
      <c r="J36" s="245"/>
      <c r="K36" s="245"/>
      <c r="L36" s="245"/>
      <c r="M36" s="11"/>
      <c r="N36" s="11"/>
      <c r="O36" s="11"/>
      <c r="P36" s="11"/>
      <c r="Q36" s="11"/>
      <c r="R36" s="11"/>
      <c r="S36" s="11"/>
      <c r="T36" s="11"/>
      <c r="U36" s="11"/>
    </row>
    <row r="37" spans="1:21" ht="30" customHeight="1">
      <c r="A37" s="242" t="s">
        <v>696</v>
      </c>
      <c r="B37" s="242"/>
      <c r="C37" s="242"/>
      <c r="D37" s="242"/>
      <c r="E37" s="204"/>
      <c r="F37" s="243" t="s">
        <v>692</v>
      </c>
      <c r="G37" s="243"/>
      <c r="H37" s="243"/>
      <c r="I37" s="243"/>
      <c r="J37" s="243"/>
      <c r="K37" s="243"/>
      <c r="L37" s="243"/>
      <c r="M37" s="11"/>
      <c r="N37" s="11"/>
      <c r="O37" s="11"/>
      <c r="P37" s="11"/>
      <c r="Q37" s="11"/>
      <c r="R37" s="11"/>
      <c r="S37" s="11"/>
      <c r="T37" s="11"/>
      <c r="U37" s="11"/>
    </row>
    <row r="38" spans="1:21">
      <c r="A38" s="11"/>
      <c r="B38" s="11"/>
      <c r="C38" s="11"/>
      <c r="D38" s="11"/>
      <c r="E38" s="11"/>
      <c r="F38" s="203"/>
      <c r="G38" s="11"/>
      <c r="H38" s="203"/>
      <c r="I38" s="11"/>
      <c r="J38" s="11"/>
      <c r="K38" s="11"/>
      <c r="L38" s="11"/>
      <c r="M38" s="11"/>
      <c r="N38" s="203"/>
      <c r="O38" s="11"/>
      <c r="P38" s="203"/>
      <c r="Q38" s="11"/>
      <c r="R38" s="11"/>
      <c r="S38" s="11"/>
      <c r="T38" s="11"/>
      <c r="U38" s="11"/>
    </row>
    <row r="39" spans="1:21">
      <c r="A39" s="11"/>
      <c r="B39" s="57"/>
      <c r="C39" s="57"/>
      <c r="D39" s="140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W73"/>
  <sheetViews>
    <sheetView showGridLines="0" topLeftCell="A2" zoomScale="90" zoomScaleNormal="90" workbookViewId="0">
      <selection activeCell="A2" sqref="A2:W2"/>
    </sheetView>
  </sheetViews>
  <sheetFormatPr defaultRowHeight="12.75"/>
  <cols>
    <col min="1" max="1" width="5" style="10" customWidth="1"/>
    <col min="2" max="2" width="7.7109375" style="10" customWidth="1"/>
    <col min="3" max="21" width="9" style="10" customWidth="1"/>
    <col min="22" max="22" width="5" style="10" customWidth="1"/>
    <col min="23" max="16384" width="9.140625" style="10"/>
  </cols>
  <sheetData>
    <row r="1" spans="1:23" ht="2.25" hidden="1" customHeight="1"/>
    <row r="2" spans="1:23" ht="21" customHeight="1">
      <c r="A2" s="224" t="s">
        <v>352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</row>
    <row r="3" spans="1:23" ht="18" customHeight="1" thickBot="1">
      <c r="A3" s="255" t="s">
        <v>580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</row>
    <row r="4" spans="1:23" ht="11.25" customHeight="1" thickBot="1">
      <c r="A4" s="256" t="s">
        <v>162</v>
      </c>
      <c r="B4" s="256" t="s">
        <v>163</v>
      </c>
      <c r="C4" s="227" t="s">
        <v>581</v>
      </c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9"/>
      <c r="V4" s="256" t="s">
        <v>539</v>
      </c>
      <c r="W4" s="256" t="s">
        <v>526</v>
      </c>
    </row>
    <row r="5" spans="1:23" ht="21" customHeight="1" thickBot="1">
      <c r="A5" s="257"/>
      <c r="B5" s="257"/>
      <c r="C5" s="98">
        <v>111</v>
      </c>
      <c r="D5" s="98">
        <v>112</v>
      </c>
      <c r="E5" s="98">
        <v>121</v>
      </c>
      <c r="F5" s="98">
        <v>122</v>
      </c>
      <c r="G5" s="98">
        <v>21</v>
      </c>
      <c r="H5" s="98">
        <v>22</v>
      </c>
      <c r="I5" s="98">
        <v>31</v>
      </c>
      <c r="J5" s="98">
        <v>321</v>
      </c>
      <c r="K5" s="98">
        <v>322</v>
      </c>
      <c r="L5" s="98">
        <v>41</v>
      </c>
      <c r="M5" s="98">
        <v>42</v>
      </c>
      <c r="N5" s="98">
        <v>51</v>
      </c>
      <c r="O5" s="98">
        <v>521</v>
      </c>
      <c r="P5" s="98">
        <v>522</v>
      </c>
      <c r="Q5" s="98">
        <v>53</v>
      </c>
      <c r="R5" s="98">
        <v>61</v>
      </c>
      <c r="S5" s="98">
        <v>62</v>
      </c>
      <c r="T5" s="98">
        <v>63</v>
      </c>
      <c r="U5" s="98">
        <v>7</v>
      </c>
      <c r="V5" s="257"/>
      <c r="W5" s="257"/>
    </row>
    <row r="6" spans="1:23" ht="9" customHeight="1">
      <c r="A6" s="166">
        <v>2019</v>
      </c>
      <c r="B6" s="16" t="s">
        <v>340</v>
      </c>
      <c r="C6" s="21">
        <v>105.34810499999998</v>
      </c>
      <c r="D6" s="21">
        <v>210.898619</v>
      </c>
      <c r="E6" s="21">
        <v>49.147154999999998</v>
      </c>
      <c r="F6" s="21">
        <v>381.55706300000003</v>
      </c>
      <c r="G6" s="21">
        <v>179.73439300000001</v>
      </c>
      <c r="H6" s="21">
        <v>1718.9281299999989</v>
      </c>
      <c r="I6" s="21">
        <v>545.82763399999988</v>
      </c>
      <c r="J6" s="21">
        <v>7.8497880000000002</v>
      </c>
      <c r="K6" s="21">
        <v>253.43356299999999</v>
      </c>
      <c r="L6" s="21">
        <v>592.63352099999997</v>
      </c>
      <c r="M6" s="21">
        <v>444.78060099999993</v>
      </c>
      <c r="N6" s="21">
        <v>359.70364599999999</v>
      </c>
      <c r="O6" s="21">
        <v>356.53026999999997</v>
      </c>
      <c r="P6" s="21">
        <v>15.359538999999998</v>
      </c>
      <c r="Q6" s="21">
        <v>527.70817600000009</v>
      </c>
      <c r="R6" s="21">
        <v>162.947295</v>
      </c>
      <c r="S6" s="21">
        <v>412.45190300000007</v>
      </c>
      <c r="T6" s="21">
        <v>410.56370800000008</v>
      </c>
      <c r="U6" s="21">
        <v>6.0016110000000005</v>
      </c>
      <c r="V6" s="166">
        <v>2019</v>
      </c>
      <c r="W6" s="16" t="s">
        <v>542</v>
      </c>
    </row>
    <row r="7" spans="1:23" ht="9" customHeight="1">
      <c r="A7" s="28"/>
      <c r="B7" s="16" t="s">
        <v>341</v>
      </c>
      <c r="C7" s="21">
        <v>84.700812999999997</v>
      </c>
      <c r="D7" s="21">
        <v>184.104421</v>
      </c>
      <c r="E7" s="21">
        <v>40.431498000000005</v>
      </c>
      <c r="F7" s="21">
        <v>379.35153700000001</v>
      </c>
      <c r="G7" s="21">
        <v>186.54143099999999</v>
      </c>
      <c r="H7" s="21">
        <v>1620.7442450000003</v>
      </c>
      <c r="I7" s="21">
        <v>373.71502800000007</v>
      </c>
      <c r="J7" s="21">
        <v>15.637669000000001</v>
      </c>
      <c r="K7" s="21">
        <v>324.90996100000007</v>
      </c>
      <c r="L7" s="21">
        <v>584.29181200000005</v>
      </c>
      <c r="M7" s="21">
        <v>437.35971700000005</v>
      </c>
      <c r="N7" s="21">
        <v>437.21706899999998</v>
      </c>
      <c r="O7" s="21">
        <v>139.43324200000001</v>
      </c>
      <c r="P7" s="21">
        <v>15.034204000000001</v>
      </c>
      <c r="Q7" s="21">
        <v>487.455918</v>
      </c>
      <c r="R7" s="21">
        <v>144.360769</v>
      </c>
      <c r="S7" s="21">
        <v>362.46377099999989</v>
      </c>
      <c r="T7" s="21">
        <v>374.93815300000006</v>
      </c>
      <c r="U7" s="21">
        <v>1.1430560000000001</v>
      </c>
      <c r="V7" s="28"/>
      <c r="W7" s="16" t="s">
        <v>543</v>
      </c>
    </row>
    <row r="8" spans="1:23" ht="9" customHeight="1">
      <c r="A8" s="28"/>
      <c r="B8" s="16" t="s">
        <v>342</v>
      </c>
      <c r="C8" s="21">
        <v>105.27978200000001</v>
      </c>
      <c r="D8" s="21">
        <v>223.11106599999999</v>
      </c>
      <c r="E8" s="21">
        <v>45.209026000000001</v>
      </c>
      <c r="F8" s="21">
        <v>401.63106599999998</v>
      </c>
      <c r="G8" s="21">
        <v>179.11289299999999</v>
      </c>
      <c r="H8" s="21">
        <v>1749.4671690000007</v>
      </c>
      <c r="I8" s="21">
        <v>365.25073399999997</v>
      </c>
      <c r="J8" s="21">
        <v>7.5489189999999997</v>
      </c>
      <c r="K8" s="21">
        <v>310.78766799999994</v>
      </c>
      <c r="L8" s="21">
        <v>649.65243300000031</v>
      </c>
      <c r="M8" s="21">
        <v>442.18562499999996</v>
      </c>
      <c r="N8" s="21">
        <v>479.749304</v>
      </c>
      <c r="O8" s="21">
        <v>398.27165200000002</v>
      </c>
      <c r="P8" s="21">
        <v>17.161833999999999</v>
      </c>
      <c r="Q8" s="21">
        <v>508.30325000000005</v>
      </c>
      <c r="R8" s="21">
        <v>154.48076800000004</v>
      </c>
      <c r="S8" s="21">
        <v>369.41792300000003</v>
      </c>
      <c r="T8" s="21">
        <v>390.46238300000005</v>
      </c>
      <c r="U8" s="21">
        <v>0.47169899999999998</v>
      </c>
      <c r="V8" s="28"/>
      <c r="W8" s="16" t="s">
        <v>544</v>
      </c>
    </row>
    <row r="9" spans="1:23" ht="9" customHeight="1">
      <c r="A9" s="28"/>
      <c r="B9" s="16" t="s">
        <v>343</v>
      </c>
      <c r="C9" s="21">
        <v>116.451916</v>
      </c>
      <c r="D9" s="21">
        <v>242.41917599999999</v>
      </c>
      <c r="E9" s="21">
        <v>31.288260999999999</v>
      </c>
      <c r="F9" s="21">
        <v>423.89452599999998</v>
      </c>
      <c r="G9" s="21">
        <v>176.50801100000001</v>
      </c>
      <c r="H9" s="21">
        <v>1715.2991179999981</v>
      </c>
      <c r="I9" s="21">
        <v>477.46891100000005</v>
      </c>
      <c r="J9" s="21">
        <v>15.977633000000001</v>
      </c>
      <c r="K9" s="21">
        <v>284.31966199999999</v>
      </c>
      <c r="L9" s="21">
        <v>632.582447</v>
      </c>
      <c r="M9" s="21">
        <v>501.97600799999998</v>
      </c>
      <c r="N9" s="21">
        <v>405.610411</v>
      </c>
      <c r="O9" s="21">
        <v>342.234714</v>
      </c>
      <c r="P9" s="21">
        <v>19.752802999999997</v>
      </c>
      <c r="Q9" s="21">
        <v>509.35381000000007</v>
      </c>
      <c r="R9" s="21">
        <v>149.819142</v>
      </c>
      <c r="S9" s="21">
        <v>323.9481219999999</v>
      </c>
      <c r="T9" s="21">
        <v>398.03528100000005</v>
      </c>
      <c r="U9" s="21">
        <v>0.75555899999999998</v>
      </c>
      <c r="V9" s="28"/>
      <c r="W9" s="16" t="s">
        <v>545</v>
      </c>
    </row>
    <row r="10" spans="1:23" ht="9" customHeight="1">
      <c r="A10" s="28"/>
      <c r="B10" s="16" t="s">
        <v>344</v>
      </c>
      <c r="C10" s="21">
        <v>119.73047600000001</v>
      </c>
      <c r="D10" s="21">
        <v>271.70001400000001</v>
      </c>
      <c r="E10" s="21">
        <v>38.401533999999998</v>
      </c>
      <c r="F10" s="21">
        <v>452.93926299999998</v>
      </c>
      <c r="G10" s="21">
        <v>166.691844</v>
      </c>
      <c r="H10" s="21">
        <v>1849.4721919999993</v>
      </c>
      <c r="I10" s="21">
        <v>573.54675599999996</v>
      </c>
      <c r="J10" s="21">
        <v>15.206784000000001</v>
      </c>
      <c r="K10" s="21">
        <v>253.87038299999998</v>
      </c>
      <c r="L10" s="21">
        <v>677.8714839999999</v>
      </c>
      <c r="M10" s="21">
        <v>509.83164900000003</v>
      </c>
      <c r="N10" s="21">
        <v>449.130651</v>
      </c>
      <c r="O10" s="21">
        <v>331.42492599999997</v>
      </c>
      <c r="P10" s="21">
        <v>27.964530999999997</v>
      </c>
      <c r="Q10" s="21">
        <v>536.20186000000001</v>
      </c>
      <c r="R10" s="21">
        <v>174.87548400000003</v>
      </c>
      <c r="S10" s="21">
        <v>346.18954300000013</v>
      </c>
      <c r="T10" s="21">
        <v>415.65309900000005</v>
      </c>
      <c r="U10" s="21">
        <v>0.85623199999999999</v>
      </c>
      <c r="V10" s="28"/>
      <c r="W10" s="16" t="s">
        <v>546</v>
      </c>
    </row>
    <row r="11" spans="1:23" ht="9" customHeight="1">
      <c r="A11" s="28"/>
      <c r="B11" s="16" t="s">
        <v>345</v>
      </c>
      <c r="C11" s="21">
        <v>90.996825999999999</v>
      </c>
      <c r="D11" s="21">
        <v>209.39420499999994</v>
      </c>
      <c r="E11" s="21">
        <v>41.847817999999997</v>
      </c>
      <c r="F11" s="21">
        <v>425.42248899999993</v>
      </c>
      <c r="G11" s="21">
        <v>141.41016500000001</v>
      </c>
      <c r="H11" s="21">
        <v>1635.0472799999998</v>
      </c>
      <c r="I11" s="21">
        <v>500.461162</v>
      </c>
      <c r="J11" s="21">
        <v>13.111049999999999</v>
      </c>
      <c r="K11" s="21">
        <v>290.22648700000002</v>
      </c>
      <c r="L11" s="21">
        <v>567.98260500000004</v>
      </c>
      <c r="M11" s="21">
        <v>454.771523</v>
      </c>
      <c r="N11" s="21">
        <v>416.23273500000005</v>
      </c>
      <c r="O11" s="21">
        <v>467.30643899999995</v>
      </c>
      <c r="P11" s="21">
        <v>27.896363000000001</v>
      </c>
      <c r="Q11" s="21">
        <v>464.067229</v>
      </c>
      <c r="R11" s="21">
        <v>162.79007699999997</v>
      </c>
      <c r="S11" s="21">
        <v>326.72471900000022</v>
      </c>
      <c r="T11" s="21">
        <v>377.10185200000001</v>
      </c>
      <c r="U11" s="21">
        <v>0.57896199999999998</v>
      </c>
      <c r="V11" s="28"/>
      <c r="W11" s="16" t="s">
        <v>547</v>
      </c>
    </row>
    <row r="12" spans="1:23" ht="9" customHeight="1">
      <c r="A12" s="28"/>
      <c r="B12" s="16" t="s">
        <v>346</v>
      </c>
      <c r="C12" s="21">
        <v>146.03510199999999</v>
      </c>
      <c r="D12" s="21">
        <v>222.83586</v>
      </c>
      <c r="E12" s="21">
        <v>48.483469999999997</v>
      </c>
      <c r="F12" s="21">
        <v>492.01062300000001</v>
      </c>
      <c r="G12" s="21">
        <v>189.38609099999996</v>
      </c>
      <c r="H12" s="21">
        <v>1846.8618869999993</v>
      </c>
      <c r="I12" s="21">
        <v>543.69133800000009</v>
      </c>
      <c r="J12" s="21">
        <v>14.997999999999999</v>
      </c>
      <c r="K12" s="21">
        <v>291.51365999999996</v>
      </c>
      <c r="L12" s="21">
        <v>652.58053200000006</v>
      </c>
      <c r="M12" s="21">
        <v>486.71315600000014</v>
      </c>
      <c r="N12" s="21">
        <v>377.84053699999998</v>
      </c>
      <c r="O12" s="21">
        <v>368.71693299999998</v>
      </c>
      <c r="P12" s="21">
        <v>27.720565999999998</v>
      </c>
      <c r="Q12" s="21">
        <v>510.90934999999996</v>
      </c>
      <c r="R12" s="21">
        <v>173.94098499999998</v>
      </c>
      <c r="S12" s="21">
        <v>432.7000250000001</v>
      </c>
      <c r="T12" s="21">
        <v>436.88633399999998</v>
      </c>
      <c r="U12" s="21">
        <v>0.64021799999999995</v>
      </c>
      <c r="V12" s="28"/>
      <c r="W12" s="16" t="s">
        <v>548</v>
      </c>
    </row>
    <row r="13" spans="1:23" ht="9" customHeight="1">
      <c r="A13" s="28"/>
      <c r="B13" s="16" t="s">
        <v>347</v>
      </c>
      <c r="C13" s="21">
        <v>94.282361000000009</v>
      </c>
      <c r="D13" s="21">
        <v>226.97817199999997</v>
      </c>
      <c r="E13" s="21">
        <v>37.856498999999999</v>
      </c>
      <c r="F13" s="21">
        <v>461.27371300000004</v>
      </c>
      <c r="G13" s="21">
        <v>164.42573199999998</v>
      </c>
      <c r="H13" s="21">
        <v>1252.8309149999993</v>
      </c>
      <c r="I13" s="21">
        <v>209.61659600000002</v>
      </c>
      <c r="J13" s="21">
        <v>12.309536999999999</v>
      </c>
      <c r="K13" s="21">
        <v>332.64828599999998</v>
      </c>
      <c r="L13" s="21">
        <v>495.58541500000007</v>
      </c>
      <c r="M13" s="21">
        <v>379.80148000000008</v>
      </c>
      <c r="N13" s="21">
        <v>279.41369600000002</v>
      </c>
      <c r="O13" s="21">
        <v>223.68623100000002</v>
      </c>
      <c r="P13" s="21">
        <v>22.642832000000002</v>
      </c>
      <c r="Q13" s="21">
        <v>344.29202499999997</v>
      </c>
      <c r="R13" s="21">
        <v>142.817183</v>
      </c>
      <c r="S13" s="21">
        <v>397.32438700000012</v>
      </c>
      <c r="T13" s="21">
        <v>369.15717399999994</v>
      </c>
      <c r="U13" s="21">
        <v>0.62875700000000001</v>
      </c>
      <c r="V13" s="28"/>
      <c r="W13" s="16" t="s">
        <v>549</v>
      </c>
    </row>
    <row r="14" spans="1:23" ht="9" customHeight="1">
      <c r="A14" s="28"/>
      <c r="B14" s="16" t="s">
        <v>348</v>
      </c>
      <c r="C14" s="21">
        <v>93.371097000000006</v>
      </c>
      <c r="D14" s="21">
        <v>243.44405199999997</v>
      </c>
      <c r="E14" s="21">
        <v>41.195909999999998</v>
      </c>
      <c r="F14" s="21">
        <v>438.71069399999993</v>
      </c>
      <c r="G14" s="21">
        <v>142.59366399999999</v>
      </c>
      <c r="H14" s="21">
        <v>1664.968251</v>
      </c>
      <c r="I14" s="21">
        <v>394.11026400000003</v>
      </c>
      <c r="J14" s="21">
        <v>13.108812</v>
      </c>
      <c r="K14" s="21">
        <v>407.25191600000011</v>
      </c>
      <c r="L14" s="21">
        <v>629.92840399999989</v>
      </c>
      <c r="M14" s="21">
        <v>459.65726599999988</v>
      </c>
      <c r="N14" s="21">
        <v>385.05062500000003</v>
      </c>
      <c r="O14" s="21">
        <v>277.22529500000002</v>
      </c>
      <c r="P14" s="21">
        <v>20.823810999999999</v>
      </c>
      <c r="Q14" s="21">
        <v>512.67121799999984</v>
      </c>
      <c r="R14" s="21">
        <v>168.25964200000001</v>
      </c>
      <c r="S14" s="21">
        <v>426.34838399999984</v>
      </c>
      <c r="T14" s="21">
        <v>403.15372200000002</v>
      </c>
      <c r="U14" s="21">
        <v>0.96578699999999995</v>
      </c>
      <c r="V14" s="28"/>
      <c r="W14" s="16" t="s">
        <v>550</v>
      </c>
    </row>
    <row r="15" spans="1:23" ht="9" customHeight="1">
      <c r="A15" s="28"/>
      <c r="B15" s="16" t="s">
        <v>349</v>
      </c>
      <c r="C15" s="21">
        <v>104.59827299999998</v>
      </c>
      <c r="D15" s="21">
        <v>272.86050399999999</v>
      </c>
      <c r="E15" s="21">
        <v>49.765382000000002</v>
      </c>
      <c r="F15" s="21">
        <v>484.912171</v>
      </c>
      <c r="G15" s="21">
        <v>188.675501</v>
      </c>
      <c r="H15" s="21">
        <v>1804.9853679999994</v>
      </c>
      <c r="I15" s="21">
        <v>344.82602200000002</v>
      </c>
      <c r="J15" s="21">
        <v>8.5343590000000003</v>
      </c>
      <c r="K15" s="21">
        <v>395.83622700000001</v>
      </c>
      <c r="L15" s="21">
        <v>764.51790200000005</v>
      </c>
      <c r="M15" s="21">
        <v>512.82150000000001</v>
      </c>
      <c r="N15" s="21">
        <v>439.64205200000004</v>
      </c>
      <c r="O15" s="21">
        <v>228.65352800000002</v>
      </c>
      <c r="P15" s="21">
        <v>15.890548000000001</v>
      </c>
      <c r="Q15" s="21">
        <v>533.99233500000003</v>
      </c>
      <c r="R15" s="21">
        <v>199.20745199999999</v>
      </c>
      <c r="S15" s="21">
        <v>450.63381700000002</v>
      </c>
      <c r="T15" s="21">
        <v>464.53680899999995</v>
      </c>
      <c r="U15" s="21">
        <v>7.8696320000000002</v>
      </c>
      <c r="V15" s="28"/>
      <c r="W15" s="16" t="s">
        <v>551</v>
      </c>
    </row>
    <row r="16" spans="1:23" ht="9" customHeight="1">
      <c r="A16" s="28"/>
      <c r="B16" s="16" t="s">
        <v>350</v>
      </c>
      <c r="C16" s="21">
        <v>117.093112</v>
      </c>
      <c r="D16" s="21">
        <v>230.38523399999997</v>
      </c>
      <c r="E16" s="21">
        <v>41.19489200000001</v>
      </c>
      <c r="F16" s="21">
        <v>412.99536699999999</v>
      </c>
      <c r="G16" s="21">
        <v>138.33560800000001</v>
      </c>
      <c r="H16" s="21">
        <v>1609.0407589999998</v>
      </c>
      <c r="I16" s="21">
        <v>421.21793000000002</v>
      </c>
      <c r="J16" s="21">
        <v>11.252686000000001</v>
      </c>
      <c r="K16" s="21">
        <v>240.86428000000001</v>
      </c>
      <c r="L16" s="21">
        <v>686.61947700000007</v>
      </c>
      <c r="M16" s="21">
        <v>481.00239800000008</v>
      </c>
      <c r="N16" s="21">
        <v>410.77411599999999</v>
      </c>
      <c r="O16" s="21">
        <v>576.53074100000003</v>
      </c>
      <c r="P16" s="21">
        <v>13.955055</v>
      </c>
      <c r="Q16" s="21">
        <v>498.62643400000002</v>
      </c>
      <c r="R16" s="21">
        <v>206.553822</v>
      </c>
      <c r="S16" s="21">
        <v>411.2223120000001</v>
      </c>
      <c r="T16" s="21">
        <v>417.74044199999997</v>
      </c>
      <c r="U16" s="21">
        <v>2.0386139999999999</v>
      </c>
      <c r="V16" s="28"/>
      <c r="W16" s="16" t="s">
        <v>552</v>
      </c>
    </row>
    <row r="17" spans="1:23" ht="9" customHeight="1">
      <c r="A17" s="28"/>
      <c r="B17" s="16" t="s">
        <v>351</v>
      </c>
      <c r="C17" s="21">
        <v>89.702753999999999</v>
      </c>
      <c r="D17" s="21">
        <v>226.76067600000002</v>
      </c>
      <c r="E17" s="21">
        <v>48.229222000000007</v>
      </c>
      <c r="F17" s="21">
        <v>403.02498299999996</v>
      </c>
      <c r="G17" s="21">
        <v>172.41222100000005</v>
      </c>
      <c r="H17" s="21">
        <v>1365.5004330000002</v>
      </c>
      <c r="I17" s="21">
        <v>454.68040500000001</v>
      </c>
      <c r="J17" s="21">
        <v>8.0446139999999993</v>
      </c>
      <c r="K17" s="21">
        <v>209.23718600000001</v>
      </c>
      <c r="L17" s="21">
        <v>693.96929699999998</v>
      </c>
      <c r="M17" s="21">
        <v>448.64689799999991</v>
      </c>
      <c r="N17" s="21">
        <v>398.844335</v>
      </c>
      <c r="O17" s="21">
        <v>104.24320999999999</v>
      </c>
      <c r="P17" s="21">
        <v>14.8178</v>
      </c>
      <c r="Q17" s="21">
        <v>421.64152999999999</v>
      </c>
      <c r="R17" s="21">
        <v>163.10628300000002</v>
      </c>
      <c r="S17" s="21">
        <v>393.80863599999998</v>
      </c>
      <c r="T17" s="21">
        <v>391.11269200000004</v>
      </c>
      <c r="U17" s="21">
        <v>7.3339270000000001</v>
      </c>
      <c r="V17" s="28"/>
      <c r="W17" s="16" t="s">
        <v>553</v>
      </c>
    </row>
    <row r="18" spans="1:23" ht="9" customHeight="1">
      <c r="A18" s="28"/>
      <c r="B18" s="16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8"/>
      <c r="W18" s="16"/>
    </row>
    <row r="19" spans="1:23" ht="9" customHeight="1">
      <c r="A19" s="166">
        <v>2020</v>
      </c>
      <c r="B19" s="16" t="s">
        <v>340</v>
      </c>
      <c r="C19" s="21">
        <v>107.30380299999999</v>
      </c>
      <c r="D19" s="21">
        <v>206.02176000000003</v>
      </c>
      <c r="E19" s="21">
        <v>40.416167000000002</v>
      </c>
      <c r="F19" s="21">
        <v>406.50883200000004</v>
      </c>
      <c r="G19" s="21">
        <v>161.52032600000004</v>
      </c>
      <c r="H19" s="21">
        <v>1676.7693029999989</v>
      </c>
      <c r="I19" s="21">
        <v>641.63622399999997</v>
      </c>
      <c r="J19" s="21">
        <v>9.9817399999999985</v>
      </c>
      <c r="K19" s="21">
        <v>247.93524300000001</v>
      </c>
      <c r="L19" s="21">
        <v>608.52529200000015</v>
      </c>
      <c r="M19" s="21">
        <v>454.76311299999992</v>
      </c>
      <c r="N19" s="21">
        <v>371.34643599999998</v>
      </c>
      <c r="O19" s="21">
        <v>163.01229599999999</v>
      </c>
      <c r="P19" s="21">
        <v>16.859511000000001</v>
      </c>
      <c r="Q19" s="21">
        <v>496.36327799999998</v>
      </c>
      <c r="R19" s="21">
        <v>166.911798</v>
      </c>
      <c r="S19" s="21">
        <v>418.69316399999991</v>
      </c>
      <c r="T19" s="21">
        <v>415.011393</v>
      </c>
      <c r="U19" s="21">
        <v>1.003957</v>
      </c>
      <c r="V19" s="166">
        <v>2020</v>
      </c>
      <c r="W19" s="16" t="s">
        <v>542</v>
      </c>
    </row>
    <row r="20" spans="1:23" ht="9" customHeight="1">
      <c r="A20" s="28"/>
      <c r="B20" s="16" t="s">
        <v>341</v>
      </c>
      <c r="C20" s="21">
        <v>99.534515999999996</v>
      </c>
      <c r="D20" s="21">
        <v>195.75620299999997</v>
      </c>
      <c r="E20" s="21">
        <v>40.926392999999997</v>
      </c>
      <c r="F20" s="21">
        <v>395.41682500000002</v>
      </c>
      <c r="G20" s="21">
        <v>160.04882699999999</v>
      </c>
      <c r="H20" s="21">
        <v>1616.6344549999994</v>
      </c>
      <c r="I20" s="21">
        <v>497.66074499999996</v>
      </c>
      <c r="J20" s="21">
        <v>9.9496789999999997</v>
      </c>
      <c r="K20" s="21">
        <v>204.64123499999999</v>
      </c>
      <c r="L20" s="21">
        <v>573.84941700000036</v>
      </c>
      <c r="M20" s="21">
        <v>414.68908999999996</v>
      </c>
      <c r="N20" s="21">
        <v>475.77725499999997</v>
      </c>
      <c r="O20" s="21">
        <v>287.35667699999999</v>
      </c>
      <c r="P20" s="21">
        <v>17.940680999999998</v>
      </c>
      <c r="Q20" s="21">
        <v>499.44865399999998</v>
      </c>
      <c r="R20" s="21">
        <v>155.457269</v>
      </c>
      <c r="S20" s="21">
        <v>364.75725999999997</v>
      </c>
      <c r="T20" s="21">
        <v>405.18922699999996</v>
      </c>
      <c r="U20" s="21">
        <v>5.0436360000000002</v>
      </c>
      <c r="V20" s="28"/>
      <c r="W20" s="16" t="s">
        <v>543</v>
      </c>
    </row>
    <row r="21" spans="1:23" ht="9" customHeight="1">
      <c r="A21" s="28"/>
      <c r="B21" s="16" t="s">
        <v>342</v>
      </c>
      <c r="C21" s="21">
        <v>112.456052</v>
      </c>
      <c r="D21" s="21">
        <v>237.930013</v>
      </c>
      <c r="E21" s="21">
        <v>37.797422000000005</v>
      </c>
      <c r="F21" s="21">
        <v>439.09081199999997</v>
      </c>
      <c r="G21" s="21">
        <v>182.48132400000003</v>
      </c>
      <c r="H21" s="21">
        <v>1716.8207</v>
      </c>
      <c r="I21" s="21">
        <v>478.61743799999994</v>
      </c>
      <c r="J21" s="21">
        <v>2.1348069999999999</v>
      </c>
      <c r="K21" s="21">
        <v>179.906362</v>
      </c>
      <c r="L21" s="21">
        <v>566.56066900000008</v>
      </c>
      <c r="M21" s="21">
        <v>412.77966500000002</v>
      </c>
      <c r="N21" s="21">
        <v>381.19572199999999</v>
      </c>
      <c r="O21" s="21">
        <v>80.086263000000002</v>
      </c>
      <c r="P21" s="21">
        <v>18.037347999999998</v>
      </c>
      <c r="Q21" s="21">
        <v>380.98448100000002</v>
      </c>
      <c r="R21" s="21">
        <v>134.06866300000002</v>
      </c>
      <c r="S21" s="21">
        <v>273.76924500000001</v>
      </c>
      <c r="T21" s="21">
        <v>429.96935500000006</v>
      </c>
      <c r="U21" s="21">
        <v>0.55634700000000004</v>
      </c>
      <c r="V21" s="28"/>
      <c r="W21" s="16" t="s">
        <v>544</v>
      </c>
    </row>
    <row r="22" spans="1:23" ht="9" customHeight="1">
      <c r="A22" s="28"/>
      <c r="B22" s="16" t="s">
        <v>343</v>
      </c>
      <c r="C22" s="21">
        <v>111.96109100000001</v>
      </c>
      <c r="D22" s="21">
        <v>214.54213800000002</v>
      </c>
      <c r="E22" s="21">
        <v>46.582169999999998</v>
      </c>
      <c r="F22" s="21">
        <v>356.94119000000001</v>
      </c>
      <c r="G22" s="21">
        <v>139.06368200000003</v>
      </c>
      <c r="H22" s="21">
        <v>1204.7644640000003</v>
      </c>
      <c r="I22" s="21">
        <v>233.23598699999999</v>
      </c>
      <c r="J22" s="21">
        <v>2.614087</v>
      </c>
      <c r="K22" s="21">
        <v>158.41343600000002</v>
      </c>
      <c r="L22" s="21">
        <v>419.68694400000004</v>
      </c>
      <c r="M22" s="21">
        <v>298.83737500000001</v>
      </c>
      <c r="N22" s="21">
        <v>99.442128999999994</v>
      </c>
      <c r="O22" s="21">
        <v>18.771444000000002</v>
      </c>
      <c r="P22" s="21">
        <v>6.1680200000000003</v>
      </c>
      <c r="Q22" s="21">
        <v>140.920783</v>
      </c>
      <c r="R22" s="21">
        <v>84.481363999999985</v>
      </c>
      <c r="S22" s="21">
        <v>216.38354400000003</v>
      </c>
      <c r="T22" s="21">
        <v>357.280057</v>
      </c>
      <c r="U22" s="21">
        <v>1.215144</v>
      </c>
      <c r="V22" s="28"/>
      <c r="W22" s="16" t="s">
        <v>545</v>
      </c>
    </row>
    <row r="23" spans="1:23" ht="9" customHeight="1">
      <c r="A23" s="28"/>
      <c r="B23" s="16" t="s">
        <v>344</v>
      </c>
      <c r="C23" s="21">
        <v>127.411146</v>
      </c>
      <c r="D23" s="21">
        <v>208.29602900000003</v>
      </c>
      <c r="E23" s="21">
        <v>40.266604000000001</v>
      </c>
      <c r="F23" s="21">
        <v>350.19946899999997</v>
      </c>
      <c r="G23" s="21">
        <v>134.833009</v>
      </c>
      <c r="H23" s="21">
        <v>1251.0353009999999</v>
      </c>
      <c r="I23" s="21">
        <v>35.077640000000002</v>
      </c>
      <c r="J23" s="21">
        <v>3.4346950000000001</v>
      </c>
      <c r="K23" s="21">
        <v>135.88540900000001</v>
      </c>
      <c r="L23" s="21">
        <v>497.74489599999993</v>
      </c>
      <c r="M23" s="21">
        <v>340.74500599999999</v>
      </c>
      <c r="N23" s="21">
        <v>168.76293199999998</v>
      </c>
      <c r="O23" s="21">
        <v>33.962682999999998</v>
      </c>
      <c r="P23" s="21">
        <v>14.712089000000001</v>
      </c>
      <c r="Q23" s="21">
        <v>230.74144099999998</v>
      </c>
      <c r="R23" s="21">
        <v>116.28386700000001</v>
      </c>
      <c r="S23" s="21">
        <v>284.765626</v>
      </c>
      <c r="T23" s="21">
        <v>379.56965900000006</v>
      </c>
      <c r="U23" s="21">
        <v>16.170294000000002</v>
      </c>
      <c r="V23" s="28"/>
      <c r="W23" s="16" t="s">
        <v>546</v>
      </c>
    </row>
    <row r="24" spans="1:23" ht="9" customHeight="1">
      <c r="A24" s="28"/>
      <c r="B24" s="16" t="s">
        <v>345</v>
      </c>
      <c r="C24" s="21">
        <v>103.744248</v>
      </c>
      <c r="D24" s="21">
        <v>217.59274599999998</v>
      </c>
      <c r="E24" s="21">
        <v>40.98236</v>
      </c>
      <c r="F24" s="21">
        <v>396.254818</v>
      </c>
      <c r="G24" s="21">
        <v>139.34886499999999</v>
      </c>
      <c r="H24" s="21">
        <v>1413.5900940000004</v>
      </c>
      <c r="I24" s="21">
        <v>96.846890000000002</v>
      </c>
      <c r="J24" s="21">
        <v>8.4303229999999996</v>
      </c>
      <c r="K24" s="21">
        <v>169.45563299999998</v>
      </c>
      <c r="L24" s="21">
        <v>613.38132299999984</v>
      </c>
      <c r="M24" s="21">
        <v>377.29205499999989</v>
      </c>
      <c r="N24" s="21">
        <v>193.74946600000001</v>
      </c>
      <c r="O24" s="21">
        <v>141.53771</v>
      </c>
      <c r="P24" s="21">
        <v>23.827189000000001</v>
      </c>
      <c r="Q24" s="21">
        <v>342.70952399999999</v>
      </c>
      <c r="R24" s="21">
        <v>149.78510900000001</v>
      </c>
      <c r="S24" s="21">
        <v>314.71429199999966</v>
      </c>
      <c r="T24" s="21">
        <v>394.54865100000001</v>
      </c>
      <c r="U24" s="21">
        <v>5.0421550000000002</v>
      </c>
      <c r="V24" s="28"/>
      <c r="W24" s="16" t="s">
        <v>547</v>
      </c>
    </row>
    <row r="25" spans="1:23" ht="9" customHeight="1">
      <c r="A25" s="28"/>
      <c r="B25" s="16" t="s">
        <v>346</v>
      </c>
      <c r="C25" s="21">
        <v>144.02264600000001</v>
      </c>
      <c r="D25" s="21">
        <v>219.42661100000004</v>
      </c>
      <c r="E25" s="21">
        <v>47.825115999999994</v>
      </c>
      <c r="F25" s="21">
        <v>414.96335300000004</v>
      </c>
      <c r="G25" s="21">
        <v>155.46732300000002</v>
      </c>
      <c r="H25" s="21">
        <v>1621.399623</v>
      </c>
      <c r="I25" s="21">
        <v>183.819988</v>
      </c>
      <c r="J25" s="21">
        <v>11.497833</v>
      </c>
      <c r="K25" s="21">
        <v>201.96499699999998</v>
      </c>
      <c r="L25" s="21">
        <v>652.02080899999999</v>
      </c>
      <c r="M25" s="21">
        <v>422.89395799999994</v>
      </c>
      <c r="N25" s="21">
        <v>241.723567</v>
      </c>
      <c r="O25" s="21">
        <v>168.41982300000001</v>
      </c>
      <c r="P25" s="21">
        <v>23.998773</v>
      </c>
      <c r="Q25" s="21">
        <v>364.64491600000002</v>
      </c>
      <c r="R25" s="21">
        <v>177.56899300000003</v>
      </c>
      <c r="S25" s="21">
        <v>346.95609899999999</v>
      </c>
      <c r="T25" s="21">
        <v>397.37649400000004</v>
      </c>
      <c r="U25" s="21">
        <v>10.168529000000001</v>
      </c>
      <c r="V25" s="28"/>
      <c r="W25" s="16" t="s">
        <v>548</v>
      </c>
    </row>
    <row r="26" spans="1:23" ht="9" customHeight="1">
      <c r="A26" s="28"/>
      <c r="B26" s="16" t="s">
        <v>347</v>
      </c>
      <c r="C26" s="21">
        <v>99.438298000000003</v>
      </c>
      <c r="D26" s="21">
        <v>227.30979000000002</v>
      </c>
      <c r="E26" s="21">
        <v>33.495664999999995</v>
      </c>
      <c r="F26" s="21">
        <v>378.79482399999995</v>
      </c>
      <c r="G26" s="21">
        <v>140.32995999999997</v>
      </c>
      <c r="H26" s="21">
        <v>1186.584521</v>
      </c>
      <c r="I26" s="21">
        <v>262.62753299999997</v>
      </c>
      <c r="J26" s="21">
        <v>11.286386</v>
      </c>
      <c r="K26" s="21">
        <v>178.32202900000001</v>
      </c>
      <c r="L26" s="21">
        <v>513.10275100000013</v>
      </c>
      <c r="M26" s="21">
        <v>335.73417300000006</v>
      </c>
      <c r="N26" s="21">
        <v>190.12333700000002</v>
      </c>
      <c r="O26" s="21">
        <v>165.57221100000001</v>
      </c>
      <c r="P26" s="21">
        <v>16.517466000000002</v>
      </c>
      <c r="Q26" s="21">
        <v>319.06327400000004</v>
      </c>
      <c r="R26" s="21">
        <v>143.90935299999998</v>
      </c>
      <c r="S26" s="21">
        <v>332.10830799999974</v>
      </c>
      <c r="T26" s="21">
        <v>340.21188000000001</v>
      </c>
      <c r="U26" s="21">
        <v>7.255363</v>
      </c>
      <c r="V26" s="28"/>
      <c r="W26" s="16" t="s">
        <v>549</v>
      </c>
    </row>
    <row r="27" spans="1:23" ht="9" customHeight="1">
      <c r="A27" s="28"/>
      <c r="B27" s="16" t="s">
        <v>348</v>
      </c>
      <c r="C27" s="21">
        <v>90.081056999999987</v>
      </c>
      <c r="D27" s="21">
        <v>249.64438900000005</v>
      </c>
      <c r="E27" s="21">
        <v>45.414134999999995</v>
      </c>
      <c r="F27" s="21">
        <v>416.890175</v>
      </c>
      <c r="G27" s="21">
        <v>147.01047200000005</v>
      </c>
      <c r="H27" s="21">
        <v>1584.9245329999997</v>
      </c>
      <c r="I27" s="21">
        <v>346.730052</v>
      </c>
      <c r="J27" s="21">
        <v>3.5337370000000004</v>
      </c>
      <c r="K27" s="21">
        <v>143.44890299999997</v>
      </c>
      <c r="L27" s="21">
        <v>636.89414300000021</v>
      </c>
      <c r="M27" s="21">
        <v>483.32192199999997</v>
      </c>
      <c r="N27" s="21">
        <v>291.55133799999999</v>
      </c>
      <c r="O27" s="21">
        <v>125.91305200000001</v>
      </c>
      <c r="P27" s="21">
        <v>50.044543000000004</v>
      </c>
      <c r="Q27" s="21">
        <v>490.58763300000004</v>
      </c>
      <c r="R27" s="21">
        <v>167.78023300000001</v>
      </c>
      <c r="S27" s="21">
        <v>383.73358399999989</v>
      </c>
      <c r="T27" s="21">
        <v>398.78350399999999</v>
      </c>
      <c r="U27" s="21">
        <v>3.2850069999999998</v>
      </c>
      <c r="V27" s="28"/>
      <c r="W27" s="16" t="s">
        <v>550</v>
      </c>
    </row>
    <row r="28" spans="1:23" ht="9" customHeight="1">
      <c r="A28" s="28"/>
      <c r="B28" s="16" t="s">
        <v>349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8"/>
      <c r="W28" s="16" t="s">
        <v>551</v>
      </c>
    </row>
    <row r="29" spans="1:23" ht="9" customHeight="1">
      <c r="A29" s="28"/>
      <c r="B29" s="16" t="s">
        <v>350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8"/>
      <c r="W29" s="16" t="s">
        <v>552</v>
      </c>
    </row>
    <row r="30" spans="1:23" ht="9" customHeight="1">
      <c r="A30" s="28"/>
      <c r="B30" s="16" t="s">
        <v>351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8"/>
      <c r="W30" s="16" t="s">
        <v>553</v>
      </c>
    </row>
    <row r="31" spans="1:23" ht="9" customHeight="1">
      <c r="A31" s="28"/>
      <c r="B31" s="16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8"/>
      <c r="W31" s="16"/>
    </row>
    <row r="32" spans="1:23" ht="9" customHeight="1">
      <c r="A32" s="28"/>
      <c r="B32" s="16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8"/>
      <c r="W32" s="16"/>
    </row>
    <row r="33" spans="1:16" ht="9" customHeight="1" thickBot="1"/>
    <row r="34" spans="1:16" ht="13.5" thickBot="1">
      <c r="B34" s="92" t="s">
        <v>202</v>
      </c>
      <c r="C34" s="252" t="s">
        <v>4</v>
      </c>
      <c r="D34" s="253"/>
      <c r="E34" s="253"/>
      <c r="F34" s="253"/>
      <c r="G34" s="254"/>
      <c r="H34" s="22"/>
      <c r="I34" s="171"/>
      <c r="J34" s="172"/>
      <c r="K34" s="92" t="s">
        <v>583</v>
      </c>
      <c r="L34" s="252" t="s">
        <v>418</v>
      </c>
      <c r="M34" s="253"/>
      <c r="N34" s="253"/>
      <c r="O34" s="253"/>
      <c r="P34" s="254"/>
    </row>
    <row r="35" spans="1:16" ht="9.75" customHeight="1">
      <c r="B35" s="23">
        <v>1</v>
      </c>
      <c r="C35" s="24" t="s">
        <v>203</v>
      </c>
      <c r="I35" s="23"/>
      <c r="J35" s="25"/>
      <c r="K35" s="23">
        <v>1</v>
      </c>
      <c r="L35" s="24" t="s">
        <v>584</v>
      </c>
    </row>
    <row r="36" spans="1:16" ht="9.75" customHeight="1">
      <c r="A36" s="163"/>
      <c r="B36" s="26">
        <v>11</v>
      </c>
      <c r="C36" s="13" t="s">
        <v>205</v>
      </c>
      <c r="I36" s="26"/>
      <c r="J36" s="27"/>
      <c r="K36" s="26">
        <v>11</v>
      </c>
      <c r="L36" s="13" t="s">
        <v>585</v>
      </c>
    </row>
    <row r="37" spans="1:16" ht="9.75" customHeight="1">
      <c r="B37" s="28">
        <v>111</v>
      </c>
      <c r="C37" s="16" t="s">
        <v>206</v>
      </c>
      <c r="I37" s="26"/>
      <c r="J37" s="27"/>
      <c r="K37" s="28">
        <v>111</v>
      </c>
      <c r="L37" s="16" t="s">
        <v>586</v>
      </c>
    </row>
    <row r="38" spans="1:16" ht="9.75" customHeight="1">
      <c r="A38" s="153"/>
      <c r="B38" s="28">
        <v>112</v>
      </c>
      <c r="C38" s="16" t="s">
        <v>310</v>
      </c>
      <c r="I38" s="23"/>
      <c r="J38" s="25"/>
      <c r="K38" s="28">
        <v>112</v>
      </c>
      <c r="L38" s="16" t="s">
        <v>587</v>
      </c>
    </row>
    <row r="39" spans="1:16" ht="9.75" customHeight="1">
      <c r="B39" s="26">
        <v>12</v>
      </c>
      <c r="C39" s="27" t="s">
        <v>210</v>
      </c>
      <c r="I39" s="26"/>
      <c r="J39" s="27"/>
      <c r="K39" s="26">
        <v>12</v>
      </c>
      <c r="L39" s="27" t="s">
        <v>588</v>
      </c>
    </row>
    <row r="40" spans="1:16" ht="9.75" customHeight="1">
      <c r="B40" s="28">
        <v>121</v>
      </c>
      <c r="C40" s="16" t="s">
        <v>206</v>
      </c>
      <c r="I40" s="26"/>
      <c r="J40" s="27"/>
      <c r="K40" s="28">
        <v>121</v>
      </c>
      <c r="L40" s="16" t="s">
        <v>586</v>
      </c>
    </row>
    <row r="41" spans="1:16" ht="9.75" customHeight="1">
      <c r="B41" s="28">
        <v>122</v>
      </c>
      <c r="C41" s="16" t="s">
        <v>310</v>
      </c>
      <c r="I41" s="28"/>
      <c r="J41" s="16"/>
      <c r="K41" s="28">
        <v>122</v>
      </c>
      <c r="L41" s="16" t="s">
        <v>587</v>
      </c>
    </row>
    <row r="42" spans="1:16" ht="9.75" customHeight="1">
      <c r="B42" s="23">
        <v>2</v>
      </c>
      <c r="C42" s="25" t="s">
        <v>311</v>
      </c>
      <c r="I42" s="28"/>
      <c r="J42" s="16"/>
      <c r="K42" s="23">
        <v>2</v>
      </c>
      <c r="L42" s="25" t="s">
        <v>589</v>
      </c>
    </row>
    <row r="43" spans="1:16" ht="9.75" customHeight="1">
      <c r="B43" s="26">
        <v>21</v>
      </c>
      <c r="C43" s="13" t="s">
        <v>205</v>
      </c>
      <c r="I43" s="26"/>
      <c r="J43" s="27"/>
      <c r="K43" s="26">
        <v>21</v>
      </c>
      <c r="L43" s="13" t="s">
        <v>585</v>
      </c>
    </row>
    <row r="44" spans="1:16" ht="9.75" customHeight="1">
      <c r="B44" s="26">
        <v>22</v>
      </c>
      <c r="C44" s="27" t="s">
        <v>210</v>
      </c>
      <c r="I44" s="23"/>
      <c r="J44" s="25"/>
      <c r="K44" s="26">
        <v>22</v>
      </c>
      <c r="L44" s="27" t="s">
        <v>588</v>
      </c>
    </row>
    <row r="45" spans="1:16" ht="9.75" customHeight="1">
      <c r="B45" s="23">
        <v>3</v>
      </c>
      <c r="C45" s="25" t="s">
        <v>217</v>
      </c>
      <c r="I45" s="26"/>
      <c r="J45" s="27"/>
      <c r="K45" s="23">
        <v>3</v>
      </c>
      <c r="L45" s="25" t="s">
        <v>590</v>
      </c>
    </row>
    <row r="46" spans="1:16" ht="9.75" customHeight="1">
      <c r="B46" s="26">
        <v>31</v>
      </c>
      <c r="C46" s="13" t="s">
        <v>205</v>
      </c>
      <c r="I46" s="26"/>
      <c r="J46" s="27"/>
      <c r="K46" s="26">
        <v>31</v>
      </c>
      <c r="L46" s="13" t="s">
        <v>585</v>
      </c>
    </row>
    <row r="47" spans="1:16" ht="9.75" customHeight="1">
      <c r="B47" s="26">
        <v>32</v>
      </c>
      <c r="C47" s="27" t="s">
        <v>210</v>
      </c>
      <c r="I47" s="26"/>
      <c r="J47" s="27"/>
      <c r="K47" s="26">
        <v>32</v>
      </c>
      <c r="L47" s="27" t="s">
        <v>588</v>
      </c>
    </row>
    <row r="48" spans="1:16" ht="9.75" customHeight="1">
      <c r="B48" s="28">
        <v>321</v>
      </c>
      <c r="C48" s="16" t="s">
        <v>222</v>
      </c>
      <c r="I48" s="23"/>
      <c r="J48" s="25"/>
      <c r="K48" s="28">
        <v>321</v>
      </c>
      <c r="L48" s="16" t="s">
        <v>591</v>
      </c>
    </row>
    <row r="49" spans="2:12" ht="9.75" customHeight="1">
      <c r="B49" s="28">
        <v>322</v>
      </c>
      <c r="C49" s="16" t="s">
        <v>224</v>
      </c>
      <c r="K49" s="28">
        <v>322</v>
      </c>
      <c r="L49" s="16" t="s">
        <v>592</v>
      </c>
    </row>
    <row r="50" spans="2:12" ht="9.75" customHeight="1">
      <c r="B50" s="23">
        <v>4</v>
      </c>
      <c r="C50" s="25" t="s">
        <v>312</v>
      </c>
      <c r="K50" s="23">
        <v>4</v>
      </c>
      <c r="L50" s="25" t="s">
        <v>605</v>
      </c>
    </row>
    <row r="51" spans="2:12" ht="9.75" customHeight="1">
      <c r="B51" s="26">
        <v>41</v>
      </c>
      <c r="C51" s="27" t="s">
        <v>324</v>
      </c>
      <c r="K51" s="26">
        <v>41</v>
      </c>
      <c r="L51" s="27" t="s">
        <v>593</v>
      </c>
    </row>
    <row r="52" spans="2:12" ht="9.75" customHeight="1">
      <c r="B52" s="26">
        <v>42</v>
      </c>
      <c r="C52" s="27" t="s">
        <v>207</v>
      </c>
      <c r="K52" s="26">
        <v>42</v>
      </c>
      <c r="L52" s="27" t="s">
        <v>594</v>
      </c>
    </row>
    <row r="53" spans="2:12" ht="9.75" customHeight="1">
      <c r="B53" s="23">
        <v>5</v>
      </c>
      <c r="C53" s="25" t="s">
        <v>208</v>
      </c>
      <c r="K53" s="23">
        <v>5</v>
      </c>
      <c r="L53" s="25" t="s">
        <v>595</v>
      </c>
    </row>
    <row r="54" spans="2:12" ht="9.75" customHeight="1">
      <c r="B54" s="26">
        <v>51</v>
      </c>
      <c r="C54" s="27" t="s">
        <v>211</v>
      </c>
      <c r="K54" s="26">
        <v>51</v>
      </c>
      <c r="L54" s="27" t="s">
        <v>596</v>
      </c>
    </row>
    <row r="55" spans="2:12" ht="9.75" customHeight="1">
      <c r="B55" s="26">
        <v>52</v>
      </c>
      <c r="C55" s="27" t="s">
        <v>213</v>
      </c>
      <c r="K55" s="26">
        <v>52</v>
      </c>
      <c r="L55" s="27" t="s">
        <v>592</v>
      </c>
    </row>
    <row r="56" spans="2:12" ht="9.75" customHeight="1">
      <c r="B56" s="28">
        <v>521</v>
      </c>
      <c r="C56" s="16" t="s">
        <v>214</v>
      </c>
      <c r="K56" s="28">
        <v>521</v>
      </c>
      <c r="L56" s="16" t="s">
        <v>597</v>
      </c>
    </row>
    <row r="57" spans="2:12" ht="9.75" customHeight="1">
      <c r="B57" s="28">
        <v>522</v>
      </c>
      <c r="C57" s="16" t="s">
        <v>215</v>
      </c>
      <c r="K57" s="28">
        <v>522</v>
      </c>
      <c r="L57" s="16" t="s">
        <v>598</v>
      </c>
    </row>
    <row r="58" spans="2:12" ht="9.75" customHeight="1">
      <c r="B58" s="26">
        <v>53</v>
      </c>
      <c r="C58" s="27" t="s">
        <v>207</v>
      </c>
      <c r="K58" s="26">
        <v>53</v>
      </c>
      <c r="L58" s="27" t="s">
        <v>594</v>
      </c>
    </row>
    <row r="59" spans="2:12" ht="9.75" customHeight="1">
      <c r="B59" s="23">
        <v>6</v>
      </c>
      <c r="C59" s="25" t="s">
        <v>216</v>
      </c>
      <c r="K59" s="23">
        <v>6</v>
      </c>
      <c r="L59" s="25" t="s">
        <v>599</v>
      </c>
    </row>
    <row r="60" spans="2:12" ht="9.75" customHeight="1">
      <c r="B60" s="26">
        <v>61</v>
      </c>
      <c r="C60" s="27" t="s">
        <v>218</v>
      </c>
      <c r="K60" s="26">
        <v>61</v>
      </c>
      <c r="L60" s="27" t="s">
        <v>600</v>
      </c>
    </row>
    <row r="61" spans="2:12" ht="9.75" customHeight="1">
      <c r="B61" s="26">
        <v>62</v>
      </c>
      <c r="C61" s="27" t="s">
        <v>219</v>
      </c>
      <c r="K61" s="26">
        <v>62</v>
      </c>
      <c r="L61" s="27" t="s">
        <v>601</v>
      </c>
    </row>
    <row r="62" spans="2:12" ht="9.75" customHeight="1">
      <c r="B62" s="26">
        <v>63</v>
      </c>
      <c r="C62" s="27" t="s">
        <v>221</v>
      </c>
      <c r="K62" s="26">
        <v>63</v>
      </c>
      <c r="L62" s="27" t="s">
        <v>602</v>
      </c>
    </row>
    <row r="63" spans="2:12" ht="9.75" customHeight="1">
      <c r="B63" s="23">
        <v>7</v>
      </c>
      <c r="C63" s="25" t="s">
        <v>223</v>
      </c>
      <c r="K63" s="23">
        <v>7</v>
      </c>
      <c r="L63" s="25" t="s">
        <v>603</v>
      </c>
    </row>
    <row r="64" spans="2:12" ht="9.75" customHeight="1"/>
    <row r="65" spans="1:21" ht="9.75" customHeight="1">
      <c r="C65" s="29" t="s">
        <v>326</v>
      </c>
      <c r="L65" s="29" t="s">
        <v>604</v>
      </c>
    </row>
    <row r="66" spans="1:21" ht="13.5" thickBot="1"/>
    <row r="67" spans="1:21" ht="13.5" thickBot="1">
      <c r="C67" s="168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70"/>
    </row>
    <row r="68" spans="1:21" ht="46.5" customHeight="1">
      <c r="A68" s="251" t="s">
        <v>325</v>
      </c>
      <c r="B68" s="251"/>
      <c r="C68" s="251"/>
      <c r="D68" s="251"/>
      <c r="E68" s="251"/>
      <c r="F68" s="251"/>
      <c r="G68" s="251"/>
      <c r="H68" s="251"/>
      <c r="I68" s="251"/>
      <c r="J68" s="251"/>
      <c r="K68" s="251"/>
      <c r="L68" s="251"/>
      <c r="M68" s="251"/>
      <c r="N68" s="251"/>
      <c r="O68" s="251"/>
      <c r="P68" s="251"/>
      <c r="Q68" s="251"/>
      <c r="R68" s="251"/>
      <c r="S68" s="251"/>
      <c r="T68" s="251"/>
      <c r="U68" s="251"/>
    </row>
    <row r="70" spans="1:21" ht="29.25" customHeight="1">
      <c r="A70" s="250" t="s">
        <v>518</v>
      </c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  <c r="R70" s="250"/>
      <c r="S70" s="250"/>
      <c r="T70" s="250"/>
      <c r="U70" s="250"/>
    </row>
    <row r="72" spans="1:21">
      <c r="L72" s="21"/>
    </row>
    <row r="73" spans="1:21">
      <c r="L73" s="21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W73"/>
  <sheetViews>
    <sheetView showGridLines="0" topLeftCell="A2" zoomScale="90" zoomScaleNormal="90" workbookViewId="0">
      <selection activeCell="A2" sqref="A2:W2"/>
    </sheetView>
  </sheetViews>
  <sheetFormatPr defaultRowHeight="12.75"/>
  <cols>
    <col min="1" max="1" width="5" style="10" customWidth="1"/>
    <col min="2" max="2" width="7.7109375" style="10" customWidth="1"/>
    <col min="3" max="21" width="9" style="10" customWidth="1"/>
    <col min="22" max="22" width="5" style="10" customWidth="1"/>
    <col min="23" max="16384" width="9.140625" style="10"/>
  </cols>
  <sheetData>
    <row r="1" spans="1:23" ht="2.25" hidden="1" customHeight="1"/>
    <row r="2" spans="1:23" ht="21" customHeight="1">
      <c r="A2" s="224" t="s">
        <v>353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</row>
    <row r="3" spans="1:23" ht="18" customHeight="1" thickBot="1">
      <c r="A3" s="255" t="s">
        <v>606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</row>
    <row r="4" spans="1:23" ht="11.25" customHeight="1" thickBot="1">
      <c r="A4" s="256" t="s">
        <v>162</v>
      </c>
      <c r="B4" s="256" t="s">
        <v>163</v>
      </c>
      <c r="C4" s="227" t="s">
        <v>581</v>
      </c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9"/>
      <c r="V4" s="256" t="s">
        <v>539</v>
      </c>
      <c r="W4" s="256" t="s">
        <v>526</v>
      </c>
    </row>
    <row r="5" spans="1:23" ht="21" customHeight="1" thickBot="1">
      <c r="A5" s="257"/>
      <c r="B5" s="257"/>
      <c r="C5" s="98">
        <v>111</v>
      </c>
      <c r="D5" s="98">
        <v>112</v>
      </c>
      <c r="E5" s="98">
        <v>121</v>
      </c>
      <c r="F5" s="98">
        <v>122</v>
      </c>
      <c r="G5" s="98">
        <v>21</v>
      </c>
      <c r="H5" s="98">
        <v>22</v>
      </c>
      <c r="I5" s="98">
        <v>31</v>
      </c>
      <c r="J5" s="98">
        <v>321</v>
      </c>
      <c r="K5" s="98">
        <v>322</v>
      </c>
      <c r="L5" s="98">
        <v>41</v>
      </c>
      <c r="M5" s="98">
        <v>42</v>
      </c>
      <c r="N5" s="98">
        <v>51</v>
      </c>
      <c r="O5" s="98">
        <v>521</v>
      </c>
      <c r="P5" s="98">
        <v>522</v>
      </c>
      <c r="Q5" s="98">
        <v>53</v>
      </c>
      <c r="R5" s="98">
        <v>61</v>
      </c>
      <c r="S5" s="98">
        <v>62</v>
      </c>
      <c r="T5" s="98">
        <v>63</v>
      </c>
      <c r="U5" s="98">
        <v>7</v>
      </c>
      <c r="V5" s="257"/>
      <c r="W5" s="257"/>
    </row>
    <row r="6" spans="1:23" ht="9" customHeight="1">
      <c r="A6" s="166">
        <v>2019</v>
      </c>
      <c r="B6" s="16" t="s">
        <v>340</v>
      </c>
      <c r="C6" s="21">
        <v>21.338238000000004</v>
      </c>
      <c r="D6" s="21">
        <v>125.916794</v>
      </c>
      <c r="E6" s="21">
        <v>26.307032</v>
      </c>
      <c r="F6" s="21">
        <v>306.70348100000024</v>
      </c>
      <c r="G6" s="21">
        <v>131.08886799999999</v>
      </c>
      <c r="H6" s="21">
        <v>1462.890887999999</v>
      </c>
      <c r="I6" s="21">
        <v>10.016298000000001</v>
      </c>
      <c r="J6" s="21">
        <v>66.125434999999996</v>
      </c>
      <c r="K6" s="21">
        <v>202.12079499999993</v>
      </c>
      <c r="L6" s="21">
        <v>393.21771300000006</v>
      </c>
      <c r="M6" s="21">
        <v>241.03299700000008</v>
      </c>
      <c r="N6" s="21">
        <v>429.99514599999998</v>
      </c>
      <c r="O6" s="21">
        <v>78.406135000000006</v>
      </c>
      <c r="P6" s="21">
        <v>28.967903</v>
      </c>
      <c r="Q6" s="21">
        <v>509.51290800000004</v>
      </c>
      <c r="R6" s="21">
        <v>115.093388</v>
      </c>
      <c r="S6" s="21">
        <v>512.15480700000001</v>
      </c>
      <c r="T6" s="21">
        <v>294.47324400000002</v>
      </c>
      <c r="U6" s="21">
        <v>2.1654549999999997</v>
      </c>
      <c r="V6" s="166">
        <v>2019</v>
      </c>
      <c r="W6" s="16" t="s">
        <v>542</v>
      </c>
    </row>
    <row r="7" spans="1:23" ht="9" customHeight="1">
      <c r="A7" s="28"/>
      <c r="B7" s="16" t="s">
        <v>341</v>
      </c>
      <c r="C7" s="21">
        <v>20.080625000000005</v>
      </c>
      <c r="D7" s="21">
        <v>123.70873100000004</v>
      </c>
      <c r="E7" s="21">
        <v>20.874320000000004</v>
      </c>
      <c r="F7" s="21">
        <v>308.64891900000003</v>
      </c>
      <c r="G7" s="21">
        <v>139.658725</v>
      </c>
      <c r="H7" s="21">
        <v>1418.7818640000007</v>
      </c>
      <c r="I7" s="21">
        <v>12.194160999999999</v>
      </c>
      <c r="J7" s="21">
        <v>51.455710000000003</v>
      </c>
      <c r="K7" s="21">
        <v>144.31554399999999</v>
      </c>
      <c r="L7" s="21">
        <v>417.71403900000024</v>
      </c>
      <c r="M7" s="21">
        <v>251.93680400000005</v>
      </c>
      <c r="N7" s="21">
        <v>381.30834699999997</v>
      </c>
      <c r="O7" s="21">
        <v>110.70449199999999</v>
      </c>
      <c r="P7" s="21">
        <v>25.424372999999999</v>
      </c>
      <c r="Q7" s="21">
        <v>505.83836500000001</v>
      </c>
      <c r="R7" s="21">
        <v>118.414288</v>
      </c>
      <c r="S7" s="21">
        <v>505.17564300000026</v>
      </c>
      <c r="T7" s="21">
        <v>293.04537700000009</v>
      </c>
      <c r="U7" s="21">
        <v>2.1785000000000001</v>
      </c>
      <c r="V7" s="28"/>
      <c r="W7" s="16" t="s">
        <v>543</v>
      </c>
    </row>
    <row r="8" spans="1:23" ht="9" customHeight="1">
      <c r="A8" s="28"/>
      <c r="B8" s="16" t="s">
        <v>342</v>
      </c>
      <c r="C8" s="21">
        <v>29.127889000000003</v>
      </c>
      <c r="D8" s="21">
        <v>133.426345</v>
      </c>
      <c r="E8" s="21">
        <v>22.320096999999993</v>
      </c>
      <c r="F8" s="21">
        <v>321.35200300000008</v>
      </c>
      <c r="G8" s="21">
        <v>147.28610799999998</v>
      </c>
      <c r="H8" s="21">
        <v>1557.8957429999978</v>
      </c>
      <c r="I8" s="21">
        <v>7.3727429999999998</v>
      </c>
      <c r="J8" s="21">
        <v>68.786434000000014</v>
      </c>
      <c r="K8" s="21">
        <v>169.99865599999998</v>
      </c>
      <c r="L8" s="21">
        <v>428.65759900000023</v>
      </c>
      <c r="M8" s="21">
        <v>266.21111000000008</v>
      </c>
      <c r="N8" s="21">
        <v>386.811914</v>
      </c>
      <c r="O8" s="21">
        <v>135.568771</v>
      </c>
      <c r="P8" s="21">
        <v>28.040279000000002</v>
      </c>
      <c r="Q8" s="21">
        <v>540.46008099999995</v>
      </c>
      <c r="R8" s="21">
        <v>130.68990400000001</v>
      </c>
      <c r="S8" s="21">
        <v>487.23925400000053</v>
      </c>
      <c r="T8" s="21">
        <v>310.23377900000014</v>
      </c>
      <c r="U8" s="21">
        <v>2.628603</v>
      </c>
      <c r="V8" s="28"/>
      <c r="W8" s="16" t="s">
        <v>544</v>
      </c>
    </row>
    <row r="9" spans="1:23" ht="9" customHeight="1">
      <c r="A9" s="28"/>
      <c r="B9" s="16" t="s">
        <v>343</v>
      </c>
      <c r="C9" s="21">
        <v>18.439693999999996</v>
      </c>
      <c r="D9" s="21">
        <v>133.31382600000001</v>
      </c>
      <c r="E9" s="21">
        <v>22.773547000000004</v>
      </c>
      <c r="F9" s="21">
        <v>306.96552400000007</v>
      </c>
      <c r="G9" s="21">
        <v>151.62380600000003</v>
      </c>
      <c r="H9" s="21">
        <v>1493.030437999998</v>
      </c>
      <c r="I9" s="21">
        <v>0.60315099999999999</v>
      </c>
      <c r="J9" s="21">
        <v>91.718642000000003</v>
      </c>
      <c r="K9" s="21">
        <v>226.18239299999999</v>
      </c>
      <c r="L9" s="21">
        <v>398.98401600000017</v>
      </c>
      <c r="M9" s="21">
        <v>234.41661899999986</v>
      </c>
      <c r="N9" s="21">
        <v>348.832401</v>
      </c>
      <c r="O9" s="21">
        <v>189.80552899999998</v>
      </c>
      <c r="P9" s="21">
        <v>31.218305000000001</v>
      </c>
      <c r="Q9" s="21">
        <v>499.27007600000002</v>
      </c>
      <c r="R9" s="21">
        <v>125.51035999999999</v>
      </c>
      <c r="S9" s="21">
        <v>410.18515200000036</v>
      </c>
      <c r="T9" s="21">
        <v>302.08409800000004</v>
      </c>
      <c r="U9" s="21">
        <v>2.5554580000000007</v>
      </c>
      <c r="V9" s="28"/>
      <c r="W9" s="16" t="s">
        <v>545</v>
      </c>
    </row>
    <row r="10" spans="1:23" ht="9" customHeight="1">
      <c r="A10" s="28"/>
      <c r="B10" s="16" t="s">
        <v>344</v>
      </c>
      <c r="C10" s="21">
        <v>23.889707999999999</v>
      </c>
      <c r="D10" s="21">
        <v>149.02632699999998</v>
      </c>
      <c r="E10" s="21">
        <v>22.952226</v>
      </c>
      <c r="F10" s="21">
        <v>329.64037899999977</v>
      </c>
      <c r="G10" s="21">
        <v>141.38462100000001</v>
      </c>
      <c r="H10" s="21">
        <v>1636.1801429999978</v>
      </c>
      <c r="I10" s="21">
        <v>1.1215999999999999</v>
      </c>
      <c r="J10" s="21">
        <v>113.88938</v>
      </c>
      <c r="K10" s="21">
        <v>292.35742599999998</v>
      </c>
      <c r="L10" s="21">
        <v>481.11894299999994</v>
      </c>
      <c r="M10" s="21">
        <v>264.06494499999997</v>
      </c>
      <c r="N10" s="21">
        <v>402.70005600000002</v>
      </c>
      <c r="O10" s="21">
        <v>179.004345</v>
      </c>
      <c r="P10" s="21">
        <v>37.068851000000002</v>
      </c>
      <c r="Q10" s="21">
        <v>557.85459600000002</v>
      </c>
      <c r="R10" s="21">
        <v>137.04895400000007</v>
      </c>
      <c r="S10" s="21">
        <v>484.81004400000018</v>
      </c>
      <c r="T10" s="21">
        <v>333.52576999999985</v>
      </c>
      <c r="U10" s="21">
        <v>3.4626079999999999</v>
      </c>
      <c r="V10" s="28"/>
      <c r="W10" s="16" t="s">
        <v>546</v>
      </c>
    </row>
    <row r="11" spans="1:23" ht="9" customHeight="1">
      <c r="A11" s="28"/>
      <c r="B11" s="16" t="s">
        <v>345</v>
      </c>
      <c r="C11" s="21">
        <v>20.662520000000001</v>
      </c>
      <c r="D11" s="21">
        <v>139.12083100000001</v>
      </c>
      <c r="E11" s="21">
        <v>20.122804000000002</v>
      </c>
      <c r="F11" s="21">
        <v>297.10603300000002</v>
      </c>
      <c r="G11" s="21">
        <v>130.25295199999999</v>
      </c>
      <c r="H11" s="21">
        <v>1410.5119699999991</v>
      </c>
      <c r="I11" s="21">
        <v>2.1372940000000002</v>
      </c>
      <c r="J11" s="21">
        <v>72.325226999999998</v>
      </c>
      <c r="K11" s="21">
        <v>176.25151100000005</v>
      </c>
      <c r="L11" s="21">
        <v>431.53130900000014</v>
      </c>
      <c r="M11" s="21">
        <v>218.49931099999998</v>
      </c>
      <c r="N11" s="21">
        <v>348.14865900000001</v>
      </c>
      <c r="O11" s="21">
        <v>87.818581999999992</v>
      </c>
      <c r="P11" s="21">
        <v>36.66592</v>
      </c>
      <c r="Q11" s="21">
        <v>466.10697999999996</v>
      </c>
      <c r="R11" s="21">
        <v>116.74034300000002</v>
      </c>
      <c r="S11" s="21">
        <v>469.45938499999983</v>
      </c>
      <c r="T11" s="21">
        <v>295.92833499999989</v>
      </c>
      <c r="U11" s="21">
        <v>3.496184</v>
      </c>
      <c r="V11" s="28"/>
      <c r="W11" s="16" t="s">
        <v>547</v>
      </c>
    </row>
    <row r="12" spans="1:23" ht="9" customHeight="1">
      <c r="A12" s="28"/>
      <c r="B12" s="16" t="s">
        <v>346</v>
      </c>
      <c r="C12" s="21">
        <v>28.799730999999984</v>
      </c>
      <c r="D12" s="21">
        <v>139.28460000000001</v>
      </c>
      <c r="E12" s="21">
        <v>16.796495999999998</v>
      </c>
      <c r="F12" s="21">
        <v>350.8250360000003</v>
      </c>
      <c r="G12" s="21">
        <v>132.25820900000005</v>
      </c>
      <c r="H12" s="21">
        <v>1615.3740489999989</v>
      </c>
      <c r="I12" s="21">
        <v>0.183367</v>
      </c>
      <c r="J12" s="21">
        <v>95.439933999999994</v>
      </c>
      <c r="K12" s="21">
        <v>214.79756599999999</v>
      </c>
      <c r="L12" s="21">
        <v>461.83366799999976</v>
      </c>
      <c r="M12" s="21">
        <v>262.32105899999993</v>
      </c>
      <c r="N12" s="21">
        <v>306.07743700000003</v>
      </c>
      <c r="O12" s="21">
        <v>122.602013</v>
      </c>
      <c r="P12" s="21">
        <v>40.307741</v>
      </c>
      <c r="Q12" s="21">
        <v>484.72028699999998</v>
      </c>
      <c r="R12" s="21">
        <v>138.71343899999999</v>
      </c>
      <c r="S12" s="21">
        <v>650.65830800000026</v>
      </c>
      <c r="T12" s="21">
        <v>335.6620309999999</v>
      </c>
      <c r="U12" s="21">
        <v>4.1632209999999983</v>
      </c>
      <c r="V12" s="28"/>
      <c r="W12" s="16" t="s">
        <v>548</v>
      </c>
    </row>
    <row r="13" spans="1:23" ht="9" customHeight="1">
      <c r="A13" s="28"/>
      <c r="B13" s="16" t="s">
        <v>347</v>
      </c>
      <c r="C13" s="21">
        <v>14.531199999999998</v>
      </c>
      <c r="D13" s="21">
        <v>126.65287600000001</v>
      </c>
      <c r="E13" s="21">
        <v>19.519684000000005</v>
      </c>
      <c r="F13" s="21">
        <v>273.5952190000001</v>
      </c>
      <c r="G13" s="21">
        <v>99.490017000000009</v>
      </c>
      <c r="H13" s="21">
        <v>1126.8452859999991</v>
      </c>
      <c r="I13" s="21">
        <v>9.5219999999999999E-2</v>
      </c>
      <c r="J13" s="21">
        <v>53.075279999999992</v>
      </c>
      <c r="K13" s="21">
        <v>164.28036399999999</v>
      </c>
      <c r="L13" s="21">
        <v>361.12768600000021</v>
      </c>
      <c r="M13" s="21">
        <v>206.49183699999995</v>
      </c>
      <c r="N13" s="21">
        <v>171.41556399999999</v>
      </c>
      <c r="O13" s="21">
        <v>51.498933000000001</v>
      </c>
      <c r="P13" s="21">
        <v>16.536052000000002</v>
      </c>
      <c r="Q13" s="21">
        <v>334.80775299999993</v>
      </c>
      <c r="R13" s="21">
        <v>94.636018999999976</v>
      </c>
      <c r="S13" s="21">
        <v>458.6825119999998</v>
      </c>
      <c r="T13" s="21">
        <v>248.94016000000002</v>
      </c>
      <c r="U13" s="21">
        <v>2.6298330000000001</v>
      </c>
      <c r="V13" s="28"/>
      <c r="W13" s="16" t="s">
        <v>549</v>
      </c>
    </row>
    <row r="14" spans="1:23" ht="9" customHeight="1">
      <c r="A14" s="28"/>
      <c r="B14" s="16" t="s">
        <v>348</v>
      </c>
      <c r="C14" s="21">
        <v>21.618878000000002</v>
      </c>
      <c r="D14" s="21">
        <v>163.97118499999999</v>
      </c>
      <c r="E14" s="21">
        <v>23.599968999999998</v>
      </c>
      <c r="F14" s="21">
        <v>334.68132500000013</v>
      </c>
      <c r="G14" s="21">
        <v>131.26308399999999</v>
      </c>
      <c r="H14" s="21">
        <v>1372.686293999999</v>
      </c>
      <c r="I14" s="21">
        <v>0.102811</v>
      </c>
      <c r="J14" s="21">
        <v>36.101231999999996</v>
      </c>
      <c r="K14" s="21">
        <v>185.28186499999993</v>
      </c>
      <c r="L14" s="21">
        <v>451.86503799999991</v>
      </c>
      <c r="M14" s="21">
        <v>215.52488699999998</v>
      </c>
      <c r="N14" s="21">
        <v>395.53765699999997</v>
      </c>
      <c r="O14" s="21">
        <v>240.558572</v>
      </c>
      <c r="P14" s="21">
        <v>31.311275999999999</v>
      </c>
      <c r="Q14" s="21">
        <v>528.63377300000013</v>
      </c>
      <c r="R14" s="21">
        <v>123.63825700000001</v>
      </c>
      <c r="S14" s="21">
        <v>466.34295400000002</v>
      </c>
      <c r="T14" s="21">
        <v>266.09899700000011</v>
      </c>
      <c r="U14" s="21">
        <v>2.7881499999999999</v>
      </c>
      <c r="V14" s="28"/>
      <c r="W14" s="16" t="s">
        <v>550</v>
      </c>
    </row>
    <row r="15" spans="1:23" ht="9" customHeight="1">
      <c r="A15" s="28"/>
      <c r="B15" s="16" t="s">
        <v>349</v>
      </c>
      <c r="C15" s="21">
        <v>23.035604999999997</v>
      </c>
      <c r="D15" s="21">
        <v>171.57444400000003</v>
      </c>
      <c r="E15" s="21">
        <v>27.769753000000001</v>
      </c>
      <c r="F15" s="21">
        <v>413.57054000000034</v>
      </c>
      <c r="G15" s="21">
        <v>134.50544600000001</v>
      </c>
      <c r="H15" s="21">
        <v>1585.8971140000008</v>
      </c>
      <c r="I15" s="21">
        <v>0.14032700000000001</v>
      </c>
      <c r="J15" s="21">
        <v>63.250595000000004</v>
      </c>
      <c r="K15" s="21">
        <v>184.56244099999992</v>
      </c>
      <c r="L15" s="21">
        <v>537.96034200000008</v>
      </c>
      <c r="M15" s="21">
        <v>271.77248500000002</v>
      </c>
      <c r="N15" s="21">
        <v>329.03013200000004</v>
      </c>
      <c r="O15" s="21">
        <v>186.90263900000002</v>
      </c>
      <c r="P15" s="21">
        <v>31.228888000000001</v>
      </c>
      <c r="Q15" s="21">
        <v>582.65149800000006</v>
      </c>
      <c r="R15" s="21">
        <v>150.00383699999992</v>
      </c>
      <c r="S15" s="21">
        <v>548.12816700000008</v>
      </c>
      <c r="T15" s="21">
        <v>328.46752999999995</v>
      </c>
      <c r="U15" s="21">
        <v>3.733836000000001</v>
      </c>
      <c r="V15" s="28"/>
      <c r="W15" s="16" t="s">
        <v>551</v>
      </c>
    </row>
    <row r="16" spans="1:23" ht="9" customHeight="1">
      <c r="A16" s="28"/>
      <c r="B16" s="16" t="s">
        <v>350</v>
      </c>
      <c r="C16" s="21">
        <v>13.993613999999997</v>
      </c>
      <c r="D16" s="21">
        <v>161.92609700000003</v>
      </c>
      <c r="E16" s="21">
        <v>32.039808999999998</v>
      </c>
      <c r="F16" s="21">
        <v>388.7169759999997</v>
      </c>
      <c r="G16" s="21">
        <v>123.39549099999998</v>
      </c>
      <c r="H16" s="21">
        <v>1327.9500139999977</v>
      </c>
      <c r="I16" s="21">
        <v>1.556781</v>
      </c>
      <c r="J16" s="21">
        <v>83.838172</v>
      </c>
      <c r="K16" s="21">
        <v>266.27727199999993</v>
      </c>
      <c r="L16" s="21">
        <v>512.93152900000018</v>
      </c>
      <c r="M16" s="21">
        <v>274.56852800000001</v>
      </c>
      <c r="N16" s="21">
        <v>434.819095</v>
      </c>
      <c r="O16" s="21">
        <v>99.198875000000001</v>
      </c>
      <c r="P16" s="21">
        <v>32.887286000000003</v>
      </c>
      <c r="Q16" s="21">
        <v>524.92242500000009</v>
      </c>
      <c r="R16" s="21">
        <v>140.51478400000005</v>
      </c>
      <c r="S16" s="21">
        <v>490.41505600000011</v>
      </c>
      <c r="T16" s="21">
        <v>306.12811300000004</v>
      </c>
      <c r="U16" s="21">
        <v>3.3125680000000006</v>
      </c>
      <c r="V16" s="28"/>
      <c r="W16" s="16" t="s">
        <v>552</v>
      </c>
    </row>
    <row r="17" spans="1:23" ht="9" customHeight="1">
      <c r="A17" s="28"/>
      <c r="B17" s="16" t="s">
        <v>351</v>
      </c>
      <c r="C17" s="21">
        <v>18.841053000000002</v>
      </c>
      <c r="D17" s="21">
        <v>136.68379300000004</v>
      </c>
      <c r="E17" s="21">
        <v>26.721318000000004</v>
      </c>
      <c r="F17" s="21">
        <v>325.07173800000032</v>
      </c>
      <c r="G17" s="21">
        <v>130.15359700000002</v>
      </c>
      <c r="H17" s="21">
        <v>1157.8056139999999</v>
      </c>
      <c r="I17" s="21">
        <v>2.7654480000000001</v>
      </c>
      <c r="J17" s="21">
        <v>106.94126</v>
      </c>
      <c r="K17" s="21">
        <v>336.45597100000009</v>
      </c>
      <c r="L17" s="21">
        <v>443.35153699999989</v>
      </c>
      <c r="M17" s="21">
        <v>229.72816500000005</v>
      </c>
      <c r="N17" s="21">
        <v>274.12048299999998</v>
      </c>
      <c r="O17" s="21">
        <v>160.54604899999998</v>
      </c>
      <c r="P17" s="21">
        <v>27.181719000000001</v>
      </c>
      <c r="Q17" s="21">
        <v>375.28364499999998</v>
      </c>
      <c r="R17" s="21">
        <v>123.924842</v>
      </c>
      <c r="S17" s="21">
        <v>432.49839300000008</v>
      </c>
      <c r="T17" s="21">
        <v>274.80058700000001</v>
      </c>
      <c r="U17" s="21">
        <v>3.6202779999999999</v>
      </c>
      <c r="V17" s="28"/>
      <c r="W17" s="16" t="s">
        <v>553</v>
      </c>
    </row>
    <row r="18" spans="1:23" ht="9" customHeight="1">
      <c r="A18" s="28"/>
      <c r="B18" s="16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8"/>
      <c r="W18" s="16"/>
    </row>
    <row r="19" spans="1:23" ht="9" customHeight="1">
      <c r="A19" s="166">
        <v>2020</v>
      </c>
      <c r="B19" s="16" t="s">
        <v>340</v>
      </c>
      <c r="C19" s="21">
        <v>25.411554000000002</v>
      </c>
      <c r="D19" s="21">
        <v>125.852942</v>
      </c>
      <c r="E19" s="21">
        <v>29.615835999999998</v>
      </c>
      <c r="F19" s="21">
        <v>325.77196399999985</v>
      </c>
      <c r="G19" s="21">
        <v>122.575728</v>
      </c>
      <c r="H19" s="21">
        <v>1419.8503580000006</v>
      </c>
      <c r="I19" s="21">
        <v>6.3802669999999999</v>
      </c>
      <c r="J19" s="21">
        <v>86.968083000000007</v>
      </c>
      <c r="K19" s="21">
        <v>319.52504599999997</v>
      </c>
      <c r="L19" s="21">
        <v>465.10800800000004</v>
      </c>
      <c r="M19" s="21">
        <v>254.45373500000008</v>
      </c>
      <c r="N19" s="21">
        <v>332.735567</v>
      </c>
      <c r="O19" s="21">
        <v>111.19940200000001</v>
      </c>
      <c r="P19" s="21">
        <v>31.924116999999999</v>
      </c>
      <c r="Q19" s="21">
        <v>553.02993900000001</v>
      </c>
      <c r="R19" s="21">
        <v>121.48726399999998</v>
      </c>
      <c r="S19" s="21">
        <v>530.05131699999981</v>
      </c>
      <c r="T19" s="21">
        <v>281.71348799999993</v>
      </c>
      <c r="U19" s="21">
        <v>2.7443270000000006</v>
      </c>
      <c r="V19" s="166">
        <v>2020</v>
      </c>
      <c r="W19" s="16" t="s">
        <v>542</v>
      </c>
    </row>
    <row r="20" spans="1:23" ht="9" customHeight="1">
      <c r="A20" s="28"/>
      <c r="B20" s="16" t="s">
        <v>341</v>
      </c>
      <c r="C20" s="21">
        <v>15.539361</v>
      </c>
      <c r="D20" s="21">
        <v>121.58853300000003</v>
      </c>
      <c r="E20" s="21">
        <v>29.089400000000005</v>
      </c>
      <c r="F20" s="21">
        <v>303.95647499999995</v>
      </c>
      <c r="G20" s="21">
        <v>111.83405699999999</v>
      </c>
      <c r="H20" s="21">
        <v>1355.4765879999977</v>
      </c>
      <c r="I20" s="21">
        <v>3.4990380000000001</v>
      </c>
      <c r="J20" s="21">
        <v>56.715738999999999</v>
      </c>
      <c r="K20" s="21">
        <v>237.60336999999998</v>
      </c>
      <c r="L20" s="21">
        <v>471.37791799999985</v>
      </c>
      <c r="M20" s="21">
        <v>230.81017600000013</v>
      </c>
      <c r="N20" s="21">
        <v>358.21586200000002</v>
      </c>
      <c r="O20" s="21">
        <v>101.98159399999999</v>
      </c>
      <c r="P20" s="21">
        <v>32.771265999999997</v>
      </c>
      <c r="Q20" s="21">
        <v>543.65916800000002</v>
      </c>
      <c r="R20" s="21">
        <v>122.97440900000001</v>
      </c>
      <c r="S20" s="21">
        <v>493.51197300000001</v>
      </c>
      <c r="T20" s="21">
        <v>281.90715899999998</v>
      </c>
      <c r="U20" s="21">
        <v>3.4811779999999999</v>
      </c>
      <c r="V20" s="28"/>
      <c r="W20" s="16" t="s">
        <v>543</v>
      </c>
    </row>
    <row r="21" spans="1:23" ht="9" customHeight="1">
      <c r="A21" s="28"/>
      <c r="B21" s="16" t="s">
        <v>342</v>
      </c>
      <c r="C21" s="21">
        <v>30.353544000000007</v>
      </c>
      <c r="D21" s="21">
        <v>129.92757699999999</v>
      </c>
      <c r="E21" s="21">
        <v>30.352713999999999</v>
      </c>
      <c r="F21" s="21">
        <v>341.13391699999971</v>
      </c>
      <c r="G21" s="21">
        <v>130.11018099999998</v>
      </c>
      <c r="H21" s="21">
        <v>1461.2853359999976</v>
      </c>
      <c r="I21" s="21">
        <v>0.994251</v>
      </c>
      <c r="J21" s="21">
        <v>42.796348000000002</v>
      </c>
      <c r="K21" s="21">
        <v>188.64541400000007</v>
      </c>
      <c r="L21" s="21">
        <v>397.9656550000002</v>
      </c>
      <c r="M21" s="21">
        <v>234.84312200000008</v>
      </c>
      <c r="N21" s="21">
        <v>199.897874</v>
      </c>
      <c r="O21" s="21">
        <v>72.111892000000012</v>
      </c>
      <c r="P21" s="21">
        <v>27.031005</v>
      </c>
      <c r="Q21" s="21">
        <v>406.21051600000004</v>
      </c>
      <c r="R21" s="21">
        <v>96.074464000000006</v>
      </c>
      <c r="S21" s="21">
        <v>387.95601499999987</v>
      </c>
      <c r="T21" s="21">
        <v>323.64982900000007</v>
      </c>
      <c r="U21" s="21">
        <v>7.4055079999999984</v>
      </c>
      <c r="V21" s="28"/>
      <c r="W21" s="16" t="s">
        <v>544</v>
      </c>
    </row>
    <row r="22" spans="1:23" ht="9" customHeight="1">
      <c r="A22" s="28"/>
      <c r="B22" s="16" t="s">
        <v>343</v>
      </c>
      <c r="C22" s="21">
        <v>25.420319999999997</v>
      </c>
      <c r="D22" s="21">
        <v>111.26250700000001</v>
      </c>
      <c r="E22" s="21">
        <v>29.323958999999995</v>
      </c>
      <c r="F22" s="21">
        <v>311.3778669999997</v>
      </c>
      <c r="G22" s="21">
        <v>109.240906</v>
      </c>
      <c r="H22" s="21">
        <v>1054.4770250000004</v>
      </c>
      <c r="I22" s="21">
        <v>8.6088120000000004</v>
      </c>
      <c r="J22" s="21">
        <v>12.977831</v>
      </c>
      <c r="K22" s="21">
        <v>125.06980300000001</v>
      </c>
      <c r="L22" s="21">
        <v>241.69218400000008</v>
      </c>
      <c r="M22" s="21">
        <v>163.19062899999994</v>
      </c>
      <c r="N22" s="21">
        <v>30.307697000000005</v>
      </c>
      <c r="O22" s="21">
        <v>45.677695</v>
      </c>
      <c r="P22" s="21">
        <v>11.852174999999999</v>
      </c>
      <c r="Q22" s="21">
        <v>124.06310300000007</v>
      </c>
      <c r="R22" s="21">
        <v>47.042707999999998</v>
      </c>
      <c r="S22" s="21">
        <v>213.10673999999995</v>
      </c>
      <c r="T22" s="21">
        <v>256.38316100000014</v>
      </c>
      <c r="U22" s="21">
        <v>5.1864470000000011</v>
      </c>
      <c r="V22" s="28"/>
      <c r="W22" s="16" t="s">
        <v>545</v>
      </c>
    </row>
    <row r="23" spans="1:23" ht="9" customHeight="1">
      <c r="A23" s="28"/>
      <c r="B23" s="16" t="s">
        <v>344</v>
      </c>
      <c r="C23" s="21">
        <v>30.27262600000002</v>
      </c>
      <c r="D23" s="21">
        <v>126.37082599999999</v>
      </c>
      <c r="E23" s="21">
        <v>20.820193</v>
      </c>
      <c r="F23" s="21">
        <v>282.85859399999975</v>
      </c>
      <c r="G23" s="21">
        <v>106.78538300000002</v>
      </c>
      <c r="H23" s="21">
        <v>1063.5966670000005</v>
      </c>
      <c r="I23" s="21">
        <v>0.90383600000000008</v>
      </c>
      <c r="J23" s="21">
        <v>0.663273</v>
      </c>
      <c r="K23" s="21">
        <v>46.603579999999994</v>
      </c>
      <c r="L23" s="21">
        <v>320.54944299999994</v>
      </c>
      <c r="M23" s="21">
        <v>192.68652100000008</v>
      </c>
      <c r="N23" s="21">
        <v>196.601902</v>
      </c>
      <c r="O23" s="21">
        <v>75.294887000000003</v>
      </c>
      <c r="P23" s="21">
        <v>23.386607000000001</v>
      </c>
      <c r="Q23" s="21">
        <v>249.97573</v>
      </c>
      <c r="R23" s="21">
        <v>79.526698999999979</v>
      </c>
      <c r="S23" s="21">
        <v>336.61923800000005</v>
      </c>
      <c r="T23" s="21">
        <v>267.49858600000005</v>
      </c>
      <c r="U23" s="21">
        <v>2.179139000000001</v>
      </c>
      <c r="V23" s="28"/>
      <c r="W23" s="16" t="s">
        <v>546</v>
      </c>
    </row>
    <row r="24" spans="1:23" ht="9" customHeight="1">
      <c r="A24" s="28"/>
      <c r="B24" s="16" t="s">
        <v>345</v>
      </c>
      <c r="C24" s="21">
        <v>25.415203999999999</v>
      </c>
      <c r="D24" s="21">
        <v>134.924396</v>
      </c>
      <c r="E24" s="21">
        <v>22.601218000000003</v>
      </c>
      <c r="F24" s="21">
        <v>324.59733599999998</v>
      </c>
      <c r="G24" s="21">
        <v>124.20023999999999</v>
      </c>
      <c r="H24" s="21">
        <v>1197.3244780000007</v>
      </c>
      <c r="I24" s="21">
        <v>0.20483899999999999</v>
      </c>
      <c r="J24" s="21">
        <v>28.122409000000001</v>
      </c>
      <c r="K24" s="21">
        <v>84.433661000000001</v>
      </c>
      <c r="L24" s="21">
        <v>440.39099900000019</v>
      </c>
      <c r="M24" s="21">
        <v>234.77260000000001</v>
      </c>
      <c r="N24" s="21">
        <v>275.44566600000002</v>
      </c>
      <c r="O24" s="21">
        <v>95.264090999999993</v>
      </c>
      <c r="P24" s="21">
        <v>39.574697</v>
      </c>
      <c r="Q24" s="21">
        <v>422.68122900000003</v>
      </c>
      <c r="R24" s="21">
        <v>108.31307099999999</v>
      </c>
      <c r="S24" s="21">
        <v>418.70371800000009</v>
      </c>
      <c r="T24" s="21">
        <v>280.746576</v>
      </c>
      <c r="U24" s="21">
        <v>1.8967980000000004</v>
      </c>
      <c r="V24" s="28"/>
      <c r="W24" s="16" t="s">
        <v>547</v>
      </c>
    </row>
    <row r="25" spans="1:23" ht="9" customHeight="1">
      <c r="A25" s="28"/>
      <c r="B25" s="16" t="s">
        <v>346</v>
      </c>
      <c r="C25" s="21">
        <v>27.993059000000009</v>
      </c>
      <c r="D25" s="21">
        <v>134.36834899999999</v>
      </c>
      <c r="E25" s="21">
        <v>29.300117000000004</v>
      </c>
      <c r="F25" s="21">
        <v>358.13767699999971</v>
      </c>
      <c r="G25" s="21">
        <v>122.26061700000001</v>
      </c>
      <c r="H25" s="21">
        <v>1472.0135710000002</v>
      </c>
      <c r="I25" s="21">
        <v>0.183888</v>
      </c>
      <c r="J25" s="21">
        <v>30.932735000000005</v>
      </c>
      <c r="K25" s="21">
        <v>94.060800999999998</v>
      </c>
      <c r="L25" s="21">
        <v>471.18988900000011</v>
      </c>
      <c r="M25" s="21">
        <v>257.50654099999997</v>
      </c>
      <c r="N25" s="21">
        <v>227.50618899999998</v>
      </c>
      <c r="O25" s="21">
        <v>163.350821</v>
      </c>
      <c r="P25" s="21">
        <v>45.893039000000002</v>
      </c>
      <c r="Q25" s="21">
        <v>477.53716600000001</v>
      </c>
      <c r="R25" s="21">
        <v>147.32942699999995</v>
      </c>
      <c r="S25" s="21">
        <v>596.14006799999993</v>
      </c>
      <c r="T25" s="21">
        <v>367.79707300000013</v>
      </c>
      <c r="U25" s="21">
        <v>2.9291700000000005</v>
      </c>
      <c r="V25" s="28"/>
      <c r="W25" s="16" t="s">
        <v>548</v>
      </c>
    </row>
    <row r="26" spans="1:23" ht="9" customHeight="1">
      <c r="A26" s="28"/>
      <c r="B26" s="16" t="s">
        <v>347</v>
      </c>
      <c r="C26" s="21">
        <v>24.705386000000004</v>
      </c>
      <c r="D26" s="21">
        <v>135.796481</v>
      </c>
      <c r="E26" s="21">
        <v>20.832605000000001</v>
      </c>
      <c r="F26" s="21">
        <v>292.19276100000025</v>
      </c>
      <c r="G26" s="21">
        <v>88.271836999999991</v>
      </c>
      <c r="H26" s="21">
        <v>1039.8883449999989</v>
      </c>
      <c r="I26" s="21">
        <v>0.30178300000000002</v>
      </c>
      <c r="J26" s="21">
        <v>43.106960999999998</v>
      </c>
      <c r="K26" s="21">
        <v>134.78747300000001</v>
      </c>
      <c r="L26" s="21">
        <v>347.16093500000017</v>
      </c>
      <c r="M26" s="21">
        <v>184.19629100000003</v>
      </c>
      <c r="N26" s="21">
        <v>165.84131099999996</v>
      </c>
      <c r="O26" s="21">
        <v>74.41637399999999</v>
      </c>
      <c r="P26" s="21">
        <v>28.487462999999998</v>
      </c>
      <c r="Q26" s="21">
        <v>344.68730400000004</v>
      </c>
      <c r="R26" s="21">
        <v>94.090156999999962</v>
      </c>
      <c r="S26" s="21">
        <v>474.42978299999976</v>
      </c>
      <c r="T26" s="21">
        <v>255.3242510000002</v>
      </c>
      <c r="U26" s="21">
        <v>1.7067439999999998</v>
      </c>
      <c r="V26" s="28"/>
      <c r="W26" s="16" t="s">
        <v>549</v>
      </c>
    </row>
    <row r="27" spans="1:23" ht="9" customHeight="1">
      <c r="A27" s="28"/>
      <c r="B27" s="16" t="s">
        <v>348</v>
      </c>
      <c r="C27" s="21">
        <v>17.461156999999996</v>
      </c>
      <c r="D27" s="21">
        <v>171.55291600000001</v>
      </c>
      <c r="E27" s="21">
        <v>25.337096000000003</v>
      </c>
      <c r="F27" s="21">
        <v>357.7796400000002</v>
      </c>
      <c r="G27" s="21">
        <v>114.41998</v>
      </c>
      <c r="H27" s="21">
        <v>1352.2692819999997</v>
      </c>
      <c r="I27" s="21">
        <v>0.53933600000000004</v>
      </c>
      <c r="J27" s="21">
        <v>41.716294000000005</v>
      </c>
      <c r="K27" s="21">
        <v>148.83827699999998</v>
      </c>
      <c r="L27" s="21">
        <v>482.58175099999988</v>
      </c>
      <c r="M27" s="21">
        <v>265.29267800000008</v>
      </c>
      <c r="N27" s="21">
        <v>418.42464099999995</v>
      </c>
      <c r="O27" s="21">
        <v>114.22203100000002</v>
      </c>
      <c r="P27" s="21">
        <v>38.591909000000001</v>
      </c>
      <c r="Q27" s="21">
        <v>578.33214000000009</v>
      </c>
      <c r="R27" s="21">
        <v>129.06357100000002</v>
      </c>
      <c r="S27" s="21">
        <v>444.11950900000005</v>
      </c>
      <c r="T27" s="21">
        <v>268.19702099999995</v>
      </c>
      <c r="U27" s="21">
        <v>2.788587999999999</v>
      </c>
      <c r="V27" s="28"/>
      <c r="W27" s="16" t="s">
        <v>550</v>
      </c>
    </row>
    <row r="28" spans="1:23" ht="9" customHeight="1">
      <c r="A28" s="28"/>
      <c r="B28" s="16" t="s">
        <v>349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8"/>
      <c r="W28" s="16" t="s">
        <v>551</v>
      </c>
    </row>
    <row r="29" spans="1:23" ht="9" customHeight="1">
      <c r="A29" s="28"/>
      <c r="B29" s="16" t="s">
        <v>350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8"/>
      <c r="W29" s="16" t="s">
        <v>552</v>
      </c>
    </row>
    <row r="30" spans="1:23" ht="9" customHeight="1">
      <c r="A30" s="28"/>
      <c r="B30" s="16" t="s">
        <v>351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8"/>
      <c r="W30" s="16" t="s">
        <v>553</v>
      </c>
    </row>
    <row r="31" spans="1:23" ht="9" customHeight="1">
      <c r="A31" s="28"/>
      <c r="B31" s="16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8"/>
      <c r="W31" s="16"/>
    </row>
    <row r="32" spans="1:23" ht="9" customHeight="1">
      <c r="A32" s="28"/>
      <c r="B32" s="16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8"/>
      <c r="W32" s="16"/>
    </row>
    <row r="33" spans="1:16" ht="9" customHeight="1" thickBot="1"/>
    <row r="34" spans="1:16" ht="13.5" thickBot="1">
      <c r="B34" s="92" t="s">
        <v>202</v>
      </c>
      <c r="C34" s="252" t="s">
        <v>4</v>
      </c>
      <c r="D34" s="253"/>
      <c r="E34" s="253"/>
      <c r="F34" s="253"/>
      <c r="G34" s="254"/>
      <c r="H34" s="22"/>
      <c r="I34" s="171"/>
      <c r="J34" s="172"/>
      <c r="K34" s="92" t="s">
        <v>583</v>
      </c>
      <c r="L34" s="252" t="s">
        <v>418</v>
      </c>
      <c r="M34" s="253"/>
      <c r="N34" s="253"/>
      <c r="O34" s="253"/>
      <c r="P34" s="254"/>
    </row>
    <row r="35" spans="1:16" ht="9.75" customHeight="1">
      <c r="B35" s="23">
        <v>1</v>
      </c>
      <c r="C35" s="24" t="s">
        <v>203</v>
      </c>
      <c r="I35" s="23"/>
      <c r="J35" s="25"/>
      <c r="K35" s="23">
        <v>1</v>
      </c>
      <c r="L35" s="24" t="s">
        <v>584</v>
      </c>
    </row>
    <row r="36" spans="1:16" ht="9.75" customHeight="1">
      <c r="A36" s="163"/>
      <c r="B36" s="26">
        <v>11</v>
      </c>
      <c r="C36" s="13" t="s">
        <v>205</v>
      </c>
      <c r="I36" s="26"/>
      <c r="J36" s="27"/>
      <c r="K36" s="26">
        <v>11</v>
      </c>
      <c r="L36" s="13" t="s">
        <v>585</v>
      </c>
    </row>
    <row r="37" spans="1:16" ht="9.75" customHeight="1">
      <c r="B37" s="28">
        <v>111</v>
      </c>
      <c r="C37" s="16" t="s">
        <v>206</v>
      </c>
      <c r="I37" s="26"/>
      <c r="J37" s="27"/>
      <c r="K37" s="28">
        <v>111</v>
      </c>
      <c r="L37" s="16" t="s">
        <v>586</v>
      </c>
    </row>
    <row r="38" spans="1:16" ht="9.75" customHeight="1">
      <c r="A38" s="153"/>
      <c r="B38" s="28">
        <v>112</v>
      </c>
      <c r="C38" s="16" t="s">
        <v>310</v>
      </c>
      <c r="I38" s="23"/>
      <c r="J38" s="25"/>
      <c r="K38" s="28">
        <v>112</v>
      </c>
      <c r="L38" s="16" t="s">
        <v>587</v>
      </c>
    </row>
    <row r="39" spans="1:16" ht="9.75" customHeight="1">
      <c r="B39" s="26">
        <v>12</v>
      </c>
      <c r="C39" s="27" t="s">
        <v>210</v>
      </c>
      <c r="I39" s="26"/>
      <c r="J39" s="27"/>
      <c r="K39" s="26">
        <v>12</v>
      </c>
      <c r="L39" s="27" t="s">
        <v>588</v>
      </c>
    </row>
    <row r="40" spans="1:16" ht="9.75" customHeight="1">
      <c r="B40" s="28">
        <v>121</v>
      </c>
      <c r="C40" s="16" t="s">
        <v>206</v>
      </c>
      <c r="I40" s="26"/>
      <c r="J40" s="27"/>
      <c r="K40" s="28">
        <v>121</v>
      </c>
      <c r="L40" s="16" t="s">
        <v>586</v>
      </c>
    </row>
    <row r="41" spans="1:16" ht="9.75" customHeight="1">
      <c r="B41" s="28">
        <v>122</v>
      </c>
      <c r="C41" s="16" t="s">
        <v>310</v>
      </c>
      <c r="I41" s="28"/>
      <c r="J41" s="16"/>
      <c r="K41" s="28">
        <v>122</v>
      </c>
      <c r="L41" s="16" t="s">
        <v>587</v>
      </c>
    </row>
    <row r="42" spans="1:16" ht="9.75" customHeight="1">
      <c r="B42" s="23">
        <v>2</v>
      </c>
      <c r="C42" s="25" t="s">
        <v>311</v>
      </c>
      <c r="I42" s="28"/>
      <c r="J42" s="16"/>
      <c r="K42" s="23">
        <v>2</v>
      </c>
      <c r="L42" s="25" t="s">
        <v>589</v>
      </c>
    </row>
    <row r="43" spans="1:16" ht="9.75" customHeight="1">
      <c r="B43" s="26">
        <v>21</v>
      </c>
      <c r="C43" s="13" t="s">
        <v>205</v>
      </c>
      <c r="I43" s="26"/>
      <c r="J43" s="27"/>
      <c r="K43" s="26">
        <v>21</v>
      </c>
      <c r="L43" s="13" t="s">
        <v>585</v>
      </c>
    </row>
    <row r="44" spans="1:16" ht="9.75" customHeight="1">
      <c r="B44" s="26">
        <v>22</v>
      </c>
      <c r="C44" s="27" t="s">
        <v>210</v>
      </c>
      <c r="I44" s="23"/>
      <c r="J44" s="25"/>
      <c r="K44" s="26">
        <v>22</v>
      </c>
      <c r="L44" s="27" t="s">
        <v>588</v>
      </c>
    </row>
    <row r="45" spans="1:16" ht="9.75" customHeight="1">
      <c r="B45" s="23">
        <v>3</v>
      </c>
      <c r="C45" s="25" t="s">
        <v>217</v>
      </c>
      <c r="I45" s="26"/>
      <c r="J45" s="27"/>
      <c r="K45" s="23">
        <v>3</v>
      </c>
      <c r="L45" s="25" t="s">
        <v>590</v>
      </c>
    </row>
    <row r="46" spans="1:16" ht="9.75" customHeight="1">
      <c r="B46" s="26">
        <v>31</v>
      </c>
      <c r="C46" s="13" t="s">
        <v>205</v>
      </c>
      <c r="I46" s="26"/>
      <c r="J46" s="27"/>
      <c r="K46" s="26">
        <v>31</v>
      </c>
      <c r="L46" s="13" t="s">
        <v>585</v>
      </c>
    </row>
    <row r="47" spans="1:16" ht="9.75" customHeight="1">
      <c r="B47" s="26">
        <v>32</v>
      </c>
      <c r="C47" s="27" t="s">
        <v>210</v>
      </c>
      <c r="I47" s="26"/>
      <c r="J47" s="27"/>
      <c r="K47" s="26">
        <v>32</v>
      </c>
      <c r="L47" s="27" t="s">
        <v>588</v>
      </c>
    </row>
    <row r="48" spans="1:16" ht="9.75" customHeight="1">
      <c r="B48" s="28">
        <v>321</v>
      </c>
      <c r="C48" s="16" t="s">
        <v>222</v>
      </c>
      <c r="I48" s="23"/>
      <c r="J48" s="25"/>
      <c r="K48" s="28">
        <v>321</v>
      </c>
      <c r="L48" s="16" t="s">
        <v>591</v>
      </c>
    </row>
    <row r="49" spans="2:12" ht="9.75" customHeight="1">
      <c r="B49" s="28">
        <v>322</v>
      </c>
      <c r="C49" s="16" t="s">
        <v>224</v>
      </c>
      <c r="K49" s="28">
        <v>322</v>
      </c>
      <c r="L49" s="16" t="s">
        <v>592</v>
      </c>
    </row>
    <row r="50" spans="2:12" ht="9.75" customHeight="1">
      <c r="B50" s="23">
        <v>4</v>
      </c>
      <c r="C50" s="25" t="s">
        <v>312</v>
      </c>
      <c r="K50" s="23">
        <v>4</v>
      </c>
      <c r="L50" s="25" t="s">
        <v>605</v>
      </c>
    </row>
    <row r="51" spans="2:12" ht="9.75" customHeight="1">
      <c r="B51" s="26">
        <v>41</v>
      </c>
      <c r="C51" s="27" t="s">
        <v>324</v>
      </c>
      <c r="K51" s="26">
        <v>41</v>
      </c>
      <c r="L51" s="27" t="s">
        <v>593</v>
      </c>
    </row>
    <row r="52" spans="2:12" ht="9.75" customHeight="1">
      <c r="B52" s="26">
        <v>42</v>
      </c>
      <c r="C52" s="27" t="s">
        <v>207</v>
      </c>
      <c r="K52" s="26">
        <v>42</v>
      </c>
      <c r="L52" s="27" t="s">
        <v>594</v>
      </c>
    </row>
    <row r="53" spans="2:12" ht="9.75" customHeight="1">
      <c r="B53" s="23">
        <v>5</v>
      </c>
      <c r="C53" s="25" t="s">
        <v>208</v>
      </c>
      <c r="K53" s="23">
        <v>5</v>
      </c>
      <c r="L53" s="25" t="s">
        <v>595</v>
      </c>
    </row>
    <row r="54" spans="2:12" ht="9.75" customHeight="1">
      <c r="B54" s="26">
        <v>51</v>
      </c>
      <c r="C54" s="27" t="s">
        <v>211</v>
      </c>
      <c r="K54" s="26">
        <v>51</v>
      </c>
      <c r="L54" s="27" t="s">
        <v>596</v>
      </c>
    </row>
    <row r="55" spans="2:12" ht="9.75" customHeight="1">
      <c r="B55" s="26">
        <v>52</v>
      </c>
      <c r="C55" s="27" t="s">
        <v>213</v>
      </c>
      <c r="K55" s="26">
        <v>52</v>
      </c>
      <c r="L55" s="27" t="s">
        <v>592</v>
      </c>
    </row>
    <row r="56" spans="2:12" ht="9.75" customHeight="1">
      <c r="B56" s="28">
        <v>521</v>
      </c>
      <c r="C56" s="16" t="s">
        <v>214</v>
      </c>
      <c r="K56" s="28">
        <v>521</v>
      </c>
      <c r="L56" s="16" t="s">
        <v>597</v>
      </c>
    </row>
    <row r="57" spans="2:12" ht="9.75" customHeight="1">
      <c r="B57" s="28">
        <v>522</v>
      </c>
      <c r="C57" s="16" t="s">
        <v>215</v>
      </c>
      <c r="K57" s="28">
        <v>522</v>
      </c>
      <c r="L57" s="16" t="s">
        <v>598</v>
      </c>
    </row>
    <row r="58" spans="2:12" ht="9.75" customHeight="1">
      <c r="B58" s="26">
        <v>53</v>
      </c>
      <c r="C58" s="27" t="s">
        <v>207</v>
      </c>
      <c r="K58" s="26">
        <v>53</v>
      </c>
      <c r="L58" s="27" t="s">
        <v>594</v>
      </c>
    </row>
    <row r="59" spans="2:12" ht="9.75" customHeight="1">
      <c r="B59" s="23">
        <v>6</v>
      </c>
      <c r="C59" s="25" t="s">
        <v>216</v>
      </c>
      <c r="K59" s="23">
        <v>6</v>
      </c>
      <c r="L59" s="25" t="s">
        <v>599</v>
      </c>
    </row>
    <row r="60" spans="2:12" ht="9.75" customHeight="1">
      <c r="B60" s="26">
        <v>61</v>
      </c>
      <c r="C60" s="27" t="s">
        <v>218</v>
      </c>
      <c r="K60" s="26">
        <v>61</v>
      </c>
      <c r="L60" s="27" t="s">
        <v>600</v>
      </c>
    </row>
    <row r="61" spans="2:12" ht="9.75" customHeight="1">
      <c r="B61" s="26">
        <v>62</v>
      </c>
      <c r="C61" s="27" t="s">
        <v>219</v>
      </c>
      <c r="K61" s="26">
        <v>62</v>
      </c>
      <c r="L61" s="27" t="s">
        <v>601</v>
      </c>
    </row>
    <row r="62" spans="2:12" ht="9.75" customHeight="1">
      <c r="B62" s="26">
        <v>63</v>
      </c>
      <c r="C62" s="27" t="s">
        <v>221</v>
      </c>
      <c r="K62" s="26">
        <v>63</v>
      </c>
      <c r="L62" s="27" t="s">
        <v>602</v>
      </c>
    </row>
    <row r="63" spans="2:12" ht="9.75" customHeight="1">
      <c r="B63" s="23">
        <v>7</v>
      </c>
      <c r="C63" s="25" t="s">
        <v>223</v>
      </c>
      <c r="K63" s="23">
        <v>7</v>
      </c>
      <c r="L63" s="25" t="s">
        <v>603</v>
      </c>
    </row>
    <row r="64" spans="2:12" ht="9.75" customHeight="1"/>
    <row r="65" spans="1:21" ht="9.75" customHeight="1">
      <c r="C65" s="29" t="s">
        <v>326</v>
      </c>
      <c r="L65" s="29" t="s">
        <v>604</v>
      </c>
    </row>
    <row r="66" spans="1:21" ht="13.5" thickBot="1"/>
    <row r="67" spans="1:21" ht="13.5" thickBot="1">
      <c r="C67" s="168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70"/>
    </row>
    <row r="68" spans="1:21" ht="46.5" customHeight="1">
      <c r="A68" s="251" t="s">
        <v>325</v>
      </c>
      <c r="B68" s="251"/>
      <c r="C68" s="251"/>
      <c r="D68" s="251"/>
      <c r="E68" s="251"/>
      <c r="F68" s="251"/>
      <c r="G68" s="251"/>
      <c r="H68" s="251"/>
      <c r="I68" s="251"/>
      <c r="J68" s="251"/>
      <c r="K68" s="251"/>
      <c r="L68" s="251"/>
      <c r="M68" s="251"/>
      <c r="N68" s="251"/>
      <c r="O68" s="251"/>
      <c r="P68" s="251"/>
      <c r="Q68" s="251"/>
      <c r="R68" s="251"/>
      <c r="S68" s="251"/>
      <c r="T68" s="251"/>
      <c r="U68" s="251"/>
    </row>
    <row r="70" spans="1:21" ht="29.25" customHeight="1">
      <c r="A70" s="250" t="s">
        <v>518</v>
      </c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  <c r="R70" s="250"/>
      <c r="S70" s="250"/>
      <c r="T70" s="250"/>
      <c r="U70" s="250"/>
    </row>
    <row r="72" spans="1:21">
      <c r="L72" s="21"/>
    </row>
    <row r="73" spans="1:21">
      <c r="L73" s="21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188"/>
  <sheetViews>
    <sheetView showGridLines="0" topLeftCell="A2" zoomScale="90" zoomScaleNormal="90" workbookViewId="0">
      <selection activeCell="A2" sqref="A2:U2"/>
    </sheetView>
  </sheetViews>
  <sheetFormatPr defaultRowHeight="9"/>
  <cols>
    <col min="1" max="1" width="6.85546875" style="28" customWidth="1"/>
    <col min="2" max="2" width="9.85546875" style="30" bestFit="1" customWidth="1"/>
    <col min="3" max="19" width="7.42578125" style="30" customWidth="1"/>
    <col min="20" max="20" width="9.140625" style="28"/>
    <col min="21" max="16384" width="9.140625" style="30"/>
  </cols>
  <sheetData>
    <row r="1" spans="1:21" hidden="1"/>
    <row r="2" spans="1:21" s="20" customFormat="1" ht="9" customHeight="1">
      <c r="A2" s="261"/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</row>
    <row r="3" spans="1:21" s="20" customFormat="1" ht="21" customHeight="1" thickBot="1">
      <c r="A3" s="261" t="s">
        <v>628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</row>
    <row r="4" spans="1:21" s="17" customFormat="1" ht="11.25" customHeight="1" thickBot="1">
      <c r="A4" s="225" t="s">
        <v>162</v>
      </c>
      <c r="B4" s="225" t="s">
        <v>163</v>
      </c>
      <c r="C4" s="258" t="s">
        <v>581</v>
      </c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60"/>
      <c r="T4" s="225" t="s">
        <v>539</v>
      </c>
      <c r="U4" s="225" t="s">
        <v>526</v>
      </c>
    </row>
    <row r="5" spans="1:21" ht="20.25" customHeight="1" thickBot="1">
      <c r="A5" s="226"/>
      <c r="B5" s="226"/>
      <c r="C5" s="93" t="s">
        <v>5</v>
      </c>
      <c r="D5" s="93" t="s">
        <v>8</v>
      </c>
      <c r="E5" s="93" t="s">
        <v>12</v>
      </c>
      <c r="F5" s="93" t="s">
        <v>16</v>
      </c>
      <c r="G5" s="93" t="s">
        <v>23</v>
      </c>
      <c r="H5" s="93" t="s">
        <v>27</v>
      </c>
      <c r="I5" s="93" t="s">
        <v>34</v>
      </c>
      <c r="J5" s="93" t="s">
        <v>40</v>
      </c>
      <c r="K5" s="93" t="s">
        <v>47</v>
      </c>
      <c r="L5" s="93">
        <v>10</v>
      </c>
      <c r="M5" s="93">
        <v>11</v>
      </c>
      <c r="N5" s="93">
        <v>12</v>
      </c>
      <c r="O5" s="93">
        <v>13</v>
      </c>
      <c r="P5" s="93">
        <v>14</v>
      </c>
      <c r="Q5" s="93">
        <v>15</v>
      </c>
      <c r="R5" s="93">
        <v>16</v>
      </c>
      <c r="S5" s="93">
        <v>17</v>
      </c>
      <c r="T5" s="226"/>
      <c r="U5" s="226"/>
    </row>
    <row r="6" spans="1:21">
      <c r="A6" s="166">
        <v>2019</v>
      </c>
      <c r="B6" s="30" t="s">
        <v>340</v>
      </c>
      <c r="C6" s="18">
        <v>15.106422</v>
      </c>
      <c r="D6" s="18">
        <v>94.384800999999996</v>
      </c>
      <c r="E6" s="18">
        <v>136.62882299999995</v>
      </c>
      <c r="F6" s="18">
        <v>44.339480999999999</v>
      </c>
      <c r="G6" s="18">
        <v>8.7958429999999996</v>
      </c>
      <c r="H6" s="18">
        <v>9.7199100000000005</v>
      </c>
      <c r="I6" s="18">
        <v>55.189627999999999</v>
      </c>
      <c r="J6" s="18">
        <v>48.048640999999996</v>
      </c>
      <c r="K6" s="18">
        <v>21.435670999999996</v>
      </c>
      <c r="L6" s="18">
        <v>71.972803999999996</v>
      </c>
      <c r="M6" s="18">
        <v>7.5438049999999999</v>
      </c>
      <c r="N6" s="18">
        <v>58.821916000000002</v>
      </c>
      <c r="O6" s="18">
        <v>3.7813069999999995</v>
      </c>
      <c r="P6" s="18">
        <v>0.39577400000000001</v>
      </c>
      <c r="Q6" s="18">
        <v>48.628740000000001</v>
      </c>
      <c r="R6" s="18">
        <v>29.837681</v>
      </c>
      <c r="S6" s="18">
        <v>14.002168000000001</v>
      </c>
      <c r="T6" s="166">
        <v>2019</v>
      </c>
      <c r="U6" s="30" t="s">
        <v>542</v>
      </c>
    </row>
    <row r="7" spans="1:21">
      <c r="B7" s="30" t="s">
        <v>341</v>
      </c>
      <c r="C7" s="18">
        <v>13.067712</v>
      </c>
      <c r="D7" s="18">
        <v>85.012404000000004</v>
      </c>
      <c r="E7" s="18">
        <v>118.06476000000001</v>
      </c>
      <c r="F7" s="18">
        <v>41.303707000000003</v>
      </c>
      <c r="G7" s="18">
        <v>7.5861549999999998</v>
      </c>
      <c r="H7" s="18">
        <v>10.287775999999999</v>
      </c>
      <c r="I7" s="18">
        <v>43.502742999999995</v>
      </c>
      <c r="J7" s="18">
        <v>48.426857999999996</v>
      </c>
      <c r="K7" s="18">
        <v>22.858578999999999</v>
      </c>
      <c r="L7" s="18">
        <v>66.937554000000006</v>
      </c>
      <c r="M7" s="18">
        <v>7.4009019999999994</v>
      </c>
      <c r="N7" s="18">
        <v>47.465933</v>
      </c>
      <c r="O7" s="18">
        <v>4.0784570000000002</v>
      </c>
      <c r="P7" s="18">
        <v>0.608653</v>
      </c>
      <c r="Q7" s="18">
        <v>55.554278000000004</v>
      </c>
      <c r="R7" s="18">
        <v>23.051779</v>
      </c>
      <c r="S7" s="18">
        <v>15.317829000000001</v>
      </c>
      <c r="U7" s="30" t="s">
        <v>543</v>
      </c>
    </row>
    <row r="8" spans="1:21">
      <c r="B8" s="30" t="s">
        <v>342</v>
      </c>
      <c r="C8" s="18">
        <v>14.266946000000001</v>
      </c>
      <c r="D8" s="18">
        <v>89.575738999999999</v>
      </c>
      <c r="E8" s="18">
        <v>152.49287100000004</v>
      </c>
      <c r="F8" s="18">
        <v>45.597504999999998</v>
      </c>
      <c r="G8" s="18">
        <v>7.6004259999999997</v>
      </c>
      <c r="H8" s="18">
        <v>11.086596</v>
      </c>
      <c r="I8" s="18">
        <v>46.274183999999998</v>
      </c>
      <c r="J8" s="18">
        <v>58.147994999999995</v>
      </c>
      <c r="K8" s="18">
        <v>21.518606999999999</v>
      </c>
      <c r="L8" s="18">
        <v>68.139311000000006</v>
      </c>
      <c r="M8" s="18">
        <v>8.3988440000000004</v>
      </c>
      <c r="N8" s="18">
        <v>70.329425999999984</v>
      </c>
      <c r="O8" s="18">
        <v>2.9357290000000003</v>
      </c>
      <c r="P8" s="18">
        <v>0.67548999999999992</v>
      </c>
      <c r="Q8" s="18">
        <v>50.101303000000001</v>
      </c>
      <c r="R8" s="18">
        <v>23.295247</v>
      </c>
      <c r="S8" s="18">
        <v>19.63719</v>
      </c>
      <c r="U8" s="30" t="s">
        <v>544</v>
      </c>
    </row>
    <row r="9" spans="1:21">
      <c r="B9" s="30" t="s">
        <v>343</v>
      </c>
      <c r="C9" s="18">
        <v>17.145515</v>
      </c>
      <c r="D9" s="18">
        <v>96.307054000000008</v>
      </c>
      <c r="E9" s="18">
        <v>180.64717099999999</v>
      </c>
      <c r="F9" s="18">
        <v>46.589945999999998</v>
      </c>
      <c r="G9" s="18">
        <v>10.915243999999998</v>
      </c>
      <c r="H9" s="18">
        <v>11.534892000000001</v>
      </c>
      <c r="I9" s="18">
        <v>40.723948</v>
      </c>
      <c r="J9" s="18">
        <v>62.423743000000002</v>
      </c>
      <c r="K9" s="18">
        <v>23.254216</v>
      </c>
      <c r="L9" s="18">
        <v>60.063721000000008</v>
      </c>
      <c r="M9" s="18">
        <v>7.777914</v>
      </c>
      <c r="N9" s="18">
        <v>61.218750999999997</v>
      </c>
      <c r="O9" s="18">
        <v>4.5483600000000006</v>
      </c>
      <c r="P9" s="18">
        <v>0.37748100000000001</v>
      </c>
      <c r="Q9" s="18">
        <v>49.816560000000003</v>
      </c>
      <c r="R9" s="18">
        <v>27.818241</v>
      </c>
      <c r="S9" s="18">
        <v>10.322828999999999</v>
      </c>
      <c r="U9" s="30" t="s">
        <v>545</v>
      </c>
    </row>
    <row r="10" spans="1:21">
      <c r="B10" s="30" t="s">
        <v>344</v>
      </c>
      <c r="C10" s="18">
        <v>17.699192</v>
      </c>
      <c r="D10" s="18">
        <v>100.343712</v>
      </c>
      <c r="E10" s="18">
        <v>208.95590399999998</v>
      </c>
      <c r="F10" s="18">
        <v>50.273879999999998</v>
      </c>
      <c r="G10" s="18">
        <v>7.2491609999999991</v>
      </c>
      <c r="H10" s="18">
        <v>9.9749590000000001</v>
      </c>
      <c r="I10" s="18">
        <v>35.670082000000001</v>
      </c>
      <c r="J10" s="18">
        <v>72.877746999999999</v>
      </c>
      <c r="K10" s="18">
        <v>24.629418000000001</v>
      </c>
      <c r="L10" s="18">
        <v>59.056652</v>
      </c>
      <c r="M10" s="18">
        <v>9.4109029999999994</v>
      </c>
      <c r="N10" s="18">
        <v>62.455657000000002</v>
      </c>
      <c r="O10" s="18">
        <v>6.3626629999999995</v>
      </c>
      <c r="P10" s="18">
        <v>0.59768500000000002</v>
      </c>
      <c r="Q10" s="18">
        <v>51.890295000000002</v>
      </c>
      <c r="R10" s="18">
        <v>29.578472999999999</v>
      </c>
      <c r="S10" s="18">
        <v>18.586121000000006</v>
      </c>
      <c r="U10" s="30" t="s">
        <v>546</v>
      </c>
    </row>
    <row r="11" spans="1:21">
      <c r="B11" s="30" t="s">
        <v>345</v>
      </c>
      <c r="C11" s="18">
        <v>15.025542</v>
      </c>
      <c r="D11" s="18">
        <v>91.420651000000007</v>
      </c>
      <c r="E11" s="18">
        <v>168.25767599999998</v>
      </c>
      <c r="F11" s="18">
        <v>47.972400999999998</v>
      </c>
      <c r="G11" s="18">
        <v>7.4080019999999998</v>
      </c>
      <c r="H11" s="18">
        <v>8.4031649999999996</v>
      </c>
      <c r="I11" s="18">
        <v>25.364179999999998</v>
      </c>
      <c r="J11" s="18">
        <v>56.881833999999998</v>
      </c>
      <c r="K11" s="18">
        <v>19.433397999999997</v>
      </c>
      <c r="L11" s="18">
        <v>44.394059999999996</v>
      </c>
      <c r="M11" s="18">
        <v>7.9955799999999995</v>
      </c>
      <c r="N11" s="18">
        <v>52.208660000000002</v>
      </c>
      <c r="O11" s="18">
        <v>3.7429039999999998</v>
      </c>
      <c r="P11" s="18">
        <v>0.44381400000000004</v>
      </c>
      <c r="Q11" s="18">
        <v>47.725413000000003</v>
      </c>
      <c r="R11" s="18">
        <v>29.119427000000002</v>
      </c>
      <c r="S11" s="18">
        <v>20.990200999999999</v>
      </c>
      <c r="U11" s="30" t="s">
        <v>547</v>
      </c>
    </row>
    <row r="12" spans="1:21">
      <c r="B12" s="30" t="s">
        <v>346</v>
      </c>
      <c r="C12" s="18">
        <v>18.692308999999998</v>
      </c>
      <c r="D12" s="18">
        <v>108.832922</v>
      </c>
      <c r="E12" s="18">
        <v>176.85557200000002</v>
      </c>
      <c r="F12" s="18">
        <v>52.925165</v>
      </c>
      <c r="G12" s="18">
        <v>9.7657360000000004</v>
      </c>
      <c r="H12" s="18">
        <v>11.359404999999999</v>
      </c>
      <c r="I12" s="18">
        <v>27.095724999999998</v>
      </c>
      <c r="J12" s="18">
        <v>64.640701000000007</v>
      </c>
      <c r="K12" s="18">
        <v>25.773659000000002</v>
      </c>
      <c r="L12" s="18">
        <v>88.085509000000002</v>
      </c>
      <c r="M12" s="18">
        <v>8.7703769999999999</v>
      </c>
      <c r="N12" s="18">
        <v>73.903063000000017</v>
      </c>
      <c r="O12" s="18">
        <v>4.8644110000000005</v>
      </c>
      <c r="P12" s="18">
        <v>0.44604900000000003</v>
      </c>
      <c r="Q12" s="18">
        <v>64.849568000000005</v>
      </c>
      <c r="R12" s="18">
        <v>36.265999000000001</v>
      </c>
      <c r="S12" s="18">
        <v>16.021995</v>
      </c>
      <c r="U12" s="30" t="s">
        <v>548</v>
      </c>
    </row>
    <row r="13" spans="1:21">
      <c r="B13" s="30" t="s">
        <v>347</v>
      </c>
      <c r="C13" s="18">
        <v>16.777218999999999</v>
      </c>
      <c r="D13" s="18">
        <v>108.99413700000001</v>
      </c>
      <c r="E13" s="18">
        <v>159.32040800000001</v>
      </c>
      <c r="F13" s="18">
        <v>52.218967999999997</v>
      </c>
      <c r="G13" s="18">
        <v>3.0245489999999999</v>
      </c>
      <c r="H13" s="18">
        <v>8.839753</v>
      </c>
      <c r="I13" s="18">
        <v>27.143771999999998</v>
      </c>
      <c r="J13" s="18">
        <v>73.630053000000004</v>
      </c>
      <c r="K13" s="18">
        <v>21.397040999999998</v>
      </c>
      <c r="L13" s="18">
        <v>101.83030100000002</v>
      </c>
      <c r="M13" s="18">
        <v>8.033945000000001</v>
      </c>
      <c r="N13" s="18">
        <v>32.555433999999998</v>
      </c>
      <c r="O13" s="18">
        <v>4.4527749999999999</v>
      </c>
      <c r="P13" s="18">
        <v>0.20269799999999999</v>
      </c>
      <c r="Q13" s="18">
        <v>49.972564000000006</v>
      </c>
      <c r="R13" s="18">
        <v>34.398516000000001</v>
      </c>
      <c r="S13" s="18">
        <v>15.910622000000002</v>
      </c>
      <c r="U13" s="30" t="s">
        <v>549</v>
      </c>
    </row>
    <row r="14" spans="1:21">
      <c r="B14" s="30" t="s">
        <v>348</v>
      </c>
      <c r="C14" s="18">
        <v>15.985275999999999</v>
      </c>
      <c r="D14" s="18">
        <v>93.808042999999998</v>
      </c>
      <c r="E14" s="18">
        <v>151.74430599999999</v>
      </c>
      <c r="F14" s="18">
        <v>44.862570999999996</v>
      </c>
      <c r="G14" s="18">
        <v>8.7362460000000013</v>
      </c>
      <c r="H14" s="18">
        <v>9.5623110000000011</v>
      </c>
      <c r="I14" s="18">
        <v>29.352101999999999</v>
      </c>
      <c r="J14" s="18">
        <v>91.462011000000018</v>
      </c>
      <c r="K14" s="18">
        <v>21.556799999999996</v>
      </c>
      <c r="L14" s="18">
        <v>67.089077000000003</v>
      </c>
      <c r="M14" s="18">
        <v>8.4794219999999996</v>
      </c>
      <c r="N14" s="18">
        <v>31.932969</v>
      </c>
      <c r="O14" s="18">
        <v>4.9656270000000013</v>
      </c>
      <c r="P14" s="18">
        <v>0.40047999999999995</v>
      </c>
      <c r="Q14" s="18">
        <v>62.578944000000007</v>
      </c>
      <c r="R14" s="18">
        <v>32.822336999999997</v>
      </c>
      <c r="S14" s="18">
        <v>16.051309</v>
      </c>
      <c r="U14" s="30" t="s">
        <v>550</v>
      </c>
    </row>
    <row r="15" spans="1:21">
      <c r="B15" s="30" t="s">
        <v>349</v>
      </c>
      <c r="C15" s="18">
        <v>19.112653000000002</v>
      </c>
      <c r="D15" s="18">
        <v>101.564251</v>
      </c>
      <c r="E15" s="18">
        <v>185.05698100000001</v>
      </c>
      <c r="F15" s="18">
        <v>53.026195000000001</v>
      </c>
      <c r="G15" s="18">
        <v>7.1239059999999998</v>
      </c>
      <c r="H15" s="18">
        <v>12.951407</v>
      </c>
      <c r="I15" s="18">
        <v>36.936422</v>
      </c>
      <c r="J15" s="18">
        <v>79.879942999999997</v>
      </c>
      <c r="K15" s="18">
        <v>26.482563000000003</v>
      </c>
      <c r="L15" s="18">
        <v>61.118276000000009</v>
      </c>
      <c r="M15" s="18">
        <v>9.1198480000000011</v>
      </c>
      <c r="N15" s="18">
        <v>54.651072999999997</v>
      </c>
      <c r="O15" s="18">
        <v>4.1334020000000002</v>
      </c>
      <c r="P15" s="18">
        <v>0.298041</v>
      </c>
      <c r="Q15" s="18">
        <v>62.554615999999996</v>
      </c>
      <c r="R15" s="18">
        <v>32.854484999999997</v>
      </c>
      <c r="S15" s="18">
        <v>26.327182000000001</v>
      </c>
      <c r="U15" s="30" t="s">
        <v>551</v>
      </c>
    </row>
    <row r="16" spans="1:21">
      <c r="B16" s="30" t="s">
        <v>350</v>
      </c>
      <c r="C16" s="18">
        <v>19.307653000000002</v>
      </c>
      <c r="D16" s="18">
        <v>92.643376000000004</v>
      </c>
      <c r="E16" s="18">
        <v>159.51821099999995</v>
      </c>
      <c r="F16" s="18">
        <v>46.227947</v>
      </c>
      <c r="G16" s="18">
        <v>8.3025659999999988</v>
      </c>
      <c r="H16" s="18">
        <v>10.457042999999999</v>
      </c>
      <c r="I16" s="18">
        <v>38.254031999999995</v>
      </c>
      <c r="J16" s="18">
        <v>61.015923000000001</v>
      </c>
      <c r="K16" s="18">
        <v>22.802398999999998</v>
      </c>
      <c r="L16" s="18">
        <v>38.230932999999993</v>
      </c>
      <c r="M16" s="18">
        <v>9.2281130000000005</v>
      </c>
      <c r="N16" s="18">
        <v>76.609208000000024</v>
      </c>
      <c r="O16" s="18">
        <v>2.9625900000000001</v>
      </c>
      <c r="P16" s="18">
        <v>0.31245300000000004</v>
      </c>
      <c r="Q16" s="18">
        <v>57.922522999999998</v>
      </c>
      <c r="R16" s="18">
        <v>25.274609000000002</v>
      </c>
      <c r="S16" s="18">
        <v>18.132075999999998</v>
      </c>
      <c r="U16" s="30" t="s">
        <v>552</v>
      </c>
    </row>
    <row r="17" spans="1:21">
      <c r="B17" s="30" t="s">
        <v>351</v>
      </c>
      <c r="C17" s="18">
        <v>19.490306</v>
      </c>
      <c r="D17" s="18">
        <v>103.07836900000001</v>
      </c>
      <c r="E17" s="18">
        <v>136.20465099999998</v>
      </c>
      <c r="F17" s="18">
        <v>47.145131999999997</v>
      </c>
      <c r="G17" s="18">
        <v>6.735112</v>
      </c>
      <c r="H17" s="18">
        <v>13.088821000000001</v>
      </c>
      <c r="I17" s="18">
        <v>49.748256000000005</v>
      </c>
      <c r="J17" s="18">
        <v>61.757438999999998</v>
      </c>
      <c r="K17" s="18">
        <v>22.063276999999996</v>
      </c>
      <c r="L17" s="18">
        <v>69.697852999999995</v>
      </c>
      <c r="M17" s="18">
        <v>9.9318239999999989</v>
      </c>
      <c r="N17" s="18">
        <v>43.940477999999999</v>
      </c>
      <c r="O17" s="18">
        <v>3.0867489999999997</v>
      </c>
      <c r="P17" s="18">
        <v>0.59175999999999995</v>
      </c>
      <c r="Q17" s="18">
        <v>61.985219999999998</v>
      </c>
      <c r="R17" s="18">
        <v>24.405574000000001</v>
      </c>
      <c r="S17" s="18">
        <v>19.616100000000003</v>
      </c>
      <c r="U17" s="30" t="s">
        <v>553</v>
      </c>
    </row>
    <row r="18" spans="1:21"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31"/>
      <c r="Q18" s="31"/>
      <c r="R18" s="31"/>
      <c r="S18" s="31"/>
    </row>
    <row r="19" spans="1:21">
      <c r="A19" s="166">
        <v>2020</v>
      </c>
      <c r="B19" s="30" t="s">
        <v>340</v>
      </c>
      <c r="C19" s="18">
        <v>19.335487000000001</v>
      </c>
      <c r="D19" s="18">
        <v>99.035178999999999</v>
      </c>
      <c r="E19" s="18">
        <v>126.78523799999999</v>
      </c>
      <c r="F19" s="18">
        <v>46.380212999999998</v>
      </c>
      <c r="G19" s="18">
        <v>7.2312530000000006</v>
      </c>
      <c r="H19" s="18">
        <v>9.6367860000000007</v>
      </c>
      <c r="I19" s="18">
        <v>47.369030000000002</v>
      </c>
      <c r="J19" s="18">
        <v>53.086780000000005</v>
      </c>
      <c r="K19" s="18">
        <v>20.841026999999997</v>
      </c>
      <c r="L19" s="18">
        <v>58.960402999999999</v>
      </c>
      <c r="M19" s="18">
        <v>7.8297650000000001</v>
      </c>
      <c r="N19" s="18">
        <v>58.858221999999998</v>
      </c>
      <c r="O19" s="18">
        <v>3.9571179999999995</v>
      </c>
      <c r="P19" s="18">
        <v>0.58896700000000002</v>
      </c>
      <c r="Q19" s="18">
        <v>56.077103000000001</v>
      </c>
      <c r="R19" s="18">
        <v>38.677715000000006</v>
      </c>
      <c r="S19" s="18">
        <v>17.007091000000003</v>
      </c>
      <c r="T19" s="166">
        <v>2020</v>
      </c>
      <c r="U19" s="30" t="s">
        <v>542</v>
      </c>
    </row>
    <row r="20" spans="1:21">
      <c r="B20" s="30" t="s">
        <v>341</v>
      </c>
      <c r="C20" s="18">
        <v>17.022829999999999</v>
      </c>
      <c r="D20" s="18">
        <v>88.154398999999998</v>
      </c>
      <c r="E20" s="18">
        <v>123.68331299999997</v>
      </c>
      <c r="F20" s="18">
        <v>45.661183000000001</v>
      </c>
      <c r="G20" s="18">
        <v>6.6850310000000004</v>
      </c>
      <c r="H20" s="18">
        <v>10.130105</v>
      </c>
      <c r="I20" s="18">
        <v>42.881377000000001</v>
      </c>
      <c r="J20" s="18">
        <v>56.358054000000003</v>
      </c>
      <c r="K20" s="18">
        <v>19.236322999999999</v>
      </c>
      <c r="L20" s="18">
        <v>63.809975000000009</v>
      </c>
      <c r="M20" s="18">
        <v>8.2574869999999994</v>
      </c>
      <c r="N20" s="18">
        <v>46.493809999999996</v>
      </c>
      <c r="O20" s="18">
        <v>1.9619800000000001</v>
      </c>
      <c r="P20" s="18">
        <v>0.49001499999999998</v>
      </c>
      <c r="Q20" s="18">
        <v>53.058304999999997</v>
      </c>
      <c r="R20" s="18">
        <v>29.389194</v>
      </c>
      <c r="S20" s="18">
        <v>18.143187999999999</v>
      </c>
      <c r="U20" s="30" t="s">
        <v>543</v>
      </c>
    </row>
    <row r="21" spans="1:21">
      <c r="B21" s="30" t="s">
        <v>342</v>
      </c>
      <c r="C21" s="18">
        <v>17.279333000000001</v>
      </c>
      <c r="D21" s="18">
        <v>94.608126999999996</v>
      </c>
      <c r="E21" s="18">
        <v>167.21619899999999</v>
      </c>
      <c r="F21" s="18">
        <v>47.151575000000001</v>
      </c>
      <c r="G21" s="18">
        <v>7.5828340000000001</v>
      </c>
      <c r="H21" s="18">
        <v>9.2345480000000002</v>
      </c>
      <c r="I21" s="18">
        <v>45.707414</v>
      </c>
      <c r="J21" s="18">
        <v>57.619891999999993</v>
      </c>
      <c r="K21" s="18">
        <v>24.328986</v>
      </c>
      <c r="L21" s="18">
        <v>83.301403999999991</v>
      </c>
      <c r="M21" s="18">
        <v>8.5323859999999989</v>
      </c>
      <c r="N21" s="18">
        <v>52.046343000000007</v>
      </c>
      <c r="O21" s="18">
        <v>3.5979269999999994</v>
      </c>
      <c r="P21" s="18">
        <v>0.39144299999999999</v>
      </c>
      <c r="Q21" s="18">
        <v>54.249883999999994</v>
      </c>
      <c r="R21" s="18">
        <v>36.211703</v>
      </c>
      <c r="S21" s="18">
        <v>19.762591</v>
      </c>
      <c r="U21" s="30" t="s">
        <v>544</v>
      </c>
    </row>
    <row r="22" spans="1:21">
      <c r="B22" s="30" t="s">
        <v>343</v>
      </c>
      <c r="C22" s="18">
        <v>14.88232</v>
      </c>
      <c r="D22" s="18">
        <v>65.04419</v>
      </c>
      <c r="E22" s="18">
        <v>148.78297499999999</v>
      </c>
      <c r="F22" s="18">
        <v>37.487793000000003</v>
      </c>
      <c r="G22" s="18">
        <v>6.5902989999999999</v>
      </c>
      <c r="H22" s="18">
        <v>7.5501250000000004</v>
      </c>
      <c r="I22" s="18">
        <v>35.970762999999998</v>
      </c>
      <c r="J22" s="18">
        <v>59.520661000000004</v>
      </c>
      <c r="K22" s="18">
        <v>24.451267999999999</v>
      </c>
      <c r="L22" s="18">
        <v>62.144767000000002</v>
      </c>
      <c r="M22" s="18">
        <v>8.9343430000000001</v>
      </c>
      <c r="N22" s="18">
        <v>55.379409999999993</v>
      </c>
      <c r="O22" s="18">
        <v>2.8244230000000003</v>
      </c>
      <c r="P22" s="18">
        <v>0.27749599999999996</v>
      </c>
      <c r="Q22" s="18">
        <v>50.215281999999995</v>
      </c>
      <c r="R22" s="18">
        <v>28.027256999999999</v>
      </c>
      <c r="S22" s="18">
        <v>21.363188000000001</v>
      </c>
      <c r="U22" s="30" t="s">
        <v>545</v>
      </c>
    </row>
    <row r="23" spans="1:21">
      <c r="B23" s="30" t="s">
        <v>344</v>
      </c>
      <c r="C23" s="18">
        <v>13.170167000000001</v>
      </c>
      <c r="D23" s="18">
        <v>69.391800000000003</v>
      </c>
      <c r="E23" s="18">
        <v>130.18225899999999</v>
      </c>
      <c r="F23" s="18">
        <v>42.964507000000005</v>
      </c>
      <c r="G23" s="18">
        <v>5.6281810000000005</v>
      </c>
      <c r="H23" s="18">
        <v>8.7780559999999994</v>
      </c>
      <c r="I23" s="18">
        <v>29.330749999999998</v>
      </c>
      <c r="J23" s="18">
        <v>71.890698999999998</v>
      </c>
      <c r="K23" s="18">
        <v>24.802191000000001</v>
      </c>
      <c r="L23" s="18">
        <v>51.063786999999998</v>
      </c>
      <c r="M23" s="18">
        <v>7.6978150000000003</v>
      </c>
      <c r="N23" s="18">
        <v>85.171538999999996</v>
      </c>
      <c r="O23" s="18">
        <v>2.299064</v>
      </c>
      <c r="P23" s="18">
        <v>0.24092200000000003</v>
      </c>
      <c r="Q23" s="18">
        <v>41.789478000000003</v>
      </c>
      <c r="R23" s="18">
        <v>29.103914000000003</v>
      </c>
      <c r="S23" s="18">
        <v>15.872506000000001</v>
      </c>
      <c r="U23" s="30" t="s">
        <v>546</v>
      </c>
    </row>
    <row r="24" spans="1:21">
      <c r="B24" s="30" t="s">
        <v>345</v>
      </c>
      <c r="C24" s="18">
        <v>13.793861</v>
      </c>
      <c r="D24" s="18">
        <v>80.288516000000001</v>
      </c>
      <c r="E24" s="18">
        <v>143.90679599999999</v>
      </c>
      <c r="F24" s="18">
        <v>47.388114000000002</v>
      </c>
      <c r="G24" s="18">
        <v>6.142309</v>
      </c>
      <c r="H24" s="18">
        <v>8.6475489999999997</v>
      </c>
      <c r="I24" s="18">
        <v>25.369681</v>
      </c>
      <c r="J24" s="18">
        <v>77.014224999999996</v>
      </c>
      <c r="K24" s="18">
        <v>23.573690999999997</v>
      </c>
      <c r="L24" s="18">
        <v>49.111789999999999</v>
      </c>
      <c r="M24" s="18">
        <v>8.2477010000000011</v>
      </c>
      <c r="N24" s="18">
        <v>65.29389900000001</v>
      </c>
      <c r="O24" s="18">
        <v>2.3777469999999998</v>
      </c>
      <c r="P24" s="18">
        <v>0.21242699999999998</v>
      </c>
      <c r="Q24" s="18">
        <v>40.936681999999998</v>
      </c>
      <c r="R24" s="18">
        <v>31.182340000000003</v>
      </c>
      <c r="S24" s="18">
        <v>18.089353999999997</v>
      </c>
      <c r="U24" s="30" t="s">
        <v>547</v>
      </c>
    </row>
    <row r="25" spans="1:21">
      <c r="B25" s="30" t="s">
        <v>346</v>
      </c>
      <c r="C25" s="18">
        <v>14.524868</v>
      </c>
      <c r="D25" s="18">
        <v>83.694554999999994</v>
      </c>
      <c r="E25" s="18">
        <v>134.11504099999999</v>
      </c>
      <c r="F25" s="18">
        <v>47.944502999999997</v>
      </c>
      <c r="G25" s="18">
        <v>8.4597850000000001</v>
      </c>
      <c r="H25" s="18">
        <v>9.5774570000000008</v>
      </c>
      <c r="I25" s="18">
        <v>24.062263999999999</v>
      </c>
      <c r="J25" s="18">
        <v>89.261312000000004</v>
      </c>
      <c r="K25" s="18">
        <v>24.629365</v>
      </c>
      <c r="L25" s="18">
        <v>73.160938999999999</v>
      </c>
      <c r="M25" s="18">
        <v>9.4921050000000005</v>
      </c>
      <c r="N25" s="18">
        <v>89.879920999999996</v>
      </c>
      <c r="O25" s="18">
        <v>5.0986409999999998</v>
      </c>
      <c r="P25" s="18">
        <v>0.28366400000000003</v>
      </c>
      <c r="Q25" s="18">
        <v>55.441085999999999</v>
      </c>
      <c r="R25" s="18">
        <v>31.420179000000001</v>
      </c>
      <c r="S25" s="18">
        <v>16.914561000000003</v>
      </c>
      <c r="U25" s="30" t="s">
        <v>548</v>
      </c>
    </row>
    <row r="26" spans="1:21">
      <c r="B26" s="30" t="s">
        <v>347</v>
      </c>
      <c r="C26" s="18">
        <v>13.319561999999999</v>
      </c>
      <c r="D26" s="18">
        <v>83.738259999999997</v>
      </c>
      <c r="E26" s="18">
        <v>114.45638099999999</v>
      </c>
      <c r="F26" s="18">
        <v>48.536197000000001</v>
      </c>
      <c r="G26" s="18">
        <v>3.1089029999999998</v>
      </c>
      <c r="H26" s="18">
        <v>6.8275569999999997</v>
      </c>
      <c r="I26" s="18">
        <v>24.333451</v>
      </c>
      <c r="J26" s="18">
        <v>100.824522</v>
      </c>
      <c r="K26" s="18">
        <v>17.646700000000003</v>
      </c>
      <c r="L26" s="18">
        <v>77.152804999999972</v>
      </c>
      <c r="M26" s="18">
        <v>7.6766189999999996</v>
      </c>
      <c r="N26" s="18">
        <v>53.505888999999996</v>
      </c>
      <c r="O26" s="18">
        <v>2.5434140000000003</v>
      </c>
      <c r="P26" s="18">
        <v>0.118316</v>
      </c>
      <c r="Q26" s="18">
        <v>48.100010000000005</v>
      </c>
      <c r="R26" s="18">
        <v>29.482683999999999</v>
      </c>
      <c r="S26" s="18">
        <v>14.947652000000001</v>
      </c>
      <c r="U26" s="30" t="s">
        <v>549</v>
      </c>
    </row>
    <row r="27" spans="1:21">
      <c r="B27" s="30" t="s">
        <v>348</v>
      </c>
      <c r="C27" s="18">
        <v>14.428665000000001</v>
      </c>
      <c r="D27" s="18">
        <v>83.523219000000012</v>
      </c>
      <c r="E27" s="18">
        <v>138.430477</v>
      </c>
      <c r="F27" s="18">
        <v>45.619106000000002</v>
      </c>
      <c r="G27" s="18">
        <v>7.7427230000000007</v>
      </c>
      <c r="H27" s="18">
        <v>8.3948230000000006</v>
      </c>
      <c r="I27" s="18">
        <v>30.549337999999999</v>
      </c>
      <c r="J27" s="18">
        <v>104.16116599999998</v>
      </c>
      <c r="K27" s="18">
        <v>20.13148</v>
      </c>
      <c r="L27" s="18">
        <v>63.291618999999997</v>
      </c>
      <c r="M27" s="18">
        <v>9.1694880000000012</v>
      </c>
      <c r="N27" s="18">
        <v>41.736074000000002</v>
      </c>
      <c r="O27" s="18">
        <v>2.5687709999999999</v>
      </c>
      <c r="P27" s="18">
        <v>0.35008099999999998</v>
      </c>
      <c r="Q27" s="18">
        <v>55.642851</v>
      </c>
      <c r="R27" s="18">
        <v>30.550336000000001</v>
      </c>
      <c r="S27" s="18">
        <v>21.371941000000003</v>
      </c>
      <c r="U27" s="30" t="s">
        <v>550</v>
      </c>
    </row>
    <row r="28" spans="1:21">
      <c r="B28" s="30" t="s">
        <v>349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U28" s="30" t="s">
        <v>551</v>
      </c>
    </row>
    <row r="29" spans="1:21">
      <c r="B29" s="30" t="s">
        <v>350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U29" s="30" t="s">
        <v>552</v>
      </c>
    </row>
    <row r="30" spans="1:21">
      <c r="B30" s="30" t="s">
        <v>351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U30" s="30" t="s">
        <v>553</v>
      </c>
    </row>
    <row r="31" spans="1:21" ht="13.5" customHeight="1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</row>
    <row r="32" spans="1:21" ht="12.75">
      <c r="A32" s="148"/>
      <c r="B32" s="163"/>
      <c r="C32" s="18"/>
      <c r="D32" s="153"/>
      <c r="E32" s="153"/>
      <c r="F32" s="153"/>
      <c r="G32" s="18"/>
      <c r="H32" s="18"/>
      <c r="I32" s="18"/>
      <c r="J32" s="18"/>
      <c r="K32" s="18"/>
      <c r="L32" s="18"/>
      <c r="M32" s="18"/>
      <c r="N32" s="18"/>
      <c r="O32" s="18"/>
    </row>
    <row r="33" spans="1:21"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</row>
    <row r="34" spans="1:21" s="20" customFormat="1" ht="21" customHeight="1" thickBot="1">
      <c r="A34" s="261" t="s">
        <v>628</v>
      </c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</row>
    <row r="35" spans="1:21" s="17" customFormat="1" ht="11.25" customHeight="1" thickBot="1">
      <c r="A35" s="225" t="s">
        <v>162</v>
      </c>
      <c r="B35" s="225" t="s">
        <v>163</v>
      </c>
      <c r="C35" s="258" t="s">
        <v>581</v>
      </c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60"/>
      <c r="T35" s="225" t="s">
        <v>539</v>
      </c>
      <c r="U35" s="225" t="s">
        <v>526</v>
      </c>
    </row>
    <row r="36" spans="1:21" ht="20.25" customHeight="1" thickBot="1">
      <c r="A36" s="226"/>
      <c r="B36" s="226"/>
      <c r="C36" s="93">
        <v>18</v>
      </c>
      <c r="D36" s="93">
        <v>19</v>
      </c>
      <c r="E36" s="93">
        <v>20</v>
      </c>
      <c r="F36" s="93">
        <v>21</v>
      </c>
      <c r="G36" s="93">
        <v>22</v>
      </c>
      <c r="H36" s="93">
        <v>23</v>
      </c>
      <c r="I36" s="93">
        <v>24</v>
      </c>
      <c r="J36" s="93">
        <v>25</v>
      </c>
      <c r="K36" s="93">
        <v>26</v>
      </c>
      <c r="L36" s="93">
        <v>27</v>
      </c>
      <c r="M36" s="93">
        <v>28</v>
      </c>
      <c r="N36" s="93">
        <v>29</v>
      </c>
      <c r="O36" s="93">
        <v>30</v>
      </c>
      <c r="P36" s="93">
        <v>31</v>
      </c>
      <c r="Q36" s="93">
        <v>32</v>
      </c>
      <c r="R36" s="93">
        <v>33</v>
      </c>
      <c r="S36" s="93">
        <v>34</v>
      </c>
      <c r="T36" s="226"/>
      <c r="U36" s="226"/>
    </row>
    <row r="37" spans="1:21">
      <c r="A37" s="166">
        <v>2019</v>
      </c>
      <c r="B37" s="30" t="s">
        <v>340</v>
      </c>
      <c r="C37" s="18">
        <v>16.648198999999998</v>
      </c>
      <c r="D37" s="18">
        <v>44.680308000000004</v>
      </c>
      <c r="E37" s="18">
        <v>29.509781</v>
      </c>
      <c r="F37" s="18">
        <v>26.324936999999998</v>
      </c>
      <c r="G37" s="18">
        <v>33.475813000000002</v>
      </c>
      <c r="H37" s="18">
        <v>29.092389000000001</v>
      </c>
      <c r="I37" s="18">
        <v>19.975172999999998</v>
      </c>
      <c r="J37" s="18">
        <v>15.467851</v>
      </c>
      <c r="K37" s="18">
        <v>1.9700299999999999</v>
      </c>
      <c r="L37" s="18">
        <v>824.0896560000001</v>
      </c>
      <c r="M37" s="18">
        <v>44.047536999999998</v>
      </c>
      <c r="N37" s="18">
        <v>150.78672299999999</v>
      </c>
      <c r="O37" s="18">
        <v>224.90941100000001</v>
      </c>
      <c r="P37" s="18">
        <v>15.157732999999999</v>
      </c>
      <c r="Q37" s="18">
        <v>51.984771000000002</v>
      </c>
      <c r="R37" s="18">
        <v>55.266794000000004</v>
      </c>
      <c r="S37" s="18">
        <v>39.187954999999995</v>
      </c>
      <c r="T37" s="166">
        <v>2019</v>
      </c>
      <c r="U37" s="30" t="s">
        <v>542</v>
      </c>
    </row>
    <row r="38" spans="1:21">
      <c r="B38" s="30" t="s">
        <v>341</v>
      </c>
      <c r="C38" s="18">
        <v>19.727584</v>
      </c>
      <c r="D38" s="18">
        <v>45.868941</v>
      </c>
      <c r="E38" s="18">
        <v>28.003679000000002</v>
      </c>
      <c r="F38" s="18">
        <v>30.044666000000003</v>
      </c>
      <c r="G38" s="18">
        <v>35.794226000000002</v>
      </c>
      <c r="H38" s="18">
        <v>38.899027000000004</v>
      </c>
      <c r="I38" s="18">
        <v>19.897672</v>
      </c>
      <c r="J38" s="18">
        <v>14.996033000000001</v>
      </c>
      <c r="K38" s="18">
        <v>1.5982810000000001</v>
      </c>
      <c r="L38" s="18">
        <v>727.86537700000031</v>
      </c>
      <c r="M38" s="18">
        <v>40.613274999999994</v>
      </c>
      <c r="N38" s="18">
        <v>122.627979</v>
      </c>
      <c r="O38" s="18">
        <v>184.61129199999999</v>
      </c>
      <c r="P38" s="18">
        <v>18.08614</v>
      </c>
      <c r="Q38" s="18">
        <v>49.295626999999996</v>
      </c>
      <c r="R38" s="18">
        <v>51.383460999999997</v>
      </c>
      <c r="S38" s="18">
        <v>34.125506999999999</v>
      </c>
      <c r="U38" s="30" t="s">
        <v>543</v>
      </c>
    </row>
    <row r="39" spans="1:21">
      <c r="B39" s="30" t="s">
        <v>342</v>
      </c>
      <c r="C39" s="18">
        <v>17.509385999999999</v>
      </c>
      <c r="D39" s="18">
        <v>47.615093000000002</v>
      </c>
      <c r="E39" s="18">
        <v>31.517458999999999</v>
      </c>
      <c r="F39" s="18">
        <v>35.223740999999997</v>
      </c>
      <c r="G39" s="18">
        <v>35.269801999999999</v>
      </c>
      <c r="H39" s="18">
        <v>39.031267</v>
      </c>
      <c r="I39" s="18">
        <v>17.570734999999999</v>
      </c>
      <c r="J39" s="18">
        <v>16.556349000000001</v>
      </c>
      <c r="K39" s="18">
        <v>1.6661090000000001</v>
      </c>
      <c r="L39" s="18">
        <v>700.21349899999984</v>
      </c>
      <c r="M39" s="18">
        <v>38.554003999999999</v>
      </c>
      <c r="N39" s="18">
        <v>147.73040299999997</v>
      </c>
      <c r="O39" s="18">
        <v>207.51122699999999</v>
      </c>
      <c r="P39" s="18">
        <v>29.363078000000002</v>
      </c>
      <c r="Q39" s="18">
        <v>53.569110999999999</v>
      </c>
      <c r="R39" s="18">
        <v>62.254757999999995</v>
      </c>
      <c r="S39" s="18">
        <v>37.747475999999999</v>
      </c>
      <c r="U39" s="30" t="s">
        <v>544</v>
      </c>
    </row>
    <row r="40" spans="1:21">
      <c r="B40" s="30" t="s">
        <v>343</v>
      </c>
      <c r="C40" s="18">
        <v>13.860965</v>
      </c>
      <c r="D40" s="18">
        <v>48.977274999999999</v>
      </c>
      <c r="E40" s="18">
        <v>32.328223999999999</v>
      </c>
      <c r="F40" s="18">
        <v>37.876396999999997</v>
      </c>
      <c r="G40" s="18">
        <v>43.434075</v>
      </c>
      <c r="H40" s="18">
        <v>29.524076999999998</v>
      </c>
      <c r="I40" s="18">
        <v>23.581116999999999</v>
      </c>
      <c r="J40" s="18">
        <v>15.936738999999999</v>
      </c>
      <c r="K40" s="18">
        <v>2.107335</v>
      </c>
      <c r="L40" s="18">
        <v>782.02923399999963</v>
      </c>
      <c r="M40" s="18">
        <v>46.088124000000001</v>
      </c>
      <c r="N40" s="18">
        <v>134.02168899999998</v>
      </c>
      <c r="O40" s="18">
        <v>246.88611</v>
      </c>
      <c r="P40" s="18">
        <v>21.648768999999998</v>
      </c>
      <c r="Q40" s="18">
        <v>52.869627999999999</v>
      </c>
      <c r="R40" s="18">
        <v>57.590294</v>
      </c>
      <c r="S40" s="18">
        <v>36.563703000000004</v>
      </c>
      <c r="U40" s="30" t="s">
        <v>545</v>
      </c>
    </row>
    <row r="41" spans="1:21">
      <c r="B41" s="30" t="s">
        <v>344</v>
      </c>
      <c r="C41" s="18">
        <v>14.828009999999999</v>
      </c>
      <c r="D41" s="18">
        <v>49.972197000000001</v>
      </c>
      <c r="E41" s="18">
        <v>36.684452999999998</v>
      </c>
      <c r="F41" s="18">
        <v>43.778348999999999</v>
      </c>
      <c r="G41" s="18">
        <v>43.997073</v>
      </c>
      <c r="H41" s="18">
        <v>31.030114999999999</v>
      </c>
      <c r="I41" s="18">
        <v>25.484078</v>
      </c>
      <c r="J41" s="18">
        <v>18.265266</v>
      </c>
      <c r="K41" s="18">
        <v>3.1423760000000001</v>
      </c>
      <c r="L41" s="18">
        <v>848.33197799999994</v>
      </c>
      <c r="M41" s="18">
        <v>41.981613000000003</v>
      </c>
      <c r="N41" s="18">
        <v>139.36472900000001</v>
      </c>
      <c r="O41" s="18">
        <v>220.69602399999997</v>
      </c>
      <c r="P41" s="18">
        <v>20.151280999999997</v>
      </c>
      <c r="Q41" s="18">
        <v>59.206525999999997</v>
      </c>
      <c r="R41" s="18">
        <v>59.696624</v>
      </c>
      <c r="S41" s="18">
        <v>41.545913999999996</v>
      </c>
      <c r="U41" s="30" t="s">
        <v>546</v>
      </c>
    </row>
    <row r="42" spans="1:21">
      <c r="B42" s="30" t="s">
        <v>345</v>
      </c>
      <c r="C42" s="18">
        <v>10.890345</v>
      </c>
      <c r="D42" s="18">
        <v>46.542703000000003</v>
      </c>
      <c r="E42" s="18">
        <v>34.229078000000001</v>
      </c>
      <c r="F42" s="18">
        <v>45.202060000000003</v>
      </c>
      <c r="G42" s="18">
        <v>47.302201000000004</v>
      </c>
      <c r="H42" s="18">
        <v>29.833753999999999</v>
      </c>
      <c r="I42" s="18">
        <v>10.589237000000001</v>
      </c>
      <c r="J42" s="18">
        <v>15.124767</v>
      </c>
      <c r="K42" s="18">
        <v>1.5735319999999999</v>
      </c>
      <c r="L42" s="18">
        <v>819.13643200000001</v>
      </c>
      <c r="M42" s="18">
        <v>37.252584999999996</v>
      </c>
      <c r="N42" s="18">
        <v>150.33907899999997</v>
      </c>
      <c r="O42" s="18">
        <v>210.012429</v>
      </c>
      <c r="P42" s="18">
        <v>19.343640000000001</v>
      </c>
      <c r="Q42" s="18">
        <v>48.608872000000005</v>
      </c>
      <c r="R42" s="18">
        <v>56.527118000000002</v>
      </c>
      <c r="S42" s="18">
        <v>39.833807999999998</v>
      </c>
      <c r="U42" s="30" t="s">
        <v>547</v>
      </c>
    </row>
    <row r="43" spans="1:21">
      <c r="B43" s="30" t="s">
        <v>346</v>
      </c>
      <c r="C43" s="18">
        <v>13.619322</v>
      </c>
      <c r="D43" s="18">
        <v>52.919297</v>
      </c>
      <c r="E43" s="18">
        <v>42.035201000000001</v>
      </c>
      <c r="F43" s="18">
        <v>48.823081999999999</v>
      </c>
      <c r="G43" s="18">
        <v>53.039527</v>
      </c>
      <c r="H43" s="18">
        <v>34.966260999999996</v>
      </c>
      <c r="I43" s="18">
        <v>20.065268</v>
      </c>
      <c r="J43" s="18">
        <v>18.891262000000001</v>
      </c>
      <c r="K43" s="18">
        <v>1.6169040000000001</v>
      </c>
      <c r="L43" s="18">
        <v>861.25914699999998</v>
      </c>
      <c r="M43" s="18">
        <v>37.522555000000004</v>
      </c>
      <c r="N43" s="18">
        <v>155.36541799999998</v>
      </c>
      <c r="O43" s="18">
        <v>234.95386299999998</v>
      </c>
      <c r="P43" s="18">
        <v>19.724907999999999</v>
      </c>
      <c r="Q43" s="18">
        <v>57.887087000000001</v>
      </c>
      <c r="R43" s="18">
        <v>64.018825000000007</v>
      </c>
      <c r="S43" s="18">
        <v>42.166155000000003</v>
      </c>
      <c r="U43" s="30" t="s">
        <v>548</v>
      </c>
    </row>
    <row r="44" spans="1:21">
      <c r="B44" s="30" t="s">
        <v>347</v>
      </c>
      <c r="C44" s="18">
        <v>16.872447999999999</v>
      </c>
      <c r="D44" s="18">
        <v>51.485644999999998</v>
      </c>
      <c r="E44" s="18">
        <v>34.706799000000004</v>
      </c>
      <c r="F44" s="18">
        <v>43.011291999999997</v>
      </c>
      <c r="G44" s="18">
        <v>49.516226000000003</v>
      </c>
      <c r="H44" s="18">
        <v>26.417973</v>
      </c>
      <c r="I44" s="18">
        <v>26.789212999999997</v>
      </c>
      <c r="J44" s="18">
        <v>12.471279000000001</v>
      </c>
      <c r="K44" s="18">
        <v>1.2993299999999999</v>
      </c>
      <c r="L44" s="18">
        <v>570.70995200000004</v>
      </c>
      <c r="M44" s="18">
        <v>34.939224000000003</v>
      </c>
      <c r="N44" s="18">
        <v>107.11128599999998</v>
      </c>
      <c r="O44" s="18">
        <v>194.47818599999999</v>
      </c>
      <c r="P44" s="18">
        <v>9.8429570000000002</v>
      </c>
      <c r="Q44" s="18">
        <v>37.198169</v>
      </c>
      <c r="R44" s="18">
        <v>52.971448000000002</v>
      </c>
      <c r="S44" s="18">
        <v>34.548221999999996</v>
      </c>
      <c r="U44" s="30" t="s">
        <v>549</v>
      </c>
    </row>
    <row r="45" spans="1:21">
      <c r="B45" s="30" t="s">
        <v>348</v>
      </c>
      <c r="C45" s="18">
        <v>30.097708999999998</v>
      </c>
      <c r="D45" s="18">
        <v>52.903604000000001</v>
      </c>
      <c r="E45" s="18">
        <v>31.323024</v>
      </c>
      <c r="F45" s="18">
        <v>35.771853</v>
      </c>
      <c r="G45" s="18">
        <v>46.288661000000005</v>
      </c>
      <c r="H45" s="18">
        <v>38.702100000000002</v>
      </c>
      <c r="I45" s="18">
        <v>16.540557</v>
      </c>
      <c r="J45" s="18">
        <v>17.214302</v>
      </c>
      <c r="K45" s="18">
        <v>2.3514749999999998</v>
      </c>
      <c r="L45" s="18">
        <v>834.15900599999986</v>
      </c>
      <c r="M45" s="18">
        <v>33.195557999999998</v>
      </c>
      <c r="N45" s="18">
        <v>134.51370400000002</v>
      </c>
      <c r="O45" s="18">
        <v>207.71294900000001</v>
      </c>
      <c r="P45" s="18">
        <v>15.443249</v>
      </c>
      <c r="Q45" s="18">
        <v>51.782377000000004</v>
      </c>
      <c r="R45" s="18">
        <v>60.889739999999996</v>
      </c>
      <c r="S45" s="18">
        <v>40.583983000000003</v>
      </c>
      <c r="U45" s="30" t="s">
        <v>550</v>
      </c>
    </row>
    <row r="46" spans="1:21">
      <c r="B46" s="30" t="s">
        <v>349</v>
      </c>
      <c r="C46" s="18">
        <v>40.609417000000001</v>
      </c>
      <c r="D46" s="18">
        <v>55.029190999999997</v>
      </c>
      <c r="E46" s="18">
        <v>33.296011999999997</v>
      </c>
      <c r="F46" s="18">
        <v>36.357118</v>
      </c>
      <c r="G46" s="18">
        <v>52.486522000000001</v>
      </c>
      <c r="H46" s="18">
        <v>36.078282000000002</v>
      </c>
      <c r="I46" s="18">
        <v>22.402839</v>
      </c>
      <c r="J46" s="18">
        <v>18.396363000000001</v>
      </c>
      <c r="K46" s="18">
        <v>2.073531</v>
      </c>
      <c r="L46" s="18">
        <v>767.76436700000011</v>
      </c>
      <c r="M46" s="18">
        <v>44.816573999999996</v>
      </c>
      <c r="N46" s="18">
        <v>139.85379</v>
      </c>
      <c r="O46" s="18">
        <v>252.69751399999998</v>
      </c>
      <c r="P46" s="18">
        <v>16.373187000000001</v>
      </c>
      <c r="Q46" s="18">
        <v>55.440356999999999</v>
      </c>
      <c r="R46" s="18">
        <v>70.932337999999987</v>
      </c>
      <c r="S46" s="18">
        <v>45.147161000000004</v>
      </c>
      <c r="U46" s="30" t="s">
        <v>551</v>
      </c>
    </row>
    <row r="47" spans="1:21">
      <c r="B47" s="30" t="s">
        <v>350</v>
      </c>
      <c r="C47" s="18">
        <v>22.372362000000003</v>
      </c>
      <c r="D47" s="18">
        <v>49.358930000000001</v>
      </c>
      <c r="E47" s="18">
        <v>29.973201</v>
      </c>
      <c r="F47" s="18">
        <v>31.114597</v>
      </c>
      <c r="G47" s="18">
        <v>43.215458000000005</v>
      </c>
      <c r="H47" s="18">
        <v>33.501767999999998</v>
      </c>
      <c r="I47" s="18">
        <v>20.145546</v>
      </c>
      <c r="J47" s="18">
        <v>16.563283999999999</v>
      </c>
      <c r="K47" s="18">
        <v>2.6537480000000002</v>
      </c>
      <c r="L47" s="18">
        <v>688.32139700000005</v>
      </c>
      <c r="M47" s="18">
        <v>33.347051</v>
      </c>
      <c r="N47" s="18">
        <v>113.008396</v>
      </c>
      <c r="O47" s="18">
        <v>240.851238</v>
      </c>
      <c r="P47" s="18">
        <v>12.689545000000001</v>
      </c>
      <c r="Q47" s="18">
        <v>49.366686999999999</v>
      </c>
      <c r="R47" s="18">
        <v>60.706687000000002</v>
      </c>
      <c r="S47" s="18">
        <v>35.836510999999994</v>
      </c>
      <c r="U47" s="30" t="s">
        <v>552</v>
      </c>
    </row>
    <row r="48" spans="1:21">
      <c r="B48" s="30" t="s">
        <v>351</v>
      </c>
      <c r="C48" s="18">
        <v>16.986215999999999</v>
      </c>
      <c r="D48" s="18">
        <v>48.946820000000002</v>
      </c>
      <c r="E48" s="18">
        <v>30.657143999999999</v>
      </c>
      <c r="F48" s="18">
        <v>30.890184999999999</v>
      </c>
      <c r="G48" s="18">
        <v>38.819083999999997</v>
      </c>
      <c r="H48" s="18">
        <v>31.312092000000003</v>
      </c>
      <c r="I48" s="18">
        <v>21.518097000000001</v>
      </c>
      <c r="J48" s="18">
        <v>14.196548999999999</v>
      </c>
      <c r="K48" s="18">
        <v>1.3360340000000002</v>
      </c>
      <c r="L48" s="18">
        <v>673.06982700000003</v>
      </c>
      <c r="M48" s="18">
        <v>33.704438000000003</v>
      </c>
      <c r="N48" s="18">
        <v>99.388388999999989</v>
      </c>
      <c r="O48" s="18">
        <v>208.96017800000001</v>
      </c>
      <c r="P48" s="18">
        <v>15.792712</v>
      </c>
      <c r="Q48" s="18">
        <v>40.782789999999999</v>
      </c>
      <c r="R48" s="18">
        <v>58.481712999999999</v>
      </c>
      <c r="S48" s="18">
        <v>37.897768000000006</v>
      </c>
      <c r="U48" s="30" t="s">
        <v>553</v>
      </c>
    </row>
    <row r="49" spans="1:21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1"/>
      <c r="Q49" s="31"/>
      <c r="R49" s="31"/>
      <c r="S49" s="31"/>
    </row>
    <row r="50" spans="1:21">
      <c r="A50" s="166">
        <v>2020</v>
      </c>
      <c r="B50" s="30" t="s">
        <v>340</v>
      </c>
      <c r="C50" s="18">
        <v>18.589760000000002</v>
      </c>
      <c r="D50" s="18">
        <v>47.871887000000001</v>
      </c>
      <c r="E50" s="18">
        <v>29.600019000000003</v>
      </c>
      <c r="F50" s="18">
        <v>28.760598000000002</v>
      </c>
      <c r="G50" s="18">
        <v>35.546605</v>
      </c>
      <c r="H50" s="18">
        <v>31.488489999999999</v>
      </c>
      <c r="I50" s="18">
        <v>13.741694000000001</v>
      </c>
      <c r="J50" s="18">
        <v>17.444849000000001</v>
      </c>
      <c r="K50" s="18">
        <v>2.839172</v>
      </c>
      <c r="L50" s="18">
        <v>907.46227400000021</v>
      </c>
      <c r="M50" s="18">
        <v>42.276486000000006</v>
      </c>
      <c r="N50" s="18">
        <v>132.95486299999999</v>
      </c>
      <c r="O50" s="18">
        <v>246.35730899999999</v>
      </c>
      <c r="P50" s="18">
        <v>14.128979000000001</v>
      </c>
      <c r="Q50" s="18">
        <v>50.152091000000006</v>
      </c>
      <c r="R50" s="18">
        <v>57.664450000000002</v>
      </c>
      <c r="S50" s="18">
        <v>37.152564000000005</v>
      </c>
      <c r="T50" s="166">
        <v>2020</v>
      </c>
      <c r="U50" s="30" t="s">
        <v>542</v>
      </c>
    </row>
    <row r="51" spans="1:21">
      <c r="B51" s="30" t="s">
        <v>341</v>
      </c>
      <c r="C51" s="18">
        <v>22.187380999999998</v>
      </c>
      <c r="D51" s="18">
        <v>49.786532000000001</v>
      </c>
      <c r="E51" s="18">
        <v>29.748135999999999</v>
      </c>
      <c r="F51" s="18">
        <v>29.704231</v>
      </c>
      <c r="G51" s="18">
        <v>33.424475999999999</v>
      </c>
      <c r="H51" s="18">
        <v>24.563969999999998</v>
      </c>
      <c r="I51" s="18">
        <v>25.934048000000001</v>
      </c>
      <c r="J51" s="18">
        <v>16.051271999999997</v>
      </c>
      <c r="K51" s="18">
        <v>1.438963</v>
      </c>
      <c r="L51" s="18">
        <v>715.32047800000021</v>
      </c>
      <c r="M51" s="18">
        <v>40.739757999999995</v>
      </c>
      <c r="N51" s="18">
        <v>123.18052100000003</v>
      </c>
      <c r="O51" s="18">
        <v>242.697463</v>
      </c>
      <c r="P51" s="18">
        <v>20.252179000000002</v>
      </c>
      <c r="Q51" s="18">
        <v>50.878929999999997</v>
      </c>
      <c r="R51" s="18">
        <v>54.192578999999995</v>
      </c>
      <c r="S51" s="18">
        <v>35.543832999999999</v>
      </c>
      <c r="U51" s="30" t="s">
        <v>543</v>
      </c>
    </row>
    <row r="52" spans="1:21">
      <c r="B52" s="30" t="s">
        <v>342</v>
      </c>
      <c r="C52" s="18">
        <v>18.298303999999998</v>
      </c>
      <c r="D52" s="18">
        <v>56.354315999999997</v>
      </c>
      <c r="E52" s="18">
        <v>34.882246000000002</v>
      </c>
      <c r="F52" s="18">
        <v>35.320273999999998</v>
      </c>
      <c r="G52" s="18">
        <v>41.44164</v>
      </c>
      <c r="H52" s="18">
        <v>35.441860000000005</v>
      </c>
      <c r="I52" s="18">
        <v>22.581123000000002</v>
      </c>
      <c r="J52" s="18">
        <v>16.416502999999999</v>
      </c>
      <c r="K52" s="18">
        <v>2.3718360000000001</v>
      </c>
      <c r="L52" s="18">
        <v>665.65899200000001</v>
      </c>
      <c r="M52" s="18">
        <v>40.256700000000002</v>
      </c>
      <c r="N52" s="18">
        <v>160.506574</v>
      </c>
      <c r="O52" s="18">
        <v>264.95167000000004</v>
      </c>
      <c r="P52" s="18">
        <v>28.384262</v>
      </c>
      <c r="Q52" s="18">
        <v>55.211649999999999</v>
      </c>
      <c r="R52" s="18">
        <v>56.355795999999998</v>
      </c>
      <c r="S52" s="18">
        <v>40.481524999999998</v>
      </c>
      <c r="U52" s="30" t="s">
        <v>544</v>
      </c>
    </row>
    <row r="53" spans="1:21">
      <c r="B53" s="30" t="s">
        <v>343</v>
      </c>
      <c r="C53" s="18">
        <v>13.920445000000001</v>
      </c>
      <c r="D53" s="18">
        <v>47.645617000000001</v>
      </c>
      <c r="E53" s="18">
        <v>26.932624999999998</v>
      </c>
      <c r="F53" s="18">
        <v>33.740213000000004</v>
      </c>
      <c r="G53" s="18">
        <v>36.588456999999998</v>
      </c>
      <c r="H53" s="18">
        <v>31.532384</v>
      </c>
      <c r="I53" s="18">
        <v>24.924480000000003</v>
      </c>
      <c r="J53" s="18">
        <v>15.491377999999999</v>
      </c>
      <c r="K53" s="18">
        <v>2.7792120000000002</v>
      </c>
      <c r="L53" s="18">
        <v>402.893215</v>
      </c>
      <c r="M53" s="18">
        <v>30.455459999999999</v>
      </c>
      <c r="N53" s="18">
        <v>125.71310800000003</v>
      </c>
      <c r="O53" s="18">
        <v>234.40877700000001</v>
      </c>
      <c r="P53" s="18">
        <v>22.478341999999998</v>
      </c>
      <c r="Q53" s="18">
        <v>40.411498000000002</v>
      </c>
      <c r="R53" s="18">
        <v>35.082834999999996</v>
      </c>
      <c r="S53" s="18">
        <v>35.523351999999996</v>
      </c>
      <c r="U53" s="30" t="s">
        <v>545</v>
      </c>
    </row>
    <row r="54" spans="1:21">
      <c r="B54" s="30" t="s">
        <v>344</v>
      </c>
      <c r="C54" s="18">
        <v>14.655234999999999</v>
      </c>
      <c r="D54" s="18">
        <v>43.888752000000004</v>
      </c>
      <c r="E54" s="18">
        <v>27.415176000000002</v>
      </c>
      <c r="F54" s="18">
        <v>36.329146000000001</v>
      </c>
      <c r="G54" s="18">
        <v>32.225321000000001</v>
      </c>
      <c r="H54" s="18">
        <v>27.912464</v>
      </c>
      <c r="I54" s="18">
        <v>21.110257999999998</v>
      </c>
      <c r="J54" s="18">
        <v>14.603873999999999</v>
      </c>
      <c r="K54" s="18">
        <v>1.5867019999999998</v>
      </c>
      <c r="L54" s="18">
        <v>182.14627400000001</v>
      </c>
      <c r="M54" s="18">
        <v>27.931208999999999</v>
      </c>
      <c r="N54" s="18">
        <v>101.19823999999998</v>
      </c>
      <c r="O54" s="18">
        <v>252.242683</v>
      </c>
      <c r="P54" s="18">
        <v>15.706348999999999</v>
      </c>
      <c r="Q54" s="18">
        <v>39.246772</v>
      </c>
      <c r="R54" s="18">
        <v>37.780017999999998</v>
      </c>
      <c r="S54" s="18">
        <v>35.030703000000003</v>
      </c>
      <c r="U54" s="30" t="s">
        <v>546</v>
      </c>
    </row>
    <row r="55" spans="1:21">
      <c r="B55" s="30" t="s">
        <v>345</v>
      </c>
      <c r="C55" s="18">
        <v>13.348466</v>
      </c>
      <c r="D55" s="18">
        <v>46.054017000000002</v>
      </c>
      <c r="E55" s="18">
        <v>30.162105999999998</v>
      </c>
      <c r="F55" s="18">
        <v>45.736272</v>
      </c>
      <c r="G55" s="18">
        <v>40.297182999999997</v>
      </c>
      <c r="H55" s="18">
        <v>38.125881</v>
      </c>
      <c r="I55" s="18">
        <v>18.411863</v>
      </c>
      <c r="J55" s="18">
        <v>16.359693999999998</v>
      </c>
      <c r="K55" s="18">
        <v>1.4235910000000001</v>
      </c>
      <c r="L55" s="18">
        <v>309.77011000000005</v>
      </c>
      <c r="M55" s="18">
        <v>26.902178999999997</v>
      </c>
      <c r="N55" s="18">
        <v>112.83997599999998</v>
      </c>
      <c r="O55" s="18">
        <v>246.93744799999999</v>
      </c>
      <c r="P55" s="18">
        <v>11.968878999999999</v>
      </c>
      <c r="Q55" s="18">
        <v>41.829584000000004</v>
      </c>
      <c r="R55" s="18">
        <v>50.302247999999999</v>
      </c>
      <c r="S55" s="18">
        <v>37.884197</v>
      </c>
      <c r="U55" s="30" t="s">
        <v>547</v>
      </c>
    </row>
    <row r="56" spans="1:21">
      <c r="B56" s="30" t="s">
        <v>346</v>
      </c>
      <c r="C56" s="18">
        <v>13.466698000000001</v>
      </c>
      <c r="D56" s="18">
        <v>45.486460999999998</v>
      </c>
      <c r="E56" s="18">
        <v>32.267129000000004</v>
      </c>
      <c r="F56" s="18">
        <v>46.965206999999999</v>
      </c>
      <c r="G56" s="18">
        <v>47.692785000000001</v>
      </c>
      <c r="H56" s="18">
        <v>35.554470000000002</v>
      </c>
      <c r="I56" s="18">
        <v>18.660726</v>
      </c>
      <c r="J56" s="18">
        <v>15.791279999999999</v>
      </c>
      <c r="K56" s="18">
        <v>2.1576399999999998</v>
      </c>
      <c r="L56" s="18">
        <v>419.98469699999998</v>
      </c>
      <c r="M56" s="18">
        <v>27.837541000000002</v>
      </c>
      <c r="N56" s="18">
        <v>114.03288500000002</v>
      </c>
      <c r="O56" s="18">
        <v>246.21005199999999</v>
      </c>
      <c r="P56" s="18">
        <v>16.025625999999999</v>
      </c>
      <c r="Q56" s="18">
        <v>52.258480999999996</v>
      </c>
      <c r="R56" s="18">
        <v>52.598559999999999</v>
      </c>
      <c r="S56" s="18">
        <v>42.875861</v>
      </c>
      <c r="U56" s="30" t="s">
        <v>548</v>
      </c>
    </row>
    <row r="57" spans="1:21">
      <c r="B57" s="30" t="s">
        <v>347</v>
      </c>
      <c r="C57" s="18">
        <v>15.108055999999999</v>
      </c>
      <c r="D57" s="18">
        <v>46.407792000000001</v>
      </c>
      <c r="E57" s="18">
        <v>29.567865999999999</v>
      </c>
      <c r="F57" s="18">
        <v>39.040590000000002</v>
      </c>
      <c r="G57" s="18">
        <v>43.892827999999994</v>
      </c>
      <c r="H57" s="18">
        <v>35.906262999999996</v>
      </c>
      <c r="I57" s="18">
        <v>22.847513000000003</v>
      </c>
      <c r="J57" s="18">
        <v>13.144394999999999</v>
      </c>
      <c r="K57" s="18">
        <v>1.268689</v>
      </c>
      <c r="L57" s="18">
        <v>460.27458700000011</v>
      </c>
      <c r="M57" s="18">
        <v>27.866098000000001</v>
      </c>
      <c r="N57" s="18">
        <v>101.12477500000001</v>
      </c>
      <c r="O57" s="18">
        <v>186.152342</v>
      </c>
      <c r="P57" s="18">
        <v>11.175901999999999</v>
      </c>
      <c r="Q57" s="18">
        <v>39.829121000000001</v>
      </c>
      <c r="R57" s="18">
        <v>42.949787999999998</v>
      </c>
      <c r="S57" s="18">
        <v>35.314449000000003</v>
      </c>
      <c r="U57" s="30" t="s">
        <v>549</v>
      </c>
    </row>
    <row r="58" spans="1:21">
      <c r="B58" s="30" t="s">
        <v>348</v>
      </c>
      <c r="C58" s="18">
        <v>29.279810999999999</v>
      </c>
      <c r="D58" s="18">
        <v>49.550393999999997</v>
      </c>
      <c r="E58" s="18">
        <v>29.939233999999999</v>
      </c>
      <c r="F58" s="18">
        <v>38.319414999999999</v>
      </c>
      <c r="G58" s="18">
        <v>47.937162999999998</v>
      </c>
      <c r="H58" s="18">
        <v>34.937449000000001</v>
      </c>
      <c r="I58" s="18">
        <v>17.173041000000001</v>
      </c>
      <c r="J58" s="18">
        <v>16.947842000000001</v>
      </c>
      <c r="K58" s="18">
        <v>1.881486</v>
      </c>
      <c r="L58" s="18">
        <v>496.05937500000005</v>
      </c>
      <c r="M58" s="18">
        <v>38.963107000000001</v>
      </c>
      <c r="N58" s="18">
        <v>129.63572000000002</v>
      </c>
      <c r="O58" s="18">
        <v>208.71244899999999</v>
      </c>
      <c r="P58" s="18">
        <v>11.83104</v>
      </c>
      <c r="Q58" s="18">
        <v>51.27655</v>
      </c>
      <c r="R58" s="18">
        <v>55.112516999999997</v>
      </c>
      <c r="S58" s="18">
        <v>42.182562000000004</v>
      </c>
      <c r="U58" s="30" t="s">
        <v>550</v>
      </c>
    </row>
    <row r="59" spans="1:21">
      <c r="B59" s="30" t="s">
        <v>349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U59" s="30" t="s">
        <v>551</v>
      </c>
    </row>
    <row r="60" spans="1:21">
      <c r="B60" s="30" t="s">
        <v>350</v>
      </c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U60" s="30" t="s">
        <v>552</v>
      </c>
    </row>
    <row r="61" spans="1:21">
      <c r="B61" s="30" t="s">
        <v>351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U61" s="30" t="s">
        <v>553</v>
      </c>
    </row>
    <row r="62" spans="1:21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</row>
    <row r="63" spans="1:21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</row>
    <row r="64" spans="1:21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</row>
    <row r="65" spans="1:21" s="20" customFormat="1" ht="21" customHeight="1" thickBot="1">
      <c r="A65" s="261" t="s">
        <v>628</v>
      </c>
      <c r="B65" s="261"/>
      <c r="C65" s="261"/>
      <c r="D65" s="261"/>
      <c r="E65" s="261"/>
      <c r="F65" s="261"/>
      <c r="G65" s="261"/>
      <c r="H65" s="261"/>
      <c r="I65" s="261"/>
      <c r="J65" s="261"/>
      <c r="K65" s="261"/>
      <c r="L65" s="261"/>
      <c r="M65" s="261"/>
      <c r="N65" s="261"/>
      <c r="O65" s="261"/>
      <c r="P65" s="261"/>
      <c r="Q65" s="261"/>
      <c r="R65" s="261"/>
      <c r="S65" s="261"/>
      <c r="T65" s="261"/>
      <c r="U65" s="261"/>
    </row>
    <row r="66" spans="1:21" s="17" customFormat="1" ht="11.25" customHeight="1" thickBot="1">
      <c r="A66" s="225" t="s">
        <v>162</v>
      </c>
      <c r="B66" s="225" t="s">
        <v>163</v>
      </c>
      <c r="C66" s="258" t="s">
        <v>581</v>
      </c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60"/>
      <c r="T66" s="225" t="s">
        <v>539</v>
      </c>
      <c r="U66" s="225" t="s">
        <v>526</v>
      </c>
    </row>
    <row r="67" spans="1:21" ht="20.25" customHeight="1" thickBot="1">
      <c r="A67" s="226"/>
      <c r="B67" s="226"/>
      <c r="C67" s="93">
        <v>35</v>
      </c>
      <c r="D67" s="93">
        <v>36</v>
      </c>
      <c r="E67" s="93">
        <v>37</v>
      </c>
      <c r="F67" s="93">
        <v>38</v>
      </c>
      <c r="G67" s="93">
        <v>39</v>
      </c>
      <c r="H67" s="93">
        <v>40</v>
      </c>
      <c r="I67" s="93">
        <v>41</v>
      </c>
      <c r="J67" s="93">
        <v>42</v>
      </c>
      <c r="K67" s="93">
        <v>43</v>
      </c>
      <c r="L67" s="93">
        <v>44</v>
      </c>
      <c r="M67" s="93">
        <v>45</v>
      </c>
      <c r="N67" s="93">
        <v>46</v>
      </c>
      <c r="O67" s="93">
        <v>47</v>
      </c>
      <c r="P67" s="93">
        <v>48</v>
      </c>
      <c r="Q67" s="93">
        <v>49</v>
      </c>
      <c r="R67" s="93">
        <v>50</v>
      </c>
      <c r="S67" s="93">
        <v>51</v>
      </c>
      <c r="T67" s="226"/>
      <c r="U67" s="226"/>
    </row>
    <row r="68" spans="1:21">
      <c r="A68" s="166">
        <v>2019</v>
      </c>
      <c r="B68" s="30" t="s">
        <v>340</v>
      </c>
      <c r="C68" s="18">
        <v>7.9199720000000005</v>
      </c>
      <c r="D68" s="18">
        <v>1.2920959999999999</v>
      </c>
      <c r="E68" s="18">
        <v>3.458075</v>
      </c>
      <c r="F68" s="18">
        <v>115.98380300000001</v>
      </c>
      <c r="G68" s="18">
        <v>322.83486900000003</v>
      </c>
      <c r="H68" s="18">
        <v>85.358096000000018</v>
      </c>
      <c r="I68" s="18">
        <v>33.171145999999993</v>
      </c>
      <c r="J68" s="18">
        <v>38.897356000000002</v>
      </c>
      <c r="K68" s="18">
        <v>0.77678399999999992</v>
      </c>
      <c r="L68" s="18">
        <v>58.988235999999986</v>
      </c>
      <c r="M68" s="18">
        <v>15.235996</v>
      </c>
      <c r="N68" s="18">
        <v>0.63314399999999993</v>
      </c>
      <c r="O68" s="18">
        <v>10.323734</v>
      </c>
      <c r="P68" s="18">
        <v>93.107172999999989</v>
      </c>
      <c r="Q68" s="18">
        <v>11.117214000000001</v>
      </c>
      <c r="R68" s="18">
        <v>0.68293399999999993</v>
      </c>
      <c r="S68" s="18">
        <v>8.7349370000000004</v>
      </c>
      <c r="T68" s="166">
        <v>2019</v>
      </c>
      <c r="U68" s="30" t="s">
        <v>542</v>
      </c>
    </row>
    <row r="69" spans="1:21">
      <c r="B69" s="30" t="s">
        <v>341</v>
      </c>
      <c r="C69" s="18">
        <v>8.1095389999999998</v>
      </c>
      <c r="D69" s="18">
        <v>2.3379850000000002</v>
      </c>
      <c r="E69" s="18">
        <v>2.8848880000000001</v>
      </c>
      <c r="F69" s="18">
        <v>121.642201</v>
      </c>
      <c r="G69" s="18">
        <v>317.40334900000005</v>
      </c>
      <c r="H69" s="18">
        <v>76.512248999999983</v>
      </c>
      <c r="I69" s="18">
        <v>27.619823</v>
      </c>
      <c r="J69" s="18">
        <v>29.753536000000004</v>
      </c>
      <c r="K69" s="18">
        <v>0.52293999999999996</v>
      </c>
      <c r="L69" s="18">
        <v>73.547997000000009</v>
      </c>
      <c r="M69" s="18">
        <v>14.092072999999999</v>
      </c>
      <c r="N69" s="18">
        <v>0.56783600000000001</v>
      </c>
      <c r="O69" s="18">
        <v>6.858924</v>
      </c>
      <c r="P69" s="18">
        <v>87.322646000000006</v>
      </c>
      <c r="Q69" s="18">
        <v>11.523838999999999</v>
      </c>
      <c r="R69" s="18">
        <v>1.126903</v>
      </c>
      <c r="S69" s="18">
        <v>8.5276180000000004</v>
      </c>
      <c r="U69" s="30" t="s">
        <v>543</v>
      </c>
    </row>
    <row r="70" spans="1:21">
      <c r="B70" s="30" t="s">
        <v>342</v>
      </c>
      <c r="C70" s="18">
        <v>7.1170770000000001</v>
      </c>
      <c r="D70" s="18">
        <v>1.1231040000000001</v>
      </c>
      <c r="E70" s="18">
        <v>3.3587199999999999</v>
      </c>
      <c r="F70" s="18">
        <v>134.01059999999998</v>
      </c>
      <c r="G70" s="18">
        <v>323.37414999999999</v>
      </c>
      <c r="H70" s="18">
        <v>79.373156000000009</v>
      </c>
      <c r="I70" s="18">
        <v>32.734099000000001</v>
      </c>
      <c r="J70" s="18">
        <v>29.704404999999998</v>
      </c>
      <c r="K70" s="18">
        <v>1.0928199999999999</v>
      </c>
      <c r="L70" s="18">
        <v>67.235603000000012</v>
      </c>
      <c r="M70" s="18">
        <v>16.402608999999998</v>
      </c>
      <c r="N70" s="18">
        <v>0.78772799999999998</v>
      </c>
      <c r="O70" s="18">
        <v>12.479701</v>
      </c>
      <c r="P70" s="18">
        <v>91.078136999999998</v>
      </c>
      <c r="Q70" s="18">
        <v>11.373048000000001</v>
      </c>
      <c r="R70" s="18">
        <v>0.97034500000000001</v>
      </c>
      <c r="S70" s="18">
        <v>10.396524999999999</v>
      </c>
      <c r="U70" s="30" t="s">
        <v>544</v>
      </c>
    </row>
    <row r="71" spans="1:21">
      <c r="B71" s="30" t="s">
        <v>343</v>
      </c>
      <c r="C71" s="18">
        <v>8.5775959999999998</v>
      </c>
      <c r="D71" s="18">
        <v>0.81883499999999998</v>
      </c>
      <c r="E71" s="18">
        <v>3.5848979999999999</v>
      </c>
      <c r="F71" s="18">
        <v>131.934506</v>
      </c>
      <c r="G71" s="18">
        <v>312.34173300000003</v>
      </c>
      <c r="H71" s="18">
        <v>79.739100000000022</v>
      </c>
      <c r="I71" s="18">
        <v>33.067714000000002</v>
      </c>
      <c r="J71" s="18">
        <v>27.298715999999999</v>
      </c>
      <c r="K71" s="18">
        <v>0.68002200000000002</v>
      </c>
      <c r="L71" s="18">
        <v>71.029002999999989</v>
      </c>
      <c r="M71" s="18">
        <v>11.677968</v>
      </c>
      <c r="N71" s="18">
        <v>0.64385000000000003</v>
      </c>
      <c r="O71" s="18">
        <v>7.8656350000000002</v>
      </c>
      <c r="P71" s="18">
        <v>89.229973000000001</v>
      </c>
      <c r="Q71" s="18">
        <v>10.446465000000002</v>
      </c>
      <c r="R71" s="18">
        <v>0.45377699999999999</v>
      </c>
      <c r="S71" s="18">
        <v>12.189062</v>
      </c>
      <c r="U71" s="30" t="s">
        <v>545</v>
      </c>
    </row>
    <row r="72" spans="1:21">
      <c r="B72" s="30" t="s">
        <v>344</v>
      </c>
      <c r="C72" s="18">
        <v>9.013580000000001</v>
      </c>
      <c r="D72" s="18">
        <v>0.78956499999999996</v>
      </c>
      <c r="E72" s="18">
        <v>3.6163209999999997</v>
      </c>
      <c r="F72" s="18">
        <v>134.01608200000001</v>
      </c>
      <c r="G72" s="18">
        <v>328.53502400000008</v>
      </c>
      <c r="H72" s="18">
        <v>91.214962</v>
      </c>
      <c r="I72" s="18">
        <v>44.853876</v>
      </c>
      <c r="J72" s="18">
        <v>34.251531999999997</v>
      </c>
      <c r="K72" s="18">
        <v>1.086257</v>
      </c>
      <c r="L72" s="18">
        <v>78.640968000000001</v>
      </c>
      <c r="M72" s="18">
        <v>12.016652999999998</v>
      </c>
      <c r="N72" s="18">
        <v>0.83509300000000009</v>
      </c>
      <c r="O72" s="18">
        <v>10.011203999999999</v>
      </c>
      <c r="P72" s="18">
        <v>97.495638</v>
      </c>
      <c r="Q72" s="18">
        <v>11.295258</v>
      </c>
      <c r="R72" s="18">
        <v>0.40954300000000005</v>
      </c>
      <c r="S72" s="18">
        <v>12.953664</v>
      </c>
      <c r="U72" s="30" t="s">
        <v>546</v>
      </c>
    </row>
    <row r="73" spans="1:21">
      <c r="B73" s="30" t="s">
        <v>345</v>
      </c>
      <c r="C73" s="18">
        <v>8.1687549999999991</v>
      </c>
      <c r="D73" s="18">
        <v>0.88205399999999989</v>
      </c>
      <c r="E73" s="18">
        <v>3.484893</v>
      </c>
      <c r="F73" s="18">
        <v>110.358448</v>
      </c>
      <c r="G73" s="18">
        <v>287.91849100000002</v>
      </c>
      <c r="H73" s="18">
        <v>75.269977999999995</v>
      </c>
      <c r="I73" s="18">
        <v>34.550162</v>
      </c>
      <c r="J73" s="18">
        <v>30.72618099999999</v>
      </c>
      <c r="K73" s="18">
        <v>0.71050300000000011</v>
      </c>
      <c r="L73" s="18">
        <v>60.333691999999992</v>
      </c>
      <c r="M73" s="18">
        <v>12.478997</v>
      </c>
      <c r="N73" s="18">
        <v>0.79530400000000012</v>
      </c>
      <c r="O73" s="18">
        <v>6.9950270000000003</v>
      </c>
      <c r="P73" s="18">
        <v>88.679547999999997</v>
      </c>
      <c r="Q73" s="18">
        <v>11.478694000000001</v>
      </c>
      <c r="R73" s="18">
        <v>0.49637999999999999</v>
      </c>
      <c r="S73" s="18">
        <v>12.765480999999999</v>
      </c>
      <c r="U73" s="30" t="s">
        <v>547</v>
      </c>
    </row>
    <row r="74" spans="1:21">
      <c r="B74" s="30" t="s">
        <v>346</v>
      </c>
      <c r="C74" s="18">
        <v>10.403182000000001</v>
      </c>
      <c r="D74" s="18">
        <v>1.9220930000000001</v>
      </c>
      <c r="E74" s="18">
        <v>4.1208910000000003</v>
      </c>
      <c r="F74" s="18">
        <v>128.48369500000001</v>
      </c>
      <c r="G74" s="18">
        <v>332.63981800000005</v>
      </c>
      <c r="H74" s="18">
        <v>91.085389000000006</v>
      </c>
      <c r="I74" s="18">
        <v>30.748644000000002</v>
      </c>
      <c r="J74" s="18">
        <v>41.963977999999997</v>
      </c>
      <c r="K74" s="18">
        <v>1.5445799999999998</v>
      </c>
      <c r="L74" s="18">
        <v>78.776060999999999</v>
      </c>
      <c r="M74" s="18">
        <v>27.030494999999998</v>
      </c>
      <c r="N74" s="18">
        <v>0.768231</v>
      </c>
      <c r="O74" s="18">
        <v>7.0720339999999995</v>
      </c>
      <c r="P74" s="18">
        <v>104.227716</v>
      </c>
      <c r="Q74" s="18">
        <v>12.604561</v>
      </c>
      <c r="R74" s="18">
        <v>0.70060300000000009</v>
      </c>
      <c r="S74" s="18">
        <v>16.109057</v>
      </c>
      <c r="U74" s="30" t="s">
        <v>548</v>
      </c>
    </row>
    <row r="75" spans="1:21">
      <c r="B75" s="30" t="s">
        <v>347</v>
      </c>
      <c r="C75" s="18">
        <v>7.040597</v>
      </c>
      <c r="D75" s="18">
        <v>1.1844079999999999</v>
      </c>
      <c r="E75" s="18">
        <v>3.2597860000000001</v>
      </c>
      <c r="F75" s="18">
        <v>79.766656999999995</v>
      </c>
      <c r="G75" s="18">
        <v>241.59101599999997</v>
      </c>
      <c r="H75" s="18">
        <v>62.869709999999998</v>
      </c>
      <c r="I75" s="18">
        <v>13.501762000000001</v>
      </c>
      <c r="J75" s="18">
        <v>34.402744999999996</v>
      </c>
      <c r="K75" s="18">
        <v>0.72955700000000001</v>
      </c>
      <c r="L75" s="18">
        <v>52.227277999999998</v>
      </c>
      <c r="M75" s="18">
        <v>18.102429000000001</v>
      </c>
      <c r="N75" s="18">
        <v>0.62630599999999992</v>
      </c>
      <c r="O75" s="18">
        <v>9.716584000000001</v>
      </c>
      <c r="P75" s="18">
        <v>80.206310999999999</v>
      </c>
      <c r="Q75" s="18">
        <v>11.850329</v>
      </c>
      <c r="R75" s="18">
        <v>0.53586</v>
      </c>
      <c r="S75" s="18">
        <v>5.3586740000000006</v>
      </c>
      <c r="U75" s="30" t="s">
        <v>549</v>
      </c>
    </row>
    <row r="76" spans="1:21">
      <c r="B76" s="30" t="s">
        <v>348</v>
      </c>
      <c r="C76" s="18">
        <v>8.669452999999999</v>
      </c>
      <c r="D76" s="18">
        <v>1.2655070000000002</v>
      </c>
      <c r="E76" s="18">
        <v>4.1115299999999992</v>
      </c>
      <c r="F76" s="18">
        <v>116.36926699999999</v>
      </c>
      <c r="G76" s="18">
        <v>290.34426599999995</v>
      </c>
      <c r="H76" s="18">
        <v>83.342372999999995</v>
      </c>
      <c r="I76" s="18">
        <v>29.378565000000002</v>
      </c>
      <c r="J76" s="18">
        <v>32.224702999999998</v>
      </c>
      <c r="K76" s="18">
        <v>1.7178399999999998</v>
      </c>
      <c r="L76" s="18">
        <v>64.744190000000003</v>
      </c>
      <c r="M76" s="18">
        <v>20.343681</v>
      </c>
      <c r="N76" s="18">
        <v>0.79212800000000005</v>
      </c>
      <c r="O76" s="18">
        <v>6.4771159999999997</v>
      </c>
      <c r="P76" s="18">
        <v>95.969390000000004</v>
      </c>
      <c r="Q76" s="18">
        <v>14.963069000000001</v>
      </c>
      <c r="R76" s="18">
        <v>0.90904099999999999</v>
      </c>
      <c r="S76" s="18">
        <v>12.944785</v>
      </c>
      <c r="U76" s="30" t="s">
        <v>550</v>
      </c>
    </row>
    <row r="77" spans="1:21">
      <c r="B77" s="30" t="s">
        <v>349</v>
      </c>
      <c r="C77" s="18">
        <v>9.0557649999999992</v>
      </c>
      <c r="D77" s="18">
        <v>1.3237260000000002</v>
      </c>
      <c r="E77" s="18">
        <v>3.9721829999999998</v>
      </c>
      <c r="F77" s="18">
        <v>130.41121699999999</v>
      </c>
      <c r="G77" s="18">
        <v>303.99217500000003</v>
      </c>
      <c r="H77" s="18">
        <v>88.710025999999999</v>
      </c>
      <c r="I77" s="18">
        <v>38.268716000000005</v>
      </c>
      <c r="J77" s="18">
        <v>38.099284999999995</v>
      </c>
      <c r="K77" s="18">
        <v>1.0523089999999999</v>
      </c>
      <c r="L77" s="18">
        <v>86.384457999999995</v>
      </c>
      <c r="M77" s="18">
        <v>28.283235999999999</v>
      </c>
      <c r="N77" s="18">
        <v>0.64635100000000001</v>
      </c>
      <c r="O77" s="18">
        <v>6.3577560000000002</v>
      </c>
      <c r="P77" s="18">
        <v>102.59964000000001</v>
      </c>
      <c r="Q77" s="18">
        <v>17.35529</v>
      </c>
      <c r="R77" s="18">
        <v>0.86418899999999987</v>
      </c>
      <c r="S77" s="18">
        <v>13.699514000000001</v>
      </c>
      <c r="U77" s="30" t="s">
        <v>551</v>
      </c>
    </row>
    <row r="78" spans="1:21">
      <c r="B78" s="30" t="s">
        <v>350</v>
      </c>
      <c r="C78" s="18">
        <v>9.7956289999999999</v>
      </c>
      <c r="D78" s="18">
        <v>1.1278229999999998</v>
      </c>
      <c r="E78" s="18">
        <v>3.7164740000000003</v>
      </c>
      <c r="F78" s="18">
        <v>114.206709</v>
      </c>
      <c r="G78" s="18">
        <v>280.84652</v>
      </c>
      <c r="H78" s="18">
        <v>82.390145000000004</v>
      </c>
      <c r="I78" s="18">
        <v>31.420696999999997</v>
      </c>
      <c r="J78" s="18">
        <v>35.171771</v>
      </c>
      <c r="K78" s="18">
        <v>0.83484099999999994</v>
      </c>
      <c r="L78" s="18">
        <v>65.636400999999992</v>
      </c>
      <c r="M78" s="18">
        <v>13.335392000000001</v>
      </c>
      <c r="N78" s="18">
        <v>0.71645700000000001</v>
      </c>
      <c r="O78" s="18">
        <v>8.747046000000001</v>
      </c>
      <c r="P78" s="18">
        <v>92.417661999999993</v>
      </c>
      <c r="Q78" s="18">
        <v>15.0265</v>
      </c>
      <c r="R78" s="18">
        <v>0.61882899999999996</v>
      </c>
      <c r="S78" s="18">
        <v>9.9123619999999999</v>
      </c>
      <c r="U78" s="30" t="s">
        <v>552</v>
      </c>
    </row>
    <row r="79" spans="1:21">
      <c r="B79" s="30" t="s">
        <v>351</v>
      </c>
      <c r="C79" s="18">
        <v>7.2944279999999999</v>
      </c>
      <c r="D79" s="18">
        <v>1.7283330000000001</v>
      </c>
      <c r="E79" s="18">
        <v>3.39689</v>
      </c>
      <c r="F79" s="18">
        <v>104.75556</v>
      </c>
      <c r="G79" s="18">
        <v>239.91814600000001</v>
      </c>
      <c r="H79" s="18">
        <v>66.709579000000005</v>
      </c>
      <c r="I79" s="18">
        <v>22.142253999999998</v>
      </c>
      <c r="J79" s="18">
        <v>36.124253000000003</v>
      </c>
      <c r="K79" s="18">
        <v>1.1863569999999999</v>
      </c>
      <c r="L79" s="18">
        <v>66.545198999999997</v>
      </c>
      <c r="M79" s="18">
        <v>13.823919999999999</v>
      </c>
      <c r="N79" s="18">
        <v>0.64578599999999997</v>
      </c>
      <c r="O79" s="18">
        <v>6.8839610000000002</v>
      </c>
      <c r="P79" s="18">
        <v>86.818484999999995</v>
      </c>
      <c r="Q79" s="18">
        <v>13.811432</v>
      </c>
      <c r="R79" s="18">
        <v>0.62561999999999995</v>
      </c>
      <c r="S79" s="18">
        <v>6.3024589999999998</v>
      </c>
      <c r="U79" s="30" t="s">
        <v>553</v>
      </c>
    </row>
    <row r="80" spans="1:21"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31"/>
      <c r="Q80" s="31"/>
      <c r="R80" s="31"/>
      <c r="S80" s="31"/>
    </row>
    <row r="81" spans="1:21">
      <c r="A81" s="166">
        <v>2020</v>
      </c>
      <c r="B81" s="30" t="s">
        <v>340</v>
      </c>
      <c r="C81" s="18">
        <v>8.272532</v>
      </c>
      <c r="D81" s="18">
        <v>1.7794719999999999</v>
      </c>
      <c r="E81" s="18">
        <v>3.0716610000000002</v>
      </c>
      <c r="F81" s="18">
        <v>153.104432</v>
      </c>
      <c r="G81" s="18">
        <v>286.28045299999991</v>
      </c>
      <c r="H81" s="18">
        <v>83.661293000000001</v>
      </c>
      <c r="I81" s="18">
        <v>30.880212</v>
      </c>
      <c r="J81" s="18">
        <v>35.324562999999998</v>
      </c>
      <c r="K81" s="18">
        <v>0.72200700000000007</v>
      </c>
      <c r="L81" s="18">
        <v>69.602851999999999</v>
      </c>
      <c r="M81" s="18">
        <v>9.6420449999999995</v>
      </c>
      <c r="N81" s="18">
        <v>0.87305299999999997</v>
      </c>
      <c r="O81" s="18">
        <v>8.9913080000000001</v>
      </c>
      <c r="P81" s="18">
        <v>89.506382000000002</v>
      </c>
      <c r="Q81" s="18">
        <v>12.004824000000001</v>
      </c>
      <c r="R81" s="18">
        <v>0.41195900000000002</v>
      </c>
      <c r="S81" s="18">
        <v>7.4189210000000001</v>
      </c>
      <c r="T81" s="166">
        <v>2020</v>
      </c>
      <c r="U81" s="30" t="s">
        <v>542</v>
      </c>
    </row>
    <row r="82" spans="1:21">
      <c r="B82" s="30" t="s">
        <v>341</v>
      </c>
      <c r="C82" s="18">
        <v>8.3765719999999995</v>
      </c>
      <c r="D82" s="18">
        <v>1.63042</v>
      </c>
      <c r="E82" s="18">
        <v>3.3627819999999997</v>
      </c>
      <c r="F82" s="18">
        <v>134.47678000000002</v>
      </c>
      <c r="G82" s="18">
        <v>284.18670300000002</v>
      </c>
      <c r="H82" s="18">
        <v>83.533484000000001</v>
      </c>
      <c r="I82" s="18">
        <v>28.107744</v>
      </c>
      <c r="J82" s="18">
        <v>34.141564000000002</v>
      </c>
      <c r="K82" s="18">
        <v>0.76200599999999996</v>
      </c>
      <c r="L82" s="18">
        <v>70.230982000000012</v>
      </c>
      <c r="M82" s="18">
        <v>15.925146</v>
      </c>
      <c r="N82" s="18">
        <v>0.65445799999999998</v>
      </c>
      <c r="O82" s="18">
        <v>4.6531409999999997</v>
      </c>
      <c r="P82" s="18">
        <v>90.80189399999999</v>
      </c>
      <c r="Q82" s="18">
        <v>10.786248000000001</v>
      </c>
      <c r="R82" s="18">
        <v>0.40340300000000001</v>
      </c>
      <c r="S82" s="18">
        <v>8.6085360000000009</v>
      </c>
      <c r="U82" s="30" t="s">
        <v>543</v>
      </c>
    </row>
    <row r="83" spans="1:21">
      <c r="B83" s="30" t="s">
        <v>342</v>
      </c>
      <c r="C83" s="18">
        <v>8.1978910000000003</v>
      </c>
      <c r="D83" s="18">
        <v>0.99705899999999992</v>
      </c>
      <c r="E83" s="18">
        <v>3.315671</v>
      </c>
      <c r="F83" s="18">
        <v>152.42796900000002</v>
      </c>
      <c r="G83" s="18">
        <v>297.14029100000005</v>
      </c>
      <c r="H83" s="18">
        <v>71.883974999999992</v>
      </c>
      <c r="I83" s="18">
        <v>29.319376999999999</v>
      </c>
      <c r="J83" s="18">
        <v>19.192622999999998</v>
      </c>
      <c r="K83" s="18">
        <v>0.94459899999999997</v>
      </c>
      <c r="L83" s="18">
        <v>69.387179000000003</v>
      </c>
      <c r="M83" s="18">
        <v>14.815702000000002</v>
      </c>
      <c r="N83" s="18">
        <v>0.55580799999999997</v>
      </c>
      <c r="O83" s="18">
        <v>7.7566560000000004</v>
      </c>
      <c r="P83" s="18">
        <v>94.474247000000005</v>
      </c>
      <c r="Q83" s="18">
        <v>12.466858</v>
      </c>
      <c r="R83" s="18">
        <v>0.56741900000000001</v>
      </c>
      <c r="S83" s="18">
        <v>8.2841710000000006</v>
      </c>
      <c r="U83" s="30" t="s">
        <v>544</v>
      </c>
    </row>
    <row r="84" spans="1:21">
      <c r="B84" s="30" t="s">
        <v>343</v>
      </c>
      <c r="C84" s="18">
        <v>6.5817329999999998</v>
      </c>
      <c r="D84" s="18">
        <v>0.46186700000000003</v>
      </c>
      <c r="E84" s="18">
        <v>1.9171670000000001</v>
      </c>
      <c r="F84" s="18">
        <v>84.821095</v>
      </c>
      <c r="G84" s="18">
        <v>232.06833</v>
      </c>
      <c r="H84" s="18">
        <v>46.095141999999996</v>
      </c>
      <c r="I84" s="18">
        <v>16.477439</v>
      </c>
      <c r="J84" s="18">
        <v>9.4623620000000024</v>
      </c>
      <c r="K84" s="18">
        <v>0.58604100000000003</v>
      </c>
      <c r="L84" s="18">
        <v>56.169852000000006</v>
      </c>
      <c r="M84" s="18">
        <v>11.074910000000001</v>
      </c>
      <c r="N84" s="18">
        <v>0.29891900000000005</v>
      </c>
      <c r="O84" s="18">
        <v>6.4005690000000008</v>
      </c>
      <c r="P84" s="18">
        <v>82.033852999999993</v>
      </c>
      <c r="Q84" s="18">
        <v>8.6194500000000005</v>
      </c>
      <c r="R84" s="18">
        <v>0.309367</v>
      </c>
      <c r="S84" s="18">
        <v>4.0650409999999999</v>
      </c>
      <c r="U84" s="30" t="s">
        <v>545</v>
      </c>
    </row>
    <row r="85" spans="1:21">
      <c r="B85" s="30" t="s">
        <v>344</v>
      </c>
      <c r="C85" s="18">
        <v>7.1876280000000001</v>
      </c>
      <c r="D85" s="18">
        <v>0.76016499999999998</v>
      </c>
      <c r="E85" s="18">
        <v>1.7566630000000001</v>
      </c>
      <c r="F85" s="18">
        <v>96.793427999999992</v>
      </c>
      <c r="G85" s="18">
        <v>237.86511000000002</v>
      </c>
      <c r="H85" s="18">
        <v>49.195456999999998</v>
      </c>
      <c r="I85" s="18">
        <v>23.567079000000003</v>
      </c>
      <c r="J85" s="18">
        <v>11.867465999999997</v>
      </c>
      <c r="K85" s="18">
        <v>0.28274500000000002</v>
      </c>
      <c r="L85" s="18">
        <v>69.922940999999994</v>
      </c>
      <c r="M85" s="18">
        <v>13.967416</v>
      </c>
      <c r="N85" s="18">
        <v>0.48698399999999997</v>
      </c>
      <c r="O85" s="18">
        <v>6.3565360000000002</v>
      </c>
      <c r="P85" s="18">
        <v>74.180367000000004</v>
      </c>
      <c r="Q85" s="18">
        <v>10.997344</v>
      </c>
      <c r="R85" s="18">
        <v>0.31956400000000001</v>
      </c>
      <c r="S85" s="18">
        <v>5.0527569999999997</v>
      </c>
      <c r="U85" s="30" t="s">
        <v>546</v>
      </c>
    </row>
    <row r="86" spans="1:21">
      <c r="B86" s="30" t="s">
        <v>345</v>
      </c>
      <c r="C86" s="18">
        <v>7.4537390000000006</v>
      </c>
      <c r="D86" s="18">
        <v>0.72724300000000008</v>
      </c>
      <c r="E86" s="18">
        <v>2.2185299999999999</v>
      </c>
      <c r="F86" s="18">
        <v>120.35661400000001</v>
      </c>
      <c r="G86" s="18">
        <v>261.43184300000001</v>
      </c>
      <c r="H86" s="18">
        <v>59.374231999999992</v>
      </c>
      <c r="I86" s="18">
        <v>23.504466999999998</v>
      </c>
      <c r="J86" s="18">
        <v>17.642800999999999</v>
      </c>
      <c r="K86" s="18">
        <v>0.64022999999999997</v>
      </c>
      <c r="L86" s="18">
        <v>54.939803000000005</v>
      </c>
      <c r="M86" s="18">
        <v>12.508327999999999</v>
      </c>
      <c r="N86" s="18">
        <v>0.64075799999999994</v>
      </c>
      <c r="O86" s="18">
        <v>2.6599529999999998</v>
      </c>
      <c r="P86" s="18">
        <v>80.750052000000011</v>
      </c>
      <c r="Q86" s="18">
        <v>10.799042999999999</v>
      </c>
      <c r="R86" s="18">
        <v>0.81332799999999994</v>
      </c>
      <c r="S86" s="18">
        <v>8.3681129999999992</v>
      </c>
      <c r="U86" s="30" t="s">
        <v>547</v>
      </c>
    </row>
    <row r="87" spans="1:21">
      <c r="B87" s="30" t="s">
        <v>346</v>
      </c>
      <c r="C87" s="18">
        <v>8.7772450000000006</v>
      </c>
      <c r="D87" s="18">
        <v>0.95785100000000001</v>
      </c>
      <c r="E87" s="18">
        <v>2.7999399999999999</v>
      </c>
      <c r="F87" s="18">
        <v>142.460061</v>
      </c>
      <c r="G87" s="18">
        <v>302.23794799999996</v>
      </c>
      <c r="H87" s="18">
        <v>69.048428000000001</v>
      </c>
      <c r="I87" s="18">
        <v>22.512165000000003</v>
      </c>
      <c r="J87" s="18">
        <v>22.754488000000002</v>
      </c>
      <c r="K87" s="18">
        <v>0.70060299999999998</v>
      </c>
      <c r="L87" s="18">
        <v>61.982961999999993</v>
      </c>
      <c r="M87" s="18">
        <v>18.391670999999999</v>
      </c>
      <c r="N87" s="18">
        <v>0.74533399999999994</v>
      </c>
      <c r="O87" s="18">
        <v>4.0619339999999999</v>
      </c>
      <c r="P87" s="18">
        <v>87.509052000000011</v>
      </c>
      <c r="Q87" s="18">
        <v>11.823929</v>
      </c>
      <c r="R87" s="18">
        <v>0.425346</v>
      </c>
      <c r="S87" s="18">
        <v>9.5512880000000013</v>
      </c>
      <c r="U87" s="30" t="s">
        <v>548</v>
      </c>
    </row>
    <row r="88" spans="1:21">
      <c r="B88" s="30" t="s">
        <v>347</v>
      </c>
      <c r="C88" s="18">
        <v>6.2378419999999997</v>
      </c>
      <c r="D88" s="18">
        <v>0.40075300000000003</v>
      </c>
      <c r="E88" s="18">
        <v>2.2888410000000001</v>
      </c>
      <c r="F88" s="18">
        <v>88.963698000000008</v>
      </c>
      <c r="G88" s="18">
        <v>229.618675</v>
      </c>
      <c r="H88" s="18">
        <v>64.150463000000002</v>
      </c>
      <c r="I88" s="18">
        <v>12.719604</v>
      </c>
      <c r="J88" s="18">
        <v>21.951930000000001</v>
      </c>
      <c r="K88" s="18">
        <v>0.34289700000000001</v>
      </c>
      <c r="L88" s="18">
        <v>40.490120000000005</v>
      </c>
      <c r="M88" s="18">
        <v>10.720931</v>
      </c>
      <c r="N88" s="18">
        <v>0.75628200000000001</v>
      </c>
      <c r="O88" s="18">
        <v>7.2400380000000002</v>
      </c>
      <c r="P88" s="18">
        <v>72.70523</v>
      </c>
      <c r="Q88" s="18">
        <v>11.318235</v>
      </c>
      <c r="R88" s="18">
        <v>0.32778200000000002</v>
      </c>
      <c r="S88" s="18">
        <v>4.7853760000000003</v>
      </c>
      <c r="U88" s="30" t="s">
        <v>549</v>
      </c>
    </row>
    <row r="89" spans="1:21">
      <c r="B89" s="30" t="s">
        <v>348</v>
      </c>
      <c r="C89" s="18">
        <v>8.7761720000000008</v>
      </c>
      <c r="D89" s="18">
        <v>1.0522609999999999</v>
      </c>
      <c r="E89" s="18">
        <v>2.8802050000000001</v>
      </c>
      <c r="F89" s="18">
        <v>154.029886</v>
      </c>
      <c r="G89" s="18">
        <v>281.94830400000001</v>
      </c>
      <c r="H89" s="18">
        <v>84.094159999999988</v>
      </c>
      <c r="I89" s="18">
        <v>23.280061</v>
      </c>
      <c r="J89" s="18">
        <v>22.738523000000001</v>
      </c>
      <c r="K89" s="18">
        <v>0.54875499999999999</v>
      </c>
      <c r="L89" s="18">
        <v>57.211614999999995</v>
      </c>
      <c r="M89" s="18">
        <v>21.886208</v>
      </c>
      <c r="N89" s="18">
        <v>0.56289999999999996</v>
      </c>
      <c r="O89" s="18">
        <v>3.8317560000000004</v>
      </c>
      <c r="P89" s="18">
        <v>92.301766000000001</v>
      </c>
      <c r="Q89" s="18">
        <v>13.801728000000001</v>
      </c>
      <c r="R89" s="18">
        <v>0.42703000000000002</v>
      </c>
      <c r="S89" s="18">
        <v>7.7407590000000006</v>
      </c>
      <c r="U89" s="30" t="s">
        <v>550</v>
      </c>
    </row>
    <row r="90" spans="1:21">
      <c r="B90" s="30" t="s">
        <v>349</v>
      </c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U90" s="30" t="s">
        <v>551</v>
      </c>
    </row>
    <row r="91" spans="1:21">
      <c r="B91" s="30" t="s">
        <v>350</v>
      </c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U91" s="30" t="s">
        <v>552</v>
      </c>
    </row>
    <row r="92" spans="1:21">
      <c r="B92" s="30" t="s">
        <v>351</v>
      </c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U92" s="30" t="s">
        <v>553</v>
      </c>
    </row>
    <row r="93" spans="1:21"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</row>
    <row r="94" spans="1:21"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</row>
    <row r="95" spans="1:21"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</row>
    <row r="96" spans="1:21" s="20" customFormat="1" ht="21" customHeight="1" thickBot="1">
      <c r="A96" s="261" t="s">
        <v>628</v>
      </c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  <c r="N96" s="261"/>
      <c r="O96" s="261"/>
      <c r="P96" s="261"/>
      <c r="Q96" s="261"/>
      <c r="R96" s="261"/>
      <c r="S96" s="261"/>
      <c r="T96" s="261"/>
      <c r="U96" s="261"/>
    </row>
    <row r="97" spans="1:21" s="17" customFormat="1" ht="11.25" customHeight="1" thickBot="1">
      <c r="A97" s="225" t="s">
        <v>162</v>
      </c>
      <c r="B97" s="225" t="s">
        <v>163</v>
      </c>
      <c r="C97" s="258" t="s">
        <v>581</v>
      </c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60"/>
      <c r="T97" s="225" t="s">
        <v>539</v>
      </c>
      <c r="U97" s="225" t="s">
        <v>526</v>
      </c>
    </row>
    <row r="98" spans="1:21" ht="20.25" customHeight="1" thickBot="1">
      <c r="A98" s="226"/>
      <c r="B98" s="226"/>
      <c r="C98" s="93">
        <v>52</v>
      </c>
      <c r="D98" s="93">
        <v>53</v>
      </c>
      <c r="E98" s="93">
        <v>54</v>
      </c>
      <c r="F98" s="93">
        <v>55</v>
      </c>
      <c r="G98" s="93">
        <v>56</v>
      </c>
      <c r="H98" s="93">
        <v>57</v>
      </c>
      <c r="I98" s="93">
        <v>58</v>
      </c>
      <c r="J98" s="93">
        <v>59</v>
      </c>
      <c r="K98" s="93">
        <v>60</v>
      </c>
      <c r="L98" s="93">
        <v>61</v>
      </c>
      <c r="M98" s="93">
        <v>62</v>
      </c>
      <c r="N98" s="93">
        <v>63</v>
      </c>
      <c r="O98" s="93">
        <v>64</v>
      </c>
      <c r="P98" s="93">
        <v>65</v>
      </c>
      <c r="Q98" s="93">
        <v>66</v>
      </c>
      <c r="R98" s="93">
        <v>67</v>
      </c>
      <c r="S98" s="93">
        <v>68</v>
      </c>
      <c r="T98" s="226"/>
      <c r="U98" s="226"/>
    </row>
    <row r="99" spans="1:21">
      <c r="A99" s="166">
        <v>2019</v>
      </c>
      <c r="B99" s="30" t="s">
        <v>340</v>
      </c>
      <c r="C99" s="18">
        <v>49.405717999999993</v>
      </c>
      <c r="D99" s="18">
        <v>6.3930669999999985</v>
      </c>
      <c r="E99" s="18">
        <v>32.947036999999987</v>
      </c>
      <c r="F99" s="18">
        <v>28.003239000000001</v>
      </c>
      <c r="G99" s="18">
        <v>10.541128</v>
      </c>
      <c r="H99" s="18">
        <v>6.6495249999999997</v>
      </c>
      <c r="I99" s="18">
        <v>4.0860650000000014</v>
      </c>
      <c r="J99" s="18">
        <v>11.20012</v>
      </c>
      <c r="K99" s="18">
        <v>10.543184999999999</v>
      </c>
      <c r="L99" s="18">
        <v>106.36106600000002</v>
      </c>
      <c r="M99" s="18">
        <v>110.96073599999997</v>
      </c>
      <c r="N99" s="18">
        <v>15.606487999999999</v>
      </c>
      <c r="O99" s="18">
        <v>78.834530000000029</v>
      </c>
      <c r="P99" s="18">
        <v>3.4069349999999998</v>
      </c>
      <c r="Q99" s="18">
        <v>1.8230529999999998</v>
      </c>
      <c r="R99" s="18">
        <v>2.3512339999999998</v>
      </c>
      <c r="S99" s="18">
        <v>19.167947000000002</v>
      </c>
      <c r="T99" s="166">
        <v>2019</v>
      </c>
      <c r="U99" s="30" t="s">
        <v>542</v>
      </c>
    </row>
    <row r="100" spans="1:21">
      <c r="B100" s="30" t="s">
        <v>341</v>
      </c>
      <c r="C100" s="18">
        <v>41.227451000000009</v>
      </c>
      <c r="D100" s="18">
        <v>6.5203660000000001</v>
      </c>
      <c r="E100" s="18">
        <v>29.394114000000002</v>
      </c>
      <c r="F100" s="18">
        <v>25.429180999999996</v>
      </c>
      <c r="G100" s="18">
        <v>10.232149</v>
      </c>
      <c r="H100" s="18">
        <v>6.9486920000000003</v>
      </c>
      <c r="I100" s="18">
        <v>3.4282529999999998</v>
      </c>
      <c r="J100" s="18">
        <v>11.486509</v>
      </c>
      <c r="K100" s="18">
        <v>8.6481880000000011</v>
      </c>
      <c r="L100" s="18">
        <v>84.208589999999987</v>
      </c>
      <c r="M100" s="18">
        <v>96.58412100000001</v>
      </c>
      <c r="N100" s="18">
        <v>14.849341999999998</v>
      </c>
      <c r="O100" s="18">
        <v>75.185052999999996</v>
      </c>
      <c r="P100" s="18">
        <v>3.128336</v>
      </c>
      <c r="Q100" s="18">
        <v>1.7568649999999999</v>
      </c>
      <c r="R100" s="18">
        <v>2.1373690000000001</v>
      </c>
      <c r="S100" s="18">
        <v>18.439995</v>
      </c>
      <c r="U100" s="30" t="s">
        <v>543</v>
      </c>
    </row>
    <row r="101" spans="1:21">
      <c r="B101" s="30" t="s">
        <v>342</v>
      </c>
      <c r="C101" s="18">
        <v>40.872596999999999</v>
      </c>
      <c r="D101" s="18">
        <v>6.8100650000000016</v>
      </c>
      <c r="E101" s="18">
        <v>31.493857000000002</v>
      </c>
      <c r="F101" s="18">
        <v>26.143190999999995</v>
      </c>
      <c r="G101" s="18">
        <v>9.2738010000000006</v>
      </c>
      <c r="H101" s="18">
        <v>6.3939740000000009</v>
      </c>
      <c r="I101" s="18">
        <v>4.0938669999999995</v>
      </c>
      <c r="J101" s="18">
        <v>12.138881999999999</v>
      </c>
      <c r="K101" s="18">
        <v>9.7497419999999995</v>
      </c>
      <c r="L101" s="18">
        <v>83.697735000000009</v>
      </c>
      <c r="M101" s="18">
        <v>96.470600000000005</v>
      </c>
      <c r="N101" s="18">
        <v>13.661829000000001</v>
      </c>
      <c r="O101" s="18">
        <v>74.736347000000009</v>
      </c>
      <c r="P101" s="18">
        <v>3.4564539999999999</v>
      </c>
      <c r="Q101" s="18">
        <v>1.4772129999999999</v>
      </c>
      <c r="R101" s="18">
        <v>2.1535890000000002</v>
      </c>
      <c r="S101" s="18">
        <v>19.025126</v>
      </c>
      <c r="U101" s="30" t="s">
        <v>544</v>
      </c>
    </row>
    <row r="102" spans="1:21">
      <c r="B102" s="30" t="s">
        <v>343</v>
      </c>
      <c r="C102" s="18">
        <v>48.411991999999969</v>
      </c>
      <c r="D102" s="18">
        <v>6.3589979999999997</v>
      </c>
      <c r="E102" s="18">
        <v>32.944481999999994</v>
      </c>
      <c r="F102" s="18">
        <v>28.618430000000004</v>
      </c>
      <c r="G102" s="18">
        <v>10.021082</v>
      </c>
      <c r="H102" s="18">
        <v>6.2242329999999999</v>
      </c>
      <c r="I102" s="18">
        <v>4.382083999999999</v>
      </c>
      <c r="J102" s="18">
        <v>12.361507</v>
      </c>
      <c r="K102" s="18">
        <v>11.316003</v>
      </c>
      <c r="L102" s="18">
        <v>71.916404000000014</v>
      </c>
      <c r="M102" s="18">
        <v>84.591041000000033</v>
      </c>
      <c r="N102" s="18">
        <v>13.313212</v>
      </c>
      <c r="O102" s="18">
        <v>59.086664000000006</v>
      </c>
      <c r="P102" s="18">
        <v>3.75529</v>
      </c>
      <c r="Q102" s="18">
        <v>1.5860319999999999</v>
      </c>
      <c r="R102" s="18">
        <v>1.8818109999999999</v>
      </c>
      <c r="S102" s="18">
        <v>19.330506999999997</v>
      </c>
      <c r="U102" s="30" t="s">
        <v>545</v>
      </c>
    </row>
    <row r="103" spans="1:21">
      <c r="B103" s="30" t="s">
        <v>344</v>
      </c>
      <c r="C103" s="18">
        <v>56.442301000000015</v>
      </c>
      <c r="D103" s="18">
        <v>7.1729489999999991</v>
      </c>
      <c r="E103" s="18">
        <v>36.873587000000001</v>
      </c>
      <c r="F103" s="18">
        <v>28.249315000000003</v>
      </c>
      <c r="G103" s="18">
        <v>10.938585999999999</v>
      </c>
      <c r="H103" s="18">
        <v>7.4422579999999989</v>
      </c>
      <c r="I103" s="18">
        <v>4.9821080000000002</v>
      </c>
      <c r="J103" s="18">
        <v>15.022395999999999</v>
      </c>
      <c r="K103" s="18">
        <v>12.338049000000002</v>
      </c>
      <c r="L103" s="18">
        <v>77.082842999999997</v>
      </c>
      <c r="M103" s="18">
        <v>87.451743000000022</v>
      </c>
      <c r="N103" s="18">
        <v>17.578880999999996</v>
      </c>
      <c r="O103" s="18">
        <v>62.601256999999997</v>
      </c>
      <c r="P103" s="18">
        <v>3.1046549999999997</v>
      </c>
      <c r="Q103" s="18">
        <v>1.8511959999999998</v>
      </c>
      <c r="R103" s="18">
        <v>2.0577030000000001</v>
      </c>
      <c r="S103" s="18">
        <v>20.268829</v>
      </c>
      <c r="U103" s="30" t="s">
        <v>546</v>
      </c>
    </row>
    <row r="104" spans="1:21">
      <c r="B104" s="30" t="s">
        <v>345</v>
      </c>
      <c r="C104" s="18">
        <v>38.283398000000005</v>
      </c>
      <c r="D104" s="18">
        <v>5.4189869999999996</v>
      </c>
      <c r="E104" s="18">
        <v>30.822336</v>
      </c>
      <c r="F104" s="18">
        <v>21.913049000000004</v>
      </c>
      <c r="G104" s="18">
        <v>8.842880000000001</v>
      </c>
      <c r="H104" s="18">
        <v>6.012321</v>
      </c>
      <c r="I104" s="18">
        <v>3.7712810000000001</v>
      </c>
      <c r="J104" s="18">
        <v>12.660923</v>
      </c>
      <c r="K104" s="18">
        <v>10.820125000000001</v>
      </c>
      <c r="L104" s="18">
        <v>78.196440999999993</v>
      </c>
      <c r="M104" s="18">
        <v>83.713543000000001</v>
      </c>
      <c r="N104" s="18">
        <v>16.185869</v>
      </c>
      <c r="O104" s="18">
        <v>55.59671800000001</v>
      </c>
      <c r="P104" s="18">
        <v>3.051523</v>
      </c>
      <c r="Q104" s="18">
        <v>1.2048190000000001</v>
      </c>
      <c r="R104" s="18">
        <v>2.104606</v>
      </c>
      <c r="S104" s="18">
        <v>18.057339000000002</v>
      </c>
      <c r="U104" s="30" t="s">
        <v>547</v>
      </c>
    </row>
    <row r="105" spans="1:21">
      <c r="B105" s="30" t="s">
        <v>346</v>
      </c>
      <c r="C105" s="18">
        <v>42.435296000000001</v>
      </c>
      <c r="D105" s="18">
        <v>6.5084739999999988</v>
      </c>
      <c r="E105" s="18">
        <v>33.409312999999997</v>
      </c>
      <c r="F105" s="18">
        <v>25.590681</v>
      </c>
      <c r="G105" s="18">
        <v>11.109704000000001</v>
      </c>
      <c r="H105" s="18">
        <v>6.9040309999999998</v>
      </c>
      <c r="I105" s="18">
        <v>4.612946</v>
      </c>
      <c r="J105" s="18">
        <v>13.51857</v>
      </c>
      <c r="K105" s="18">
        <v>13.096003</v>
      </c>
      <c r="L105" s="18">
        <v>106.62696200000001</v>
      </c>
      <c r="M105" s="18">
        <v>108.71678100000001</v>
      </c>
      <c r="N105" s="18">
        <v>20.472596999999997</v>
      </c>
      <c r="O105" s="18">
        <v>82.620052000000001</v>
      </c>
      <c r="P105" s="18">
        <v>3.5076359999999998</v>
      </c>
      <c r="Q105" s="18">
        <v>1.3351030000000002</v>
      </c>
      <c r="R105" s="18">
        <v>2.4911979999999998</v>
      </c>
      <c r="S105" s="18">
        <v>20.208738</v>
      </c>
      <c r="U105" s="30" t="s">
        <v>548</v>
      </c>
    </row>
    <row r="106" spans="1:21">
      <c r="B106" s="30" t="s">
        <v>347</v>
      </c>
      <c r="C106" s="18">
        <v>14.006679000000005</v>
      </c>
      <c r="D106" s="18">
        <v>2.1534499999999999</v>
      </c>
      <c r="E106" s="18">
        <v>17.338949999999997</v>
      </c>
      <c r="F106" s="18">
        <v>11.959227</v>
      </c>
      <c r="G106" s="18">
        <v>7.1195240000000002</v>
      </c>
      <c r="H106" s="18">
        <v>4.5624350000000007</v>
      </c>
      <c r="I106" s="18">
        <v>2.5763619999999996</v>
      </c>
      <c r="J106" s="18">
        <v>6.3988619999999994</v>
      </c>
      <c r="K106" s="18">
        <v>6.9375730000000004</v>
      </c>
      <c r="L106" s="18">
        <v>105.03741999999998</v>
      </c>
      <c r="M106" s="18">
        <v>109.801019</v>
      </c>
      <c r="N106" s="18">
        <v>16.038291999999998</v>
      </c>
      <c r="O106" s="18">
        <v>81.525071999999966</v>
      </c>
      <c r="P106" s="18">
        <v>3.0314399999999999</v>
      </c>
      <c r="Q106" s="18">
        <v>1.1755789999999999</v>
      </c>
      <c r="R106" s="18">
        <v>2.6618599999999999</v>
      </c>
      <c r="S106" s="18">
        <v>14.059893000000001</v>
      </c>
      <c r="U106" s="30" t="s">
        <v>549</v>
      </c>
    </row>
    <row r="107" spans="1:21">
      <c r="B107" s="30" t="s">
        <v>348</v>
      </c>
      <c r="C107" s="18">
        <v>51.962270000000011</v>
      </c>
      <c r="D107" s="18">
        <v>5.0478539999999992</v>
      </c>
      <c r="E107" s="18">
        <v>30.483859000000002</v>
      </c>
      <c r="F107" s="18">
        <v>22.900703999999998</v>
      </c>
      <c r="G107" s="18">
        <v>9.4449880000000004</v>
      </c>
      <c r="H107" s="18">
        <v>6.7330119999999996</v>
      </c>
      <c r="I107" s="18">
        <v>4.7576310000000008</v>
      </c>
      <c r="J107" s="18">
        <v>14.414456999999999</v>
      </c>
      <c r="K107" s="18">
        <v>11.185805999999998</v>
      </c>
      <c r="L107" s="18">
        <v>106.86063500000002</v>
      </c>
      <c r="M107" s="18">
        <v>104.62419500000004</v>
      </c>
      <c r="N107" s="18">
        <v>17.540073</v>
      </c>
      <c r="O107" s="18">
        <v>73.632698999999974</v>
      </c>
      <c r="P107" s="18">
        <v>3.4792059999999996</v>
      </c>
      <c r="Q107" s="18">
        <v>1.7486109999999995</v>
      </c>
      <c r="R107" s="18">
        <v>2.5473220000000003</v>
      </c>
      <c r="S107" s="18">
        <v>19.267308</v>
      </c>
      <c r="U107" s="30" t="s">
        <v>550</v>
      </c>
    </row>
    <row r="108" spans="1:21">
      <c r="B108" s="30" t="s">
        <v>349</v>
      </c>
      <c r="C108" s="18">
        <v>62.968978000000007</v>
      </c>
      <c r="D108" s="18">
        <v>6.4075469999999992</v>
      </c>
      <c r="E108" s="18">
        <v>34.248522999999999</v>
      </c>
      <c r="F108" s="18">
        <v>28.035528000000003</v>
      </c>
      <c r="G108" s="18">
        <v>10.70553</v>
      </c>
      <c r="H108" s="18">
        <v>6.4734730000000003</v>
      </c>
      <c r="I108" s="18">
        <v>5.3861989999999995</v>
      </c>
      <c r="J108" s="18">
        <v>15.238208</v>
      </c>
      <c r="K108" s="18">
        <v>12.140446000000001</v>
      </c>
      <c r="L108" s="18">
        <v>115.27508699999998</v>
      </c>
      <c r="M108" s="18">
        <v>104.035073</v>
      </c>
      <c r="N108" s="18">
        <v>19.054728000000004</v>
      </c>
      <c r="O108" s="18">
        <v>71.126802999999995</v>
      </c>
      <c r="P108" s="18">
        <v>4.468242</v>
      </c>
      <c r="Q108" s="18">
        <v>2.2436609999999999</v>
      </c>
      <c r="R108" s="18">
        <v>2.5675400000000002</v>
      </c>
      <c r="S108" s="18">
        <v>21.573520000000002</v>
      </c>
      <c r="U108" s="30" t="s">
        <v>551</v>
      </c>
    </row>
    <row r="109" spans="1:21">
      <c r="B109" s="30" t="s">
        <v>350</v>
      </c>
      <c r="C109" s="18">
        <v>46.66881900000002</v>
      </c>
      <c r="D109" s="18">
        <v>5.7630660000000002</v>
      </c>
      <c r="E109" s="18">
        <v>27.89611</v>
      </c>
      <c r="F109" s="18">
        <v>22.870517999999997</v>
      </c>
      <c r="G109" s="18">
        <v>9.7142149999999994</v>
      </c>
      <c r="H109" s="18">
        <v>6.1679329999999997</v>
      </c>
      <c r="I109" s="18">
        <v>4.8172890000000006</v>
      </c>
      <c r="J109" s="18">
        <v>12.103254000000002</v>
      </c>
      <c r="K109" s="18">
        <v>11.244944999999998</v>
      </c>
      <c r="L109" s="18">
        <v>111.78119699999999</v>
      </c>
      <c r="M109" s="18">
        <v>94.378204999999994</v>
      </c>
      <c r="N109" s="18">
        <v>16.627983</v>
      </c>
      <c r="O109" s="18">
        <v>67.595879000000025</v>
      </c>
      <c r="P109" s="18">
        <v>3.8029809999999995</v>
      </c>
      <c r="Q109" s="18">
        <v>1.1205370000000001</v>
      </c>
      <c r="R109" s="18">
        <v>1.786362</v>
      </c>
      <c r="S109" s="18">
        <v>18.607514999999999</v>
      </c>
      <c r="U109" s="30" t="s">
        <v>552</v>
      </c>
    </row>
    <row r="110" spans="1:21">
      <c r="B110" s="30" t="s">
        <v>351</v>
      </c>
      <c r="C110" s="18">
        <v>33.243501999999992</v>
      </c>
      <c r="D110" s="18">
        <v>5.9227989999999995</v>
      </c>
      <c r="E110" s="18">
        <v>23.181221999999998</v>
      </c>
      <c r="F110" s="18">
        <v>17.216496999999997</v>
      </c>
      <c r="G110" s="18">
        <v>7.8237439999999996</v>
      </c>
      <c r="H110" s="18">
        <v>5.570004</v>
      </c>
      <c r="I110" s="18">
        <v>3.2140469999999999</v>
      </c>
      <c r="J110" s="18">
        <v>9.8608539999999998</v>
      </c>
      <c r="K110" s="18">
        <v>8.8166259999999994</v>
      </c>
      <c r="L110" s="18">
        <v>113.29310099999999</v>
      </c>
      <c r="M110" s="18">
        <v>107.153215</v>
      </c>
      <c r="N110" s="18">
        <v>15.499839000000001</v>
      </c>
      <c r="O110" s="18">
        <v>59.071408000000005</v>
      </c>
      <c r="P110" s="18">
        <v>3.4784370000000004</v>
      </c>
      <c r="Q110" s="18">
        <v>1.188358</v>
      </c>
      <c r="R110" s="18">
        <v>1.4752369999999999</v>
      </c>
      <c r="S110" s="18">
        <v>18.067771</v>
      </c>
      <c r="U110" s="30" t="s">
        <v>553</v>
      </c>
    </row>
    <row r="111" spans="1:21"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31"/>
      <c r="Q111" s="31"/>
      <c r="R111" s="31"/>
      <c r="S111" s="31"/>
    </row>
    <row r="112" spans="1:21">
      <c r="A112" s="166">
        <v>2020</v>
      </c>
      <c r="B112" s="30" t="s">
        <v>340</v>
      </c>
      <c r="C112" s="18">
        <v>45.810961999999989</v>
      </c>
      <c r="D112" s="18">
        <v>9.4316390000000006</v>
      </c>
      <c r="E112" s="18">
        <v>30.356286999999998</v>
      </c>
      <c r="F112" s="18">
        <v>21.928607999999997</v>
      </c>
      <c r="G112" s="18">
        <v>9.039377</v>
      </c>
      <c r="H112" s="18">
        <v>5.8680580000000004</v>
      </c>
      <c r="I112" s="18">
        <v>4.2439359999999997</v>
      </c>
      <c r="J112" s="18">
        <v>12.17797</v>
      </c>
      <c r="K112" s="18">
        <v>9.1602870000000003</v>
      </c>
      <c r="L112" s="18">
        <v>104.59058299999998</v>
      </c>
      <c r="M112" s="18">
        <v>108.77956599999999</v>
      </c>
      <c r="N112" s="18">
        <v>16.683703000000001</v>
      </c>
      <c r="O112" s="18">
        <v>85.915905000000009</v>
      </c>
      <c r="P112" s="18">
        <v>3.9835919999999994</v>
      </c>
      <c r="Q112" s="18">
        <v>1.6298079999999999</v>
      </c>
      <c r="R112" s="18">
        <v>2.3683190000000001</v>
      </c>
      <c r="S112" s="18">
        <v>19.363630999999998</v>
      </c>
      <c r="T112" s="166">
        <v>2020</v>
      </c>
      <c r="U112" s="30" t="s">
        <v>542</v>
      </c>
    </row>
    <row r="113" spans="1:21">
      <c r="B113" s="30" t="s">
        <v>341</v>
      </c>
      <c r="C113" s="18">
        <v>45.222917999999993</v>
      </c>
      <c r="D113" s="18">
        <v>7.6448</v>
      </c>
      <c r="E113" s="18">
        <v>31.286484999999999</v>
      </c>
      <c r="F113" s="18">
        <v>19.713441000000003</v>
      </c>
      <c r="G113" s="18">
        <v>10.248421</v>
      </c>
      <c r="H113" s="18">
        <v>5.6129500000000005</v>
      </c>
      <c r="I113" s="18">
        <v>3.3724859999999994</v>
      </c>
      <c r="J113" s="18">
        <v>12.467545000000001</v>
      </c>
      <c r="K113" s="18">
        <v>8.005706</v>
      </c>
      <c r="L113" s="18">
        <v>79.600825000000015</v>
      </c>
      <c r="M113" s="18">
        <v>98.29852799999999</v>
      </c>
      <c r="N113" s="18">
        <v>15.833591</v>
      </c>
      <c r="O113" s="18">
        <v>73.650372999999973</v>
      </c>
      <c r="P113" s="18">
        <v>3.4069989999999999</v>
      </c>
      <c r="Q113" s="18">
        <v>1.5848090000000001</v>
      </c>
      <c r="R113" s="18">
        <v>1.8720980000000003</v>
      </c>
      <c r="S113" s="18">
        <v>18.901429</v>
      </c>
      <c r="U113" s="30" t="s">
        <v>543</v>
      </c>
    </row>
    <row r="114" spans="1:21">
      <c r="B114" s="30" t="s">
        <v>342</v>
      </c>
      <c r="C114" s="18">
        <v>51.321123000000014</v>
      </c>
      <c r="D114" s="18">
        <v>5.8297359999999996</v>
      </c>
      <c r="E114" s="18">
        <v>29.762118000000001</v>
      </c>
      <c r="F114" s="18">
        <v>20.188034000000002</v>
      </c>
      <c r="G114" s="18">
        <v>9.1842290000000002</v>
      </c>
      <c r="H114" s="18">
        <v>4.6255800000000002</v>
      </c>
      <c r="I114" s="18">
        <v>3.7555509999999996</v>
      </c>
      <c r="J114" s="18">
        <v>11.296468999999998</v>
      </c>
      <c r="K114" s="18">
        <v>6.8448639999999994</v>
      </c>
      <c r="L114" s="18">
        <v>56.564653999999997</v>
      </c>
      <c r="M114" s="18">
        <v>57.384329000000008</v>
      </c>
      <c r="N114" s="18">
        <v>20.120884999999991</v>
      </c>
      <c r="O114" s="18">
        <v>50.489855999999996</v>
      </c>
      <c r="P114" s="18">
        <v>2.29854</v>
      </c>
      <c r="Q114" s="18">
        <v>1.2123349999999999</v>
      </c>
      <c r="R114" s="18">
        <v>1.6750280000000002</v>
      </c>
      <c r="S114" s="18">
        <v>21.104041000000002</v>
      </c>
      <c r="U114" s="30" t="s">
        <v>544</v>
      </c>
    </row>
    <row r="115" spans="1:21">
      <c r="B115" s="30" t="s">
        <v>343</v>
      </c>
      <c r="C115" s="18">
        <v>32.851993</v>
      </c>
      <c r="D115" s="18">
        <v>5.4325840000000003</v>
      </c>
      <c r="E115" s="18">
        <v>17.330419000000003</v>
      </c>
      <c r="F115" s="18">
        <v>15.891753999999999</v>
      </c>
      <c r="G115" s="18">
        <v>6.8381270000000001</v>
      </c>
      <c r="H115" s="18">
        <v>3.4577970000000002</v>
      </c>
      <c r="I115" s="18">
        <v>2.1595789999999999</v>
      </c>
      <c r="J115" s="18">
        <v>6.6673619999999998</v>
      </c>
      <c r="K115" s="18">
        <v>3.8488539999999993</v>
      </c>
      <c r="L115" s="18">
        <v>28.525824999999998</v>
      </c>
      <c r="M115" s="18">
        <v>25.532926</v>
      </c>
      <c r="N115" s="18">
        <v>77.100607999999937</v>
      </c>
      <c r="O115" s="18">
        <v>21.674110000000002</v>
      </c>
      <c r="P115" s="18">
        <v>1.3123260000000001</v>
      </c>
      <c r="Q115" s="18">
        <v>1.012337</v>
      </c>
      <c r="R115" s="18">
        <v>0.94998199999999988</v>
      </c>
      <c r="S115" s="18">
        <v>15.838636999999999</v>
      </c>
      <c r="U115" s="30" t="s">
        <v>545</v>
      </c>
    </row>
    <row r="116" spans="1:21">
      <c r="B116" s="30" t="s">
        <v>344</v>
      </c>
      <c r="C116" s="18">
        <v>20.315770999999998</v>
      </c>
      <c r="D116" s="18">
        <v>4.5786159999999994</v>
      </c>
      <c r="E116" s="18">
        <v>18.192748999999996</v>
      </c>
      <c r="F116" s="18">
        <v>13.038334000000003</v>
      </c>
      <c r="G116" s="18">
        <v>8.8355769999999989</v>
      </c>
      <c r="H116" s="18">
        <v>3.137689</v>
      </c>
      <c r="I116" s="18">
        <v>3.6729740000000004</v>
      </c>
      <c r="J116" s="18">
        <v>8.3982729999999997</v>
      </c>
      <c r="K116" s="18">
        <v>5.6942940000000002</v>
      </c>
      <c r="L116" s="18">
        <v>35.586033999999998</v>
      </c>
      <c r="M116" s="18">
        <v>40.431947000000008</v>
      </c>
      <c r="N116" s="18">
        <v>110.67535900000001</v>
      </c>
      <c r="O116" s="18">
        <v>29.243863999999999</v>
      </c>
      <c r="P116" s="18">
        <v>1.8131810000000002</v>
      </c>
      <c r="Q116" s="18">
        <v>1.366749</v>
      </c>
      <c r="R116" s="18">
        <v>1.1892040000000001</v>
      </c>
      <c r="S116" s="18">
        <v>16.475645</v>
      </c>
      <c r="U116" s="30" t="s">
        <v>546</v>
      </c>
    </row>
    <row r="117" spans="1:21">
      <c r="B117" s="30" t="s">
        <v>345</v>
      </c>
      <c r="C117" s="18">
        <v>27.473215000000007</v>
      </c>
      <c r="D117" s="18">
        <v>3.2619029999999993</v>
      </c>
      <c r="E117" s="18">
        <v>20.415667000000006</v>
      </c>
      <c r="F117" s="18">
        <v>12.687702</v>
      </c>
      <c r="G117" s="18">
        <v>10.316319</v>
      </c>
      <c r="H117" s="18">
        <v>4.2523540000000004</v>
      </c>
      <c r="I117" s="18">
        <v>3.4566019999999993</v>
      </c>
      <c r="J117" s="18">
        <v>9.0503329999999984</v>
      </c>
      <c r="K117" s="18">
        <v>6.4516349999999996</v>
      </c>
      <c r="L117" s="18">
        <v>62.794362999999997</v>
      </c>
      <c r="M117" s="18">
        <v>65.539800999999997</v>
      </c>
      <c r="N117" s="18">
        <v>56.864192999999979</v>
      </c>
      <c r="O117" s="18">
        <v>50.850378000000006</v>
      </c>
      <c r="P117" s="18">
        <v>2.6790529999999997</v>
      </c>
      <c r="Q117" s="18">
        <v>1.3063989999999999</v>
      </c>
      <c r="R117" s="18">
        <v>1.6253379999999999</v>
      </c>
      <c r="S117" s="18">
        <v>17.173244</v>
      </c>
      <c r="U117" s="30" t="s">
        <v>547</v>
      </c>
    </row>
    <row r="118" spans="1:21">
      <c r="B118" s="30" t="s">
        <v>346</v>
      </c>
      <c r="C118" s="18">
        <v>34.163305999999992</v>
      </c>
      <c r="D118" s="18">
        <v>3.5372599999999998</v>
      </c>
      <c r="E118" s="18">
        <v>25.570326000000005</v>
      </c>
      <c r="F118" s="18">
        <v>18.477474999999998</v>
      </c>
      <c r="G118" s="18">
        <v>10.844329000000002</v>
      </c>
      <c r="H118" s="18">
        <v>6.1083560000000006</v>
      </c>
      <c r="I118" s="18">
        <v>3.7960989999999999</v>
      </c>
      <c r="J118" s="18">
        <v>11.593669999999999</v>
      </c>
      <c r="K118" s="18">
        <v>8.0796020000000013</v>
      </c>
      <c r="L118" s="18">
        <v>79.367942000000014</v>
      </c>
      <c r="M118" s="18">
        <v>81.907973000000013</v>
      </c>
      <c r="N118" s="18">
        <v>30.529057999999999</v>
      </c>
      <c r="O118" s="18">
        <v>60.385226999999986</v>
      </c>
      <c r="P118" s="18">
        <v>2.6707560000000004</v>
      </c>
      <c r="Q118" s="18">
        <v>1.4482550000000001</v>
      </c>
      <c r="R118" s="18">
        <v>2.2065729999999997</v>
      </c>
      <c r="S118" s="18">
        <v>19.717987000000001</v>
      </c>
      <c r="U118" s="30" t="s">
        <v>548</v>
      </c>
    </row>
    <row r="119" spans="1:21">
      <c r="B119" s="30" t="s">
        <v>347</v>
      </c>
      <c r="C119" s="18">
        <v>23.774737999999985</v>
      </c>
      <c r="D119" s="18">
        <v>1.5171539999999999</v>
      </c>
      <c r="E119" s="18">
        <v>16.311053999999999</v>
      </c>
      <c r="F119" s="18">
        <v>11.846908999999997</v>
      </c>
      <c r="G119" s="18">
        <v>7.8862279999999991</v>
      </c>
      <c r="H119" s="18">
        <v>4.7520620000000005</v>
      </c>
      <c r="I119" s="18">
        <v>2.9028539999999996</v>
      </c>
      <c r="J119" s="18">
        <v>7.5452999999999983</v>
      </c>
      <c r="K119" s="18">
        <v>5.0502359999999999</v>
      </c>
      <c r="L119" s="18">
        <v>86.545541999999998</v>
      </c>
      <c r="M119" s="18">
        <v>82.784879999999987</v>
      </c>
      <c r="N119" s="18">
        <v>25.330244999999991</v>
      </c>
      <c r="O119" s="18">
        <v>54.802754</v>
      </c>
      <c r="P119" s="18">
        <v>3.21448</v>
      </c>
      <c r="Q119" s="18">
        <v>0.64996699999999996</v>
      </c>
      <c r="R119" s="18">
        <v>2.3006519999999999</v>
      </c>
      <c r="S119" s="18">
        <v>14.250126000000002</v>
      </c>
      <c r="U119" s="30" t="s">
        <v>549</v>
      </c>
    </row>
    <row r="120" spans="1:21">
      <c r="B120" s="30" t="s">
        <v>348</v>
      </c>
      <c r="C120" s="18">
        <v>46.588403</v>
      </c>
      <c r="D120" s="18">
        <v>4.4761190000000006</v>
      </c>
      <c r="E120" s="18">
        <v>25.591957000000001</v>
      </c>
      <c r="F120" s="18">
        <v>18.863218000000003</v>
      </c>
      <c r="G120" s="18">
        <v>10.847671</v>
      </c>
      <c r="H120" s="18">
        <v>5.5403110000000009</v>
      </c>
      <c r="I120" s="18">
        <v>4.4109370000000006</v>
      </c>
      <c r="J120" s="18">
        <v>12.015029</v>
      </c>
      <c r="K120" s="18">
        <v>7.7655500000000002</v>
      </c>
      <c r="L120" s="18">
        <v>96.575935999999999</v>
      </c>
      <c r="M120" s="18">
        <v>91.920320000000004</v>
      </c>
      <c r="N120" s="18">
        <v>24.993929999999999</v>
      </c>
      <c r="O120" s="18">
        <v>61.086274000000003</v>
      </c>
      <c r="P120" s="18">
        <v>3.1202139999999998</v>
      </c>
      <c r="Q120" s="18">
        <v>1.3644130000000001</v>
      </c>
      <c r="R120" s="18">
        <v>1.8700889999999999</v>
      </c>
      <c r="S120" s="18">
        <v>19.642405</v>
      </c>
      <c r="U120" s="30" t="s">
        <v>550</v>
      </c>
    </row>
    <row r="121" spans="1:21">
      <c r="B121" s="30" t="s">
        <v>349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U121" s="30" t="s">
        <v>551</v>
      </c>
    </row>
    <row r="122" spans="1:21">
      <c r="B122" s="30" t="s">
        <v>350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U122" s="30" t="s">
        <v>552</v>
      </c>
    </row>
    <row r="123" spans="1:21">
      <c r="B123" s="30" t="s">
        <v>351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U123" s="30" t="s">
        <v>553</v>
      </c>
    </row>
    <row r="124" spans="1:21"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</row>
    <row r="125" spans="1:21"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</row>
    <row r="126" spans="1:21"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</row>
    <row r="127" spans="1:21" s="20" customFormat="1" ht="21" customHeight="1" thickBot="1">
      <c r="A127" s="261" t="s">
        <v>628</v>
      </c>
      <c r="B127" s="261"/>
      <c r="C127" s="261"/>
      <c r="D127" s="261"/>
      <c r="E127" s="261"/>
      <c r="F127" s="261"/>
      <c r="G127" s="261"/>
      <c r="H127" s="261"/>
      <c r="I127" s="261"/>
      <c r="J127" s="261"/>
      <c r="K127" s="261"/>
      <c r="L127" s="261"/>
      <c r="M127" s="261"/>
      <c r="N127" s="261"/>
      <c r="O127" s="261"/>
      <c r="P127" s="261"/>
      <c r="Q127" s="261"/>
      <c r="R127" s="261"/>
      <c r="S127" s="261"/>
      <c r="T127" s="261"/>
      <c r="U127" s="261"/>
    </row>
    <row r="128" spans="1:21" s="17" customFormat="1" ht="11.25" customHeight="1" thickBot="1">
      <c r="A128" s="225" t="s">
        <v>162</v>
      </c>
      <c r="B128" s="225" t="s">
        <v>163</v>
      </c>
      <c r="C128" s="258" t="s">
        <v>581</v>
      </c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60"/>
      <c r="T128" s="225" t="s">
        <v>539</v>
      </c>
      <c r="U128" s="225" t="s">
        <v>526</v>
      </c>
    </row>
    <row r="129" spans="1:21" ht="20.25" customHeight="1" thickBot="1">
      <c r="A129" s="226"/>
      <c r="B129" s="226"/>
      <c r="C129" s="93">
        <v>69</v>
      </c>
      <c r="D129" s="93">
        <v>70</v>
      </c>
      <c r="E129" s="93">
        <v>71</v>
      </c>
      <c r="F129" s="93">
        <v>72</v>
      </c>
      <c r="G129" s="93">
        <v>73</v>
      </c>
      <c r="H129" s="93">
        <v>74</v>
      </c>
      <c r="I129" s="93">
        <v>75</v>
      </c>
      <c r="J129" s="93">
        <v>76</v>
      </c>
      <c r="K129" s="93">
        <v>78</v>
      </c>
      <c r="L129" s="93">
        <v>79</v>
      </c>
      <c r="M129" s="93">
        <v>80</v>
      </c>
      <c r="N129" s="93">
        <v>81</v>
      </c>
      <c r="O129" s="93">
        <v>82</v>
      </c>
      <c r="P129" s="93">
        <v>83</v>
      </c>
      <c r="Q129" s="93">
        <v>84</v>
      </c>
      <c r="R129" s="93">
        <v>85</v>
      </c>
      <c r="S129" s="93">
        <v>86</v>
      </c>
      <c r="T129" s="226"/>
      <c r="U129" s="226"/>
    </row>
    <row r="130" spans="1:21">
      <c r="A130" s="166">
        <v>2019</v>
      </c>
      <c r="B130" s="30" t="s">
        <v>340</v>
      </c>
      <c r="C130" s="18">
        <v>16.829022999999999</v>
      </c>
      <c r="D130" s="18">
        <v>40.283268000000007</v>
      </c>
      <c r="E130" s="18">
        <v>18.036125999999999</v>
      </c>
      <c r="F130" s="18">
        <v>245.03345399999998</v>
      </c>
      <c r="G130" s="18">
        <v>102.581582</v>
      </c>
      <c r="H130" s="18">
        <v>44.137765999999999</v>
      </c>
      <c r="I130" s="18">
        <v>1.2282160000000002</v>
      </c>
      <c r="J130" s="18">
        <v>67.563953999999995</v>
      </c>
      <c r="K130" s="18">
        <v>4.3263639999999999</v>
      </c>
      <c r="L130" s="18">
        <v>7.3777889999999999</v>
      </c>
      <c r="M130" s="18">
        <v>1.986561</v>
      </c>
      <c r="N130" s="18">
        <v>1.830543</v>
      </c>
      <c r="O130" s="18">
        <v>23.661338000000001</v>
      </c>
      <c r="P130" s="18">
        <v>35.124010999999996</v>
      </c>
      <c r="Q130" s="18">
        <v>602.33512899999994</v>
      </c>
      <c r="R130" s="18">
        <v>570.51090400000021</v>
      </c>
      <c r="S130" s="18">
        <v>1.5480309999999999</v>
      </c>
      <c r="T130" s="166">
        <v>2019</v>
      </c>
      <c r="U130" s="30" t="s">
        <v>542</v>
      </c>
    </row>
    <row r="131" spans="1:21">
      <c r="B131" s="30" t="s">
        <v>341</v>
      </c>
      <c r="C131" s="18">
        <v>15.561093</v>
      </c>
      <c r="D131" s="18">
        <v>37.416171999999996</v>
      </c>
      <c r="E131" s="18">
        <v>15.389177</v>
      </c>
      <c r="F131" s="18">
        <v>208.82176799999999</v>
      </c>
      <c r="G131" s="18">
        <v>104.28375799999999</v>
      </c>
      <c r="H131" s="18">
        <v>44.986734999999996</v>
      </c>
      <c r="I131" s="18">
        <v>1.214844</v>
      </c>
      <c r="J131" s="18">
        <v>72.800993000000005</v>
      </c>
      <c r="K131" s="18">
        <v>7.1896939999999994</v>
      </c>
      <c r="L131" s="18">
        <v>5.9956060000000004</v>
      </c>
      <c r="M131" s="18">
        <v>1.089143</v>
      </c>
      <c r="N131" s="18">
        <v>2.3782199999999998</v>
      </c>
      <c r="O131" s="18">
        <v>23.093147000000002</v>
      </c>
      <c r="P131" s="18">
        <v>34.826419000000001</v>
      </c>
      <c r="Q131" s="18">
        <v>571.43261600000017</v>
      </c>
      <c r="R131" s="18">
        <v>538.5384670000002</v>
      </c>
      <c r="S131" s="18">
        <v>1.6822549999999998</v>
      </c>
      <c r="U131" s="30" t="s">
        <v>543</v>
      </c>
    </row>
    <row r="132" spans="1:21">
      <c r="B132" s="30" t="s">
        <v>342</v>
      </c>
      <c r="C132" s="18">
        <v>15.200061999999999</v>
      </c>
      <c r="D132" s="18">
        <v>42.080360999999996</v>
      </c>
      <c r="E132" s="18">
        <v>18.238274000000001</v>
      </c>
      <c r="F132" s="18">
        <v>213.894218</v>
      </c>
      <c r="G132" s="18">
        <v>106.513994</v>
      </c>
      <c r="H132" s="18">
        <v>46.2988</v>
      </c>
      <c r="I132" s="18">
        <v>1.2892429999999999</v>
      </c>
      <c r="J132" s="18">
        <v>72.460040000000006</v>
      </c>
      <c r="K132" s="18">
        <v>4.2045130000000004</v>
      </c>
      <c r="L132" s="18">
        <v>7.1836219999999997</v>
      </c>
      <c r="M132" s="18">
        <v>2.7606200000000003</v>
      </c>
      <c r="N132" s="18">
        <v>3.1028280000000006</v>
      </c>
      <c r="O132" s="18">
        <v>22.049818000000002</v>
      </c>
      <c r="P132" s="18">
        <v>38.132373000000001</v>
      </c>
      <c r="Q132" s="18">
        <v>627.30175699999984</v>
      </c>
      <c r="R132" s="18">
        <v>551.14021300000002</v>
      </c>
      <c r="S132" s="18">
        <v>1.3901650000000001</v>
      </c>
      <c r="U132" s="30" t="s">
        <v>544</v>
      </c>
    </row>
    <row r="133" spans="1:21">
      <c r="B133" s="30" t="s">
        <v>343</v>
      </c>
      <c r="C133" s="18">
        <v>14.254677999999998</v>
      </c>
      <c r="D133" s="18">
        <v>38.406911999999998</v>
      </c>
      <c r="E133" s="18">
        <v>16.295509999999997</v>
      </c>
      <c r="F133" s="18">
        <v>224.45431099999996</v>
      </c>
      <c r="G133" s="18">
        <v>103.35633700000001</v>
      </c>
      <c r="H133" s="18">
        <v>38.532536</v>
      </c>
      <c r="I133" s="18">
        <v>1.2974759999999999</v>
      </c>
      <c r="J133" s="18">
        <v>66.512272999999993</v>
      </c>
      <c r="K133" s="18">
        <v>4.117019</v>
      </c>
      <c r="L133" s="18">
        <v>8.0805100000000003</v>
      </c>
      <c r="M133" s="18">
        <v>2.0187179999999998</v>
      </c>
      <c r="N133" s="18">
        <v>1.483249</v>
      </c>
      <c r="O133" s="18">
        <v>23.418754000000003</v>
      </c>
      <c r="P133" s="18">
        <v>37.982177999999998</v>
      </c>
      <c r="Q133" s="18">
        <v>635.28317800000002</v>
      </c>
      <c r="R133" s="18">
        <v>599.79314099999999</v>
      </c>
      <c r="S133" s="18">
        <v>1.446739</v>
      </c>
      <c r="U133" s="30" t="s">
        <v>545</v>
      </c>
    </row>
    <row r="134" spans="1:21">
      <c r="B134" s="30" t="s">
        <v>344</v>
      </c>
      <c r="C134" s="18">
        <v>17.732021</v>
      </c>
      <c r="D134" s="18">
        <v>44.566909999999993</v>
      </c>
      <c r="E134" s="18">
        <v>18.939067999999999</v>
      </c>
      <c r="F134" s="18">
        <v>231.62219500000003</v>
      </c>
      <c r="G134" s="18">
        <v>117.57042899999999</v>
      </c>
      <c r="H134" s="18">
        <v>43.159453999999997</v>
      </c>
      <c r="I134" s="18">
        <v>1.237428</v>
      </c>
      <c r="J134" s="18">
        <v>77.092776000000001</v>
      </c>
      <c r="K134" s="18">
        <v>5.4021489999999996</v>
      </c>
      <c r="L134" s="18">
        <v>8.3618230000000011</v>
      </c>
      <c r="M134" s="18">
        <v>2.8277200000000002</v>
      </c>
      <c r="N134" s="18">
        <v>3.2446180000000004</v>
      </c>
      <c r="O134" s="18">
        <v>23.185938</v>
      </c>
      <c r="P134" s="18">
        <v>41.492864999999995</v>
      </c>
      <c r="Q134" s="18">
        <v>653.355863</v>
      </c>
      <c r="R134" s="18">
        <v>635.78507000000013</v>
      </c>
      <c r="S134" s="18">
        <v>1.919548</v>
      </c>
      <c r="U134" s="30" t="s">
        <v>546</v>
      </c>
    </row>
    <row r="135" spans="1:21">
      <c r="B135" s="30" t="s">
        <v>345</v>
      </c>
      <c r="C135" s="18">
        <v>15.602769</v>
      </c>
      <c r="D135" s="18">
        <v>36.280315999999999</v>
      </c>
      <c r="E135" s="18">
        <v>19.423002</v>
      </c>
      <c r="F135" s="18">
        <v>208.76407000000003</v>
      </c>
      <c r="G135" s="18">
        <v>101.239182</v>
      </c>
      <c r="H135" s="18">
        <v>40.226689999999998</v>
      </c>
      <c r="I135" s="18">
        <v>1.027963</v>
      </c>
      <c r="J135" s="18">
        <v>66.467255999999992</v>
      </c>
      <c r="K135" s="18">
        <v>4.6250619999999998</v>
      </c>
      <c r="L135" s="18">
        <v>6.1681419999999996</v>
      </c>
      <c r="M135" s="18">
        <v>2.6454550000000001</v>
      </c>
      <c r="N135" s="18">
        <v>2.2654589999999999</v>
      </c>
      <c r="O135" s="18">
        <v>21.438334999999999</v>
      </c>
      <c r="P135" s="18">
        <v>39.967180999999997</v>
      </c>
      <c r="Q135" s="18">
        <v>565.21895100000006</v>
      </c>
      <c r="R135" s="18">
        <v>545.53491899999995</v>
      </c>
      <c r="S135" s="18">
        <v>1.377189</v>
      </c>
      <c r="U135" s="30" t="s">
        <v>547</v>
      </c>
    </row>
    <row r="136" spans="1:21">
      <c r="B136" s="30" t="s">
        <v>346</v>
      </c>
      <c r="C136" s="18">
        <v>20.010971999999999</v>
      </c>
      <c r="D136" s="18">
        <v>46.953480999999996</v>
      </c>
      <c r="E136" s="18">
        <v>17.426716000000003</v>
      </c>
      <c r="F136" s="18">
        <v>235.94738799999993</v>
      </c>
      <c r="G136" s="18">
        <v>120.46097</v>
      </c>
      <c r="H136" s="18">
        <v>42.992551999999996</v>
      </c>
      <c r="I136" s="18">
        <v>1.5297640000000001</v>
      </c>
      <c r="J136" s="18">
        <v>75.498367000000002</v>
      </c>
      <c r="K136" s="18">
        <v>4.2145349999999997</v>
      </c>
      <c r="L136" s="18">
        <v>9.1363019999999988</v>
      </c>
      <c r="M136" s="18">
        <v>2.1831339999999999</v>
      </c>
      <c r="N136" s="18">
        <v>2.2536360000000002</v>
      </c>
      <c r="O136" s="18">
        <v>24.827413</v>
      </c>
      <c r="P136" s="18">
        <v>41.838625</v>
      </c>
      <c r="Q136" s="18">
        <v>632.58352300000013</v>
      </c>
      <c r="R136" s="18">
        <v>598.52384199999983</v>
      </c>
      <c r="S136" s="18">
        <v>1.562975</v>
      </c>
      <c r="U136" s="30" t="s">
        <v>548</v>
      </c>
    </row>
    <row r="137" spans="1:21">
      <c r="B137" s="30" t="s">
        <v>347</v>
      </c>
      <c r="C137" s="18">
        <v>16.208746999999999</v>
      </c>
      <c r="D137" s="18">
        <v>31.757384999999999</v>
      </c>
      <c r="E137" s="18">
        <v>15.723388</v>
      </c>
      <c r="F137" s="18">
        <v>159.41882899999999</v>
      </c>
      <c r="G137" s="18">
        <v>82.98487999999999</v>
      </c>
      <c r="H137" s="18">
        <v>26.658321000000001</v>
      </c>
      <c r="I137" s="18">
        <v>0.59607599999999994</v>
      </c>
      <c r="J137" s="18">
        <v>40.014468999999998</v>
      </c>
      <c r="K137" s="18">
        <v>2.7000010000000003</v>
      </c>
      <c r="L137" s="18">
        <v>7.6794359999999999</v>
      </c>
      <c r="M137" s="18">
        <v>1.0958399999999999</v>
      </c>
      <c r="N137" s="18">
        <v>1.9269970000000003</v>
      </c>
      <c r="O137" s="18">
        <v>16.297258999999997</v>
      </c>
      <c r="P137" s="18">
        <v>26.093520999999999</v>
      </c>
      <c r="Q137" s="18">
        <v>457.32184799999993</v>
      </c>
      <c r="R137" s="18">
        <v>497.73956400000009</v>
      </c>
      <c r="S137" s="18">
        <v>1.256081</v>
      </c>
      <c r="U137" s="30" t="s">
        <v>549</v>
      </c>
    </row>
    <row r="138" spans="1:21">
      <c r="B138" s="30" t="s">
        <v>348</v>
      </c>
      <c r="C138" s="18">
        <v>16.710462999999997</v>
      </c>
      <c r="D138" s="18">
        <v>36.612340000000003</v>
      </c>
      <c r="E138" s="18">
        <v>22.406979</v>
      </c>
      <c r="F138" s="18">
        <v>196.21345500000001</v>
      </c>
      <c r="G138" s="18">
        <v>105.09153699999999</v>
      </c>
      <c r="H138" s="18">
        <v>35.769154999999998</v>
      </c>
      <c r="I138" s="18">
        <v>1.3900159999999999</v>
      </c>
      <c r="J138" s="18">
        <v>66.200678999999994</v>
      </c>
      <c r="K138" s="18">
        <v>4.5375360000000002</v>
      </c>
      <c r="L138" s="18">
        <v>4.8913459999999995</v>
      </c>
      <c r="M138" s="18">
        <v>2.1285430000000001</v>
      </c>
      <c r="N138" s="18">
        <v>2.3633870000000003</v>
      </c>
      <c r="O138" s="18">
        <v>21.547165</v>
      </c>
      <c r="P138" s="18">
        <v>39.595998999999999</v>
      </c>
      <c r="Q138" s="18">
        <v>609.94558099999995</v>
      </c>
      <c r="R138" s="18">
        <v>589.48127000000011</v>
      </c>
      <c r="S138" s="18">
        <v>1.3307709999999999</v>
      </c>
      <c r="U138" s="30" t="s">
        <v>550</v>
      </c>
    </row>
    <row r="139" spans="1:21">
      <c r="B139" s="30" t="s">
        <v>349</v>
      </c>
      <c r="C139" s="18">
        <v>19.218029000000001</v>
      </c>
      <c r="D139" s="18">
        <v>40.980712000000004</v>
      </c>
      <c r="E139" s="18">
        <v>30.201399000000002</v>
      </c>
      <c r="F139" s="18">
        <v>183.22947200000002</v>
      </c>
      <c r="G139" s="18">
        <v>121.529538</v>
      </c>
      <c r="H139" s="18">
        <v>42.604210000000002</v>
      </c>
      <c r="I139" s="18">
        <v>1.540144</v>
      </c>
      <c r="J139" s="18">
        <v>72.426396000000011</v>
      </c>
      <c r="K139" s="18">
        <v>4.9587580000000004</v>
      </c>
      <c r="L139" s="18">
        <v>8.5238569999999996</v>
      </c>
      <c r="M139" s="18">
        <v>2.9830590000000003</v>
      </c>
      <c r="N139" s="18">
        <v>2.9209620000000003</v>
      </c>
      <c r="O139" s="18">
        <v>24.765017</v>
      </c>
      <c r="P139" s="18">
        <v>42.853411000000001</v>
      </c>
      <c r="Q139" s="18">
        <v>690.48613199999988</v>
      </c>
      <c r="R139" s="18">
        <v>679.61257899999987</v>
      </c>
      <c r="S139" s="18">
        <v>1.4384600000000001</v>
      </c>
      <c r="U139" s="30" t="s">
        <v>551</v>
      </c>
    </row>
    <row r="140" spans="1:21">
      <c r="B140" s="30" t="s">
        <v>350</v>
      </c>
      <c r="C140" s="18">
        <v>16.643165</v>
      </c>
      <c r="D140" s="18">
        <v>39.162089000000002</v>
      </c>
      <c r="E140" s="18">
        <v>22.736811999999997</v>
      </c>
      <c r="F140" s="18">
        <v>189.31750300000004</v>
      </c>
      <c r="G140" s="18">
        <v>104.93354000000001</v>
      </c>
      <c r="H140" s="18">
        <v>38.540180000000007</v>
      </c>
      <c r="I140" s="18">
        <v>1.045215</v>
      </c>
      <c r="J140" s="18">
        <v>65.465226999999999</v>
      </c>
      <c r="K140" s="18">
        <v>3.2063439999999996</v>
      </c>
      <c r="L140" s="18">
        <v>5.806</v>
      </c>
      <c r="M140" s="18">
        <v>2.2629540000000001</v>
      </c>
      <c r="N140" s="18">
        <v>2.7723789999999999</v>
      </c>
      <c r="O140" s="18">
        <v>21.905594999999998</v>
      </c>
      <c r="P140" s="18">
        <v>39.561250000000008</v>
      </c>
      <c r="Q140" s="18">
        <v>601.24557200000004</v>
      </c>
      <c r="R140" s="18">
        <v>668.48855100000003</v>
      </c>
      <c r="S140" s="18">
        <v>1.6230359999999999</v>
      </c>
      <c r="U140" s="30" t="s">
        <v>552</v>
      </c>
    </row>
    <row r="141" spans="1:21">
      <c r="B141" s="30" t="s">
        <v>351</v>
      </c>
      <c r="C141" s="18">
        <v>18.151267000000001</v>
      </c>
      <c r="D141" s="18">
        <v>34.576583999999997</v>
      </c>
      <c r="E141" s="18">
        <v>17.271588999999999</v>
      </c>
      <c r="F141" s="18">
        <v>143.73999500000002</v>
      </c>
      <c r="G141" s="18">
        <v>102.48192499999999</v>
      </c>
      <c r="H141" s="18">
        <v>29.643125999999999</v>
      </c>
      <c r="I141" s="18">
        <v>1.168841</v>
      </c>
      <c r="J141" s="18">
        <v>54.693097000000002</v>
      </c>
      <c r="K141" s="18">
        <v>2.9527540000000001</v>
      </c>
      <c r="L141" s="18">
        <v>7.2583799999999998</v>
      </c>
      <c r="M141" s="18">
        <v>1.272526</v>
      </c>
      <c r="N141" s="18">
        <v>1.7396750000000001</v>
      </c>
      <c r="O141" s="18">
        <v>20.724677</v>
      </c>
      <c r="P141" s="18">
        <v>32.490597000000001</v>
      </c>
      <c r="Q141" s="18">
        <v>620.39056099999993</v>
      </c>
      <c r="R141" s="18">
        <v>554.28700200000003</v>
      </c>
      <c r="S141" s="18">
        <v>1.36107</v>
      </c>
      <c r="U141" s="30" t="s">
        <v>553</v>
      </c>
    </row>
    <row r="142" spans="1:21"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31"/>
      <c r="Q142" s="31"/>
      <c r="R142" s="31"/>
      <c r="S142" s="31"/>
    </row>
    <row r="143" spans="1:21">
      <c r="A143" s="166">
        <v>2020</v>
      </c>
      <c r="B143" s="30" t="s">
        <v>340</v>
      </c>
      <c r="C143" s="18">
        <v>18.739238</v>
      </c>
      <c r="D143" s="18">
        <v>37.960836999999998</v>
      </c>
      <c r="E143" s="18">
        <v>23.897244000000001</v>
      </c>
      <c r="F143" s="18">
        <v>201.975459</v>
      </c>
      <c r="G143" s="18">
        <v>96.141529999999989</v>
      </c>
      <c r="H143" s="18">
        <v>40.475676999999997</v>
      </c>
      <c r="I143" s="18">
        <v>1.4294450000000001</v>
      </c>
      <c r="J143" s="18">
        <v>66.481381999999996</v>
      </c>
      <c r="K143" s="18">
        <v>3.8196759999999998</v>
      </c>
      <c r="L143" s="18">
        <v>5.1308110000000005</v>
      </c>
      <c r="M143" s="18">
        <v>0.98325200000000001</v>
      </c>
      <c r="N143" s="18">
        <v>2.0816479999999999</v>
      </c>
      <c r="O143" s="18">
        <v>20.948861000000001</v>
      </c>
      <c r="P143" s="18">
        <v>38.378805</v>
      </c>
      <c r="Q143" s="18">
        <v>559.89775599999984</v>
      </c>
      <c r="R143" s="18">
        <v>612.49689699999988</v>
      </c>
      <c r="S143" s="18">
        <v>1.244246</v>
      </c>
      <c r="T143" s="166">
        <v>2020</v>
      </c>
      <c r="U143" s="30" t="s">
        <v>542</v>
      </c>
    </row>
    <row r="144" spans="1:21">
      <c r="B144" s="30" t="s">
        <v>341</v>
      </c>
      <c r="C144" s="18">
        <v>14.704514</v>
      </c>
      <c r="D144" s="18">
        <v>37.245228999999995</v>
      </c>
      <c r="E144" s="18">
        <v>12.29997</v>
      </c>
      <c r="F144" s="18">
        <v>185.79266199999998</v>
      </c>
      <c r="G144" s="18">
        <v>111.207691</v>
      </c>
      <c r="H144" s="18">
        <v>43.955916000000002</v>
      </c>
      <c r="I144" s="18">
        <v>1.5676379999999999</v>
      </c>
      <c r="J144" s="18">
        <v>65.545062000000001</v>
      </c>
      <c r="K144" s="18">
        <v>3.4603630000000001</v>
      </c>
      <c r="L144" s="18">
        <v>7.8128790000000006</v>
      </c>
      <c r="M144" s="18">
        <v>1.3441130000000001</v>
      </c>
      <c r="N144" s="18">
        <v>1.6835830000000001</v>
      </c>
      <c r="O144" s="18">
        <v>21.138916000000002</v>
      </c>
      <c r="P144" s="18">
        <v>38.169666999999997</v>
      </c>
      <c r="Q144" s="18">
        <v>524.18338099999983</v>
      </c>
      <c r="R144" s="18">
        <v>558.496668</v>
      </c>
      <c r="S144" s="18">
        <v>1.3991770000000001</v>
      </c>
      <c r="U144" s="30" t="s">
        <v>543</v>
      </c>
    </row>
    <row r="145" spans="1:21">
      <c r="B145" s="30" t="s">
        <v>342</v>
      </c>
      <c r="C145" s="18">
        <v>17.246607000000001</v>
      </c>
      <c r="D145" s="18">
        <v>38.018532</v>
      </c>
      <c r="E145" s="18">
        <v>17.670699000000003</v>
      </c>
      <c r="F145" s="18">
        <v>204.082176</v>
      </c>
      <c r="G145" s="18">
        <v>100.45698299999999</v>
      </c>
      <c r="H145" s="18">
        <v>44.023155000000003</v>
      </c>
      <c r="I145" s="18">
        <v>1.7452399999999999</v>
      </c>
      <c r="J145" s="18">
        <v>68.350019000000003</v>
      </c>
      <c r="K145" s="18">
        <v>3.1544280000000002</v>
      </c>
      <c r="L145" s="18">
        <v>7.2173150000000001</v>
      </c>
      <c r="M145" s="18">
        <v>2.6124290000000001</v>
      </c>
      <c r="N145" s="18">
        <v>2.8464740000000002</v>
      </c>
      <c r="O145" s="18">
        <v>19.638362999999998</v>
      </c>
      <c r="P145" s="18">
        <v>34.419773999999997</v>
      </c>
      <c r="Q145" s="18">
        <v>511.41782499999999</v>
      </c>
      <c r="R145" s="18">
        <v>518.77440799999999</v>
      </c>
      <c r="S145" s="18">
        <v>1.042257</v>
      </c>
      <c r="U145" s="30" t="s">
        <v>544</v>
      </c>
    </row>
    <row r="146" spans="1:21">
      <c r="B146" s="30" t="s">
        <v>343</v>
      </c>
      <c r="C146" s="18">
        <v>14.117479999999999</v>
      </c>
      <c r="D146" s="18">
        <v>26.098452000000002</v>
      </c>
      <c r="E146" s="18">
        <v>6.6122649999999998</v>
      </c>
      <c r="F146" s="18">
        <v>147.56955199999999</v>
      </c>
      <c r="G146" s="18">
        <v>68.472397000000001</v>
      </c>
      <c r="H146" s="18">
        <v>22.187524999999997</v>
      </c>
      <c r="I146" s="18">
        <v>0.8840110000000001</v>
      </c>
      <c r="J146" s="18">
        <v>44.710874000000004</v>
      </c>
      <c r="K146" s="18">
        <v>3.8133780000000002</v>
      </c>
      <c r="L146" s="18">
        <v>5.1849080000000001</v>
      </c>
      <c r="M146" s="18">
        <v>1.605227</v>
      </c>
      <c r="N146" s="18">
        <v>1.7119489999999999</v>
      </c>
      <c r="O146" s="18">
        <v>13.962823999999999</v>
      </c>
      <c r="P146" s="18">
        <v>20.614097999999998</v>
      </c>
      <c r="Q146" s="18">
        <v>349.42072800000005</v>
      </c>
      <c r="R146" s="18">
        <v>357.06739899999991</v>
      </c>
      <c r="S146" s="18">
        <v>1.252656</v>
      </c>
      <c r="U146" s="30" t="s">
        <v>545</v>
      </c>
    </row>
    <row r="147" spans="1:21">
      <c r="B147" s="30" t="s">
        <v>344</v>
      </c>
      <c r="C147" s="18">
        <v>13.248598000000001</v>
      </c>
      <c r="D147" s="18">
        <v>31.046870999999999</v>
      </c>
      <c r="E147" s="18">
        <v>9.7085249999999998</v>
      </c>
      <c r="F147" s="18">
        <v>156.644612</v>
      </c>
      <c r="G147" s="18">
        <v>75.715728999999996</v>
      </c>
      <c r="H147" s="18">
        <v>26.785273999999998</v>
      </c>
      <c r="I147" s="18">
        <v>0.97400700000000007</v>
      </c>
      <c r="J147" s="18">
        <v>53.339064</v>
      </c>
      <c r="K147" s="18">
        <v>2.9534919999999998</v>
      </c>
      <c r="L147" s="18">
        <v>5.4349280000000002</v>
      </c>
      <c r="M147" s="18">
        <v>3.2493100000000004</v>
      </c>
      <c r="N147" s="18">
        <v>0.74395200000000006</v>
      </c>
      <c r="O147" s="18">
        <v>16.351934</v>
      </c>
      <c r="P147" s="18">
        <v>27.993636000000002</v>
      </c>
      <c r="Q147" s="18">
        <v>444.77910900000001</v>
      </c>
      <c r="R147" s="18">
        <v>430.69335899999993</v>
      </c>
      <c r="S147" s="18">
        <v>1.3728880000000001</v>
      </c>
      <c r="U147" s="30" t="s">
        <v>546</v>
      </c>
    </row>
    <row r="148" spans="1:21">
      <c r="B148" s="30" t="s">
        <v>345</v>
      </c>
      <c r="C148" s="18">
        <v>14.295197</v>
      </c>
      <c r="D148" s="18">
        <v>36.707112000000002</v>
      </c>
      <c r="E148" s="18">
        <v>9.4782060000000001</v>
      </c>
      <c r="F148" s="18">
        <v>169.33743899999999</v>
      </c>
      <c r="G148" s="18">
        <v>88.102140000000006</v>
      </c>
      <c r="H148" s="18">
        <v>30.27411</v>
      </c>
      <c r="I148" s="18">
        <v>0.32827600000000001</v>
      </c>
      <c r="J148" s="18">
        <v>58.482245000000006</v>
      </c>
      <c r="K148" s="18">
        <v>3.9019539999999999</v>
      </c>
      <c r="L148" s="18">
        <v>3.8261880000000001</v>
      </c>
      <c r="M148" s="18">
        <v>2.214413</v>
      </c>
      <c r="N148" s="18">
        <v>1.167937</v>
      </c>
      <c r="O148" s="18">
        <v>17.802968</v>
      </c>
      <c r="P148" s="18">
        <v>36.311210000000003</v>
      </c>
      <c r="Q148" s="18">
        <v>553.99584099999993</v>
      </c>
      <c r="R148" s="18">
        <v>504.05921699999976</v>
      </c>
      <c r="S148" s="18">
        <v>2.534462</v>
      </c>
      <c r="U148" s="30" t="s">
        <v>547</v>
      </c>
    </row>
    <row r="149" spans="1:21">
      <c r="B149" s="30" t="s">
        <v>346</v>
      </c>
      <c r="C149" s="18">
        <v>17.677629</v>
      </c>
      <c r="D149" s="18">
        <v>42.782339999999998</v>
      </c>
      <c r="E149" s="18">
        <v>11.804822</v>
      </c>
      <c r="F149" s="18">
        <v>189.53091700000002</v>
      </c>
      <c r="G149" s="18">
        <v>105.58811599999999</v>
      </c>
      <c r="H149" s="18">
        <v>40.819141000000002</v>
      </c>
      <c r="I149" s="18">
        <v>0.659802</v>
      </c>
      <c r="J149" s="18">
        <v>66.241398000000004</v>
      </c>
      <c r="K149" s="18">
        <v>5.3473860000000002</v>
      </c>
      <c r="L149" s="18">
        <v>6.0540519999999995</v>
      </c>
      <c r="M149" s="18">
        <v>0.90803299999999998</v>
      </c>
      <c r="N149" s="18">
        <v>1.4773860000000001</v>
      </c>
      <c r="O149" s="18">
        <v>21.218466999999997</v>
      </c>
      <c r="P149" s="18">
        <v>40.340623000000001</v>
      </c>
      <c r="Q149" s="18">
        <v>559.57223099999999</v>
      </c>
      <c r="R149" s="18">
        <v>565.1108989999999</v>
      </c>
      <c r="S149" s="18">
        <v>2.859931</v>
      </c>
      <c r="U149" s="30" t="s">
        <v>548</v>
      </c>
    </row>
    <row r="150" spans="1:21">
      <c r="B150" s="30" t="s">
        <v>347</v>
      </c>
      <c r="C150" s="18">
        <v>12.475349999999999</v>
      </c>
      <c r="D150" s="18">
        <v>32.736910000000002</v>
      </c>
      <c r="E150" s="18">
        <v>14.935293999999999</v>
      </c>
      <c r="F150" s="18">
        <v>140.78601699999999</v>
      </c>
      <c r="G150" s="18">
        <v>71.739541999999986</v>
      </c>
      <c r="H150" s="18">
        <v>29.520132999999998</v>
      </c>
      <c r="I150" s="18">
        <v>0.41179900000000003</v>
      </c>
      <c r="J150" s="18">
        <v>45.540577999999996</v>
      </c>
      <c r="K150" s="18">
        <v>3.7357939999999998</v>
      </c>
      <c r="L150" s="18">
        <v>4.7075209999999998</v>
      </c>
      <c r="M150" s="18">
        <v>0.897926</v>
      </c>
      <c r="N150" s="18">
        <v>1.1834720000000001</v>
      </c>
      <c r="O150" s="18">
        <v>17.492145000000001</v>
      </c>
      <c r="P150" s="18">
        <v>28.827068000000001</v>
      </c>
      <c r="Q150" s="18">
        <v>440.62880699999988</v>
      </c>
      <c r="R150" s="18">
        <v>469.30978500000037</v>
      </c>
      <c r="S150" s="18">
        <v>1.8151950000000001</v>
      </c>
      <c r="U150" s="30" t="s">
        <v>549</v>
      </c>
    </row>
    <row r="151" spans="1:21">
      <c r="B151" s="30" t="s">
        <v>348</v>
      </c>
      <c r="C151" s="18">
        <v>14.442020999999999</v>
      </c>
      <c r="D151" s="18">
        <v>38.660527999999999</v>
      </c>
      <c r="E151" s="18">
        <v>20.698591</v>
      </c>
      <c r="F151" s="18">
        <v>157.34423100000004</v>
      </c>
      <c r="G151" s="18">
        <v>100.59400600000002</v>
      </c>
      <c r="H151" s="18">
        <v>41.081420999999999</v>
      </c>
      <c r="I151" s="18">
        <v>1.030775</v>
      </c>
      <c r="J151" s="18">
        <v>68.431264999999996</v>
      </c>
      <c r="K151" s="18">
        <v>4.106528</v>
      </c>
      <c r="L151" s="18">
        <v>6.7432780000000001</v>
      </c>
      <c r="M151" s="18">
        <v>1.256489</v>
      </c>
      <c r="N151" s="18">
        <v>1.3061750000000001</v>
      </c>
      <c r="O151" s="18">
        <v>22.971076</v>
      </c>
      <c r="P151" s="18">
        <v>41.483065000000003</v>
      </c>
      <c r="Q151" s="18">
        <v>581.47037700000021</v>
      </c>
      <c r="R151" s="18">
        <v>636.46396900000025</v>
      </c>
      <c r="S151" s="18">
        <v>1.593888</v>
      </c>
      <c r="U151" s="30" t="s">
        <v>550</v>
      </c>
    </row>
    <row r="152" spans="1:21">
      <c r="B152" s="30" t="s">
        <v>349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U152" s="30" t="s">
        <v>551</v>
      </c>
    </row>
    <row r="153" spans="1:21">
      <c r="B153" s="30" t="s">
        <v>350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U153" s="30" t="s">
        <v>552</v>
      </c>
    </row>
    <row r="154" spans="1:21">
      <c r="B154" s="30" t="s">
        <v>351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U154" s="30" t="s">
        <v>553</v>
      </c>
    </row>
    <row r="155" spans="1:21"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31"/>
      <c r="Q155" s="31"/>
      <c r="R155" s="31"/>
      <c r="S155" s="31"/>
    </row>
    <row r="156" spans="1:21"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</row>
    <row r="157" spans="1:21"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</row>
    <row r="158" spans="1:21" s="20" customFormat="1" ht="21" customHeight="1" thickBot="1">
      <c r="A158" s="261" t="s">
        <v>628</v>
      </c>
      <c r="B158" s="261"/>
      <c r="C158" s="261"/>
      <c r="D158" s="261"/>
      <c r="E158" s="261"/>
      <c r="F158" s="261"/>
      <c r="G158" s="261"/>
      <c r="H158" s="261"/>
      <c r="I158" s="261"/>
      <c r="J158" s="261"/>
      <c r="K158" s="261"/>
      <c r="L158" s="261"/>
      <c r="M158" s="261"/>
      <c r="N158" s="261"/>
      <c r="O158" s="261"/>
      <c r="P158" s="261"/>
      <c r="Q158" s="261"/>
      <c r="R158" s="173"/>
      <c r="S158" s="173"/>
      <c r="T158" s="173"/>
      <c r="U158" s="173"/>
    </row>
    <row r="159" spans="1:21" s="17" customFormat="1" ht="11.25" customHeight="1" thickBot="1">
      <c r="A159" s="225" t="s">
        <v>162</v>
      </c>
      <c r="B159" s="225" t="s">
        <v>163</v>
      </c>
      <c r="C159" s="258" t="s">
        <v>581</v>
      </c>
      <c r="D159" s="259"/>
      <c r="E159" s="259"/>
      <c r="F159" s="259"/>
      <c r="G159" s="259"/>
      <c r="H159" s="259"/>
      <c r="I159" s="259"/>
      <c r="J159" s="259"/>
      <c r="K159" s="259"/>
      <c r="L159" s="259"/>
      <c r="M159" s="259"/>
      <c r="N159" s="259"/>
      <c r="O159" s="260"/>
      <c r="P159" s="225" t="s">
        <v>539</v>
      </c>
      <c r="Q159" s="225" t="s">
        <v>526</v>
      </c>
    </row>
    <row r="160" spans="1:21" ht="20.25" customHeight="1" thickBot="1">
      <c r="A160" s="226"/>
      <c r="B160" s="226"/>
      <c r="C160" s="93">
        <v>87</v>
      </c>
      <c r="D160" s="93">
        <v>88</v>
      </c>
      <c r="E160" s="93">
        <v>89</v>
      </c>
      <c r="F160" s="93">
        <v>90</v>
      </c>
      <c r="G160" s="93">
        <v>91</v>
      </c>
      <c r="H160" s="93">
        <v>92</v>
      </c>
      <c r="I160" s="93">
        <v>93</v>
      </c>
      <c r="J160" s="93">
        <v>94</v>
      </c>
      <c r="K160" s="93">
        <v>95</v>
      </c>
      <c r="L160" s="93">
        <v>96</v>
      </c>
      <c r="M160" s="93">
        <v>97</v>
      </c>
      <c r="N160" s="93">
        <v>98</v>
      </c>
      <c r="O160" s="93">
        <v>99</v>
      </c>
      <c r="P160" s="226"/>
      <c r="Q160" s="226"/>
      <c r="T160" s="30"/>
    </row>
    <row r="161" spans="1:17">
      <c r="A161" s="166">
        <v>2019</v>
      </c>
      <c r="B161" s="30" t="s">
        <v>340</v>
      </c>
      <c r="C161" s="18">
        <v>763.72113500000012</v>
      </c>
      <c r="D161" s="18">
        <v>295.77184900000003</v>
      </c>
      <c r="E161" s="18">
        <v>1.4051260000000001</v>
      </c>
      <c r="F161" s="18">
        <v>123.308978</v>
      </c>
      <c r="G161" s="18">
        <v>19.483442999999998</v>
      </c>
      <c r="H161" s="18">
        <v>2.6085720000000001</v>
      </c>
      <c r="I161" s="18">
        <v>4.6047919999999998</v>
      </c>
      <c r="J161" s="18">
        <v>98.011361999999991</v>
      </c>
      <c r="K161" s="18">
        <v>25.266046000000003</v>
      </c>
      <c r="L161" s="18">
        <v>24.194872000000004</v>
      </c>
      <c r="M161" s="18">
        <v>0.63797999999999999</v>
      </c>
      <c r="N161" s="18">
        <v>0</v>
      </c>
      <c r="O161" s="18">
        <v>0</v>
      </c>
      <c r="P161" s="166">
        <v>2019</v>
      </c>
      <c r="Q161" s="30" t="s">
        <v>542</v>
      </c>
    </row>
    <row r="162" spans="1:17">
      <c r="B162" s="30" t="s">
        <v>341</v>
      </c>
      <c r="C162" s="18">
        <v>820.89952300000004</v>
      </c>
      <c r="D162" s="18">
        <v>85.884467000000001</v>
      </c>
      <c r="E162" s="18">
        <v>2.8923490000000003</v>
      </c>
      <c r="F162" s="18">
        <v>127.13680699999999</v>
      </c>
      <c r="G162" s="18">
        <v>15.666432</v>
      </c>
      <c r="H162" s="18">
        <v>2.363076</v>
      </c>
      <c r="I162" s="18">
        <v>2.3117869999999998</v>
      </c>
      <c r="J162" s="18">
        <v>99.100476</v>
      </c>
      <c r="K162" s="18">
        <v>25.658448</v>
      </c>
      <c r="L162" s="18">
        <v>20.442657999999998</v>
      </c>
      <c r="M162" s="18">
        <v>0.87219399999999991</v>
      </c>
      <c r="N162" s="18">
        <v>0</v>
      </c>
      <c r="O162" s="18">
        <v>0</v>
      </c>
      <c r="P162" s="28"/>
      <c r="Q162" s="30" t="s">
        <v>543</v>
      </c>
    </row>
    <row r="163" spans="1:17">
      <c r="B163" s="30" t="s">
        <v>342</v>
      </c>
      <c r="C163" s="18">
        <v>908.29554099999996</v>
      </c>
      <c r="D163" s="18">
        <v>319.79780800000003</v>
      </c>
      <c r="E163" s="18">
        <v>1.4150880000000001</v>
      </c>
      <c r="F163" s="18">
        <v>145.49133399999999</v>
      </c>
      <c r="G163" s="18">
        <v>15.212553</v>
      </c>
      <c r="H163" s="18">
        <v>2.3789870000000004</v>
      </c>
      <c r="I163" s="18">
        <v>3.055593</v>
      </c>
      <c r="J163" s="18">
        <v>102.57036500000001</v>
      </c>
      <c r="K163" s="18">
        <v>28.490736000000005</v>
      </c>
      <c r="L163" s="18">
        <v>23.072338000000002</v>
      </c>
      <c r="M163" s="18">
        <v>1.508219</v>
      </c>
      <c r="N163" s="18">
        <v>0</v>
      </c>
      <c r="O163" s="18">
        <v>0</v>
      </c>
      <c r="P163" s="28"/>
      <c r="Q163" s="30" t="s">
        <v>544</v>
      </c>
    </row>
    <row r="164" spans="1:17">
      <c r="B164" s="30" t="s">
        <v>343</v>
      </c>
      <c r="C164" s="18">
        <v>823.05133599999999</v>
      </c>
      <c r="D164" s="18">
        <v>270.85231099999999</v>
      </c>
      <c r="E164" s="18">
        <v>3.0888810000000002</v>
      </c>
      <c r="F164" s="18">
        <v>132.889827</v>
      </c>
      <c r="G164" s="18">
        <v>17.890308000000001</v>
      </c>
      <c r="H164" s="18">
        <v>2.5938349999999999</v>
      </c>
      <c r="I164" s="18">
        <v>3.0516760000000001</v>
      </c>
      <c r="J164" s="18">
        <v>96.029515000000004</v>
      </c>
      <c r="K164" s="18">
        <v>25.524991999999997</v>
      </c>
      <c r="L164" s="18">
        <v>20.783258</v>
      </c>
      <c r="M164" s="18">
        <v>0.73202999999999985</v>
      </c>
      <c r="N164" s="18">
        <v>0</v>
      </c>
      <c r="O164" s="18">
        <v>0</v>
      </c>
      <c r="P164" s="28"/>
      <c r="Q164" s="30" t="s">
        <v>545</v>
      </c>
    </row>
    <row r="165" spans="1:17">
      <c r="B165" s="30" t="s">
        <v>344</v>
      </c>
      <c r="C165" s="18">
        <v>901.5099019999999</v>
      </c>
      <c r="D165" s="18">
        <v>248.56255199999998</v>
      </c>
      <c r="E165" s="18">
        <v>9.7950689999999998</v>
      </c>
      <c r="F165" s="18">
        <v>145.61666200000002</v>
      </c>
      <c r="G165" s="18">
        <v>18.492058000000004</v>
      </c>
      <c r="H165" s="18">
        <v>2.775963</v>
      </c>
      <c r="I165" s="18">
        <v>3.1646600000000005</v>
      </c>
      <c r="J165" s="18">
        <v>112.458032</v>
      </c>
      <c r="K165" s="18">
        <v>27.519306</v>
      </c>
      <c r="L165" s="18">
        <v>25.405508999999999</v>
      </c>
      <c r="M165" s="18">
        <v>2.6376140000000001</v>
      </c>
      <c r="N165" s="18">
        <v>0</v>
      </c>
      <c r="O165" s="18">
        <v>0</v>
      </c>
      <c r="P165" s="28"/>
      <c r="Q165" s="30" t="s">
        <v>546</v>
      </c>
    </row>
    <row r="166" spans="1:17">
      <c r="B166" s="30" t="s">
        <v>345</v>
      </c>
      <c r="C166" s="18">
        <v>810.43705299999999</v>
      </c>
      <c r="D166" s="18">
        <v>398.044195</v>
      </c>
      <c r="E166" s="18">
        <v>11.219369</v>
      </c>
      <c r="F166" s="18">
        <v>129.31868399999999</v>
      </c>
      <c r="G166" s="18">
        <v>19.644115999999997</v>
      </c>
      <c r="H166" s="18">
        <v>2.8491819999999999</v>
      </c>
      <c r="I166" s="18">
        <v>3.423416</v>
      </c>
      <c r="J166" s="18">
        <v>96.985533000000018</v>
      </c>
      <c r="K166" s="18">
        <v>26.701160999999999</v>
      </c>
      <c r="L166" s="18">
        <v>24.049253</v>
      </c>
      <c r="M166" s="18">
        <v>0.61498699999999995</v>
      </c>
      <c r="N166" s="18">
        <v>0</v>
      </c>
      <c r="O166" s="18">
        <v>0</v>
      </c>
      <c r="P166" s="28"/>
      <c r="Q166" s="30" t="s">
        <v>547</v>
      </c>
    </row>
    <row r="167" spans="1:17">
      <c r="B167" s="30" t="s">
        <v>346</v>
      </c>
      <c r="C167" s="18">
        <v>803.32507399999997</v>
      </c>
      <c r="D167" s="18">
        <v>297.49893399999996</v>
      </c>
      <c r="E167" s="18">
        <v>8.9291659999999986</v>
      </c>
      <c r="F167" s="18">
        <v>139.65036699999999</v>
      </c>
      <c r="G167" s="18">
        <v>18.747174000000001</v>
      </c>
      <c r="H167" s="18">
        <v>2.9354710000000002</v>
      </c>
      <c r="I167" s="18">
        <v>3.525388</v>
      </c>
      <c r="J167" s="18">
        <v>115.180396</v>
      </c>
      <c r="K167" s="18">
        <v>28.109638</v>
      </c>
      <c r="L167" s="18">
        <v>25.867840000000001</v>
      </c>
      <c r="M167" s="18">
        <v>1.4132710000000004</v>
      </c>
      <c r="N167" s="18">
        <v>0</v>
      </c>
      <c r="O167" s="18">
        <v>0</v>
      </c>
      <c r="P167" s="28"/>
      <c r="Q167" s="30" t="s">
        <v>548</v>
      </c>
    </row>
    <row r="168" spans="1:17">
      <c r="B168" s="30" t="s">
        <v>347</v>
      </c>
      <c r="C168" s="18">
        <v>562.50010499999996</v>
      </c>
      <c r="D168" s="18">
        <v>166.41485599999999</v>
      </c>
      <c r="E168" s="18">
        <v>20.109708000000001</v>
      </c>
      <c r="F168" s="18">
        <v>107.21504200000001</v>
      </c>
      <c r="G168" s="18">
        <v>16.599581000000001</v>
      </c>
      <c r="H168" s="18">
        <v>2.5669630000000003</v>
      </c>
      <c r="I168" s="18">
        <v>1.6310600000000002</v>
      </c>
      <c r="J168" s="18">
        <v>81.645932999999999</v>
      </c>
      <c r="K168" s="18">
        <v>26.424073999999997</v>
      </c>
      <c r="L168" s="18">
        <v>23.236338</v>
      </c>
      <c r="M168" s="18">
        <v>1.3946100000000001</v>
      </c>
      <c r="N168" s="18">
        <v>0</v>
      </c>
      <c r="O168" s="18">
        <v>0</v>
      </c>
      <c r="P168" s="28"/>
      <c r="Q168" s="30" t="s">
        <v>549</v>
      </c>
    </row>
    <row r="169" spans="1:17">
      <c r="B169" s="30" t="s">
        <v>348</v>
      </c>
      <c r="C169" s="18">
        <v>822.94939699999998</v>
      </c>
      <c r="D169" s="18">
        <v>192.041425</v>
      </c>
      <c r="E169" s="18">
        <v>1.7809679999999999</v>
      </c>
      <c r="F169" s="18">
        <v>128.86414799999997</v>
      </c>
      <c r="G169" s="18">
        <v>18.706109000000001</v>
      </c>
      <c r="H169" s="18">
        <v>3.4453309999999999</v>
      </c>
      <c r="I169" s="18">
        <v>3.5224660000000001</v>
      </c>
      <c r="J169" s="18">
        <v>107.183103</v>
      </c>
      <c r="K169" s="18">
        <v>50.732427999999999</v>
      </c>
      <c r="L169" s="18">
        <v>24.817011000000001</v>
      </c>
      <c r="M169" s="18">
        <v>0.60158899999999993</v>
      </c>
      <c r="N169" s="18">
        <v>0</v>
      </c>
      <c r="O169" s="18">
        <v>0</v>
      </c>
      <c r="P169" s="28"/>
      <c r="Q169" s="30" t="s">
        <v>550</v>
      </c>
    </row>
    <row r="170" spans="1:17">
      <c r="B170" s="30" t="s">
        <v>349</v>
      </c>
      <c r="C170" s="18">
        <v>921.11589900000001</v>
      </c>
      <c r="D170" s="18">
        <v>134.899809</v>
      </c>
      <c r="E170" s="18">
        <v>0.72675400000000001</v>
      </c>
      <c r="F170" s="18">
        <v>152.65901399999998</v>
      </c>
      <c r="G170" s="18">
        <v>22.053078000000003</v>
      </c>
      <c r="H170" s="18">
        <v>4.1916700000000002</v>
      </c>
      <c r="I170" s="18">
        <v>6.4445630000000005</v>
      </c>
      <c r="J170" s="18">
        <v>115.00638499999999</v>
      </c>
      <c r="K170" s="18">
        <v>62.515267999999992</v>
      </c>
      <c r="L170" s="18">
        <v>25.516878999999999</v>
      </c>
      <c r="M170" s="18">
        <v>1.553839</v>
      </c>
      <c r="N170" s="18">
        <v>0</v>
      </c>
      <c r="O170" s="18">
        <v>0</v>
      </c>
      <c r="P170" s="28"/>
      <c r="Q170" s="30" t="s">
        <v>551</v>
      </c>
    </row>
    <row r="171" spans="1:17">
      <c r="B171" s="30" t="s">
        <v>350</v>
      </c>
      <c r="C171" s="18">
        <v>830.65707600000007</v>
      </c>
      <c r="D171" s="18">
        <v>502.31847299999998</v>
      </c>
      <c r="E171" s="18">
        <v>4.3305119999999997</v>
      </c>
      <c r="F171" s="18">
        <v>142.23205400000001</v>
      </c>
      <c r="G171" s="18">
        <v>28.800186</v>
      </c>
      <c r="H171" s="18">
        <v>3.870352</v>
      </c>
      <c r="I171" s="18">
        <v>3.2181769999999998</v>
      </c>
      <c r="J171" s="18">
        <v>106.097967</v>
      </c>
      <c r="K171" s="18">
        <v>54.888736999999999</v>
      </c>
      <c r="L171" s="18">
        <v>24.075906999999997</v>
      </c>
      <c r="M171" s="18">
        <v>3.3404929999999999</v>
      </c>
      <c r="N171" s="18">
        <v>0</v>
      </c>
      <c r="O171" s="18">
        <v>0</v>
      </c>
      <c r="P171" s="28"/>
      <c r="Q171" s="30" t="s">
        <v>552</v>
      </c>
    </row>
    <row r="172" spans="1:17">
      <c r="B172" s="30" t="s">
        <v>351</v>
      </c>
      <c r="C172" s="18">
        <v>763.29027699999995</v>
      </c>
      <c r="D172" s="18">
        <v>38.624853999999999</v>
      </c>
      <c r="E172" s="18">
        <v>1.6155900000000001</v>
      </c>
      <c r="F172" s="18">
        <v>152.96625</v>
      </c>
      <c r="G172" s="18">
        <v>14.336954</v>
      </c>
      <c r="H172" s="18">
        <v>3.9958959999999997</v>
      </c>
      <c r="I172" s="18">
        <v>3.6768070000000002</v>
      </c>
      <c r="J172" s="18">
        <v>102.62213000000001</v>
      </c>
      <c r="K172" s="18">
        <v>35.303041999999998</v>
      </c>
      <c r="L172" s="18">
        <v>25.586631999999998</v>
      </c>
      <c r="M172" s="18">
        <v>1.605985</v>
      </c>
      <c r="N172" s="18">
        <v>19.689529</v>
      </c>
      <c r="O172" s="18">
        <v>0</v>
      </c>
      <c r="P172" s="28"/>
      <c r="Q172" s="30" t="s">
        <v>553</v>
      </c>
    </row>
    <row r="173" spans="1:17"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28"/>
    </row>
    <row r="174" spans="1:17">
      <c r="A174" s="166">
        <v>2020</v>
      </c>
      <c r="B174" s="30" t="s">
        <v>340</v>
      </c>
      <c r="C174" s="18">
        <v>777.21684999999991</v>
      </c>
      <c r="D174" s="18">
        <v>102.42245700000001</v>
      </c>
      <c r="E174" s="18">
        <v>0.97926499999999994</v>
      </c>
      <c r="F174" s="18">
        <v>128.587783</v>
      </c>
      <c r="G174" s="18">
        <v>18.725152000000001</v>
      </c>
      <c r="H174" s="18">
        <v>3.011117</v>
      </c>
      <c r="I174" s="18">
        <v>4.1741900000000003</v>
      </c>
      <c r="J174" s="18">
        <v>112.19795499999999</v>
      </c>
      <c r="K174" s="18">
        <v>26.026284000000004</v>
      </c>
      <c r="L174" s="18">
        <v>24.334751999999998</v>
      </c>
      <c r="M174" s="18">
        <v>2.3002949999999998</v>
      </c>
      <c r="N174" s="18">
        <v>0</v>
      </c>
      <c r="O174" s="18">
        <v>0</v>
      </c>
      <c r="P174" s="166">
        <v>2020</v>
      </c>
      <c r="Q174" s="30" t="s">
        <v>542</v>
      </c>
    </row>
    <row r="175" spans="1:17">
      <c r="B175" s="30" t="s">
        <v>341</v>
      </c>
      <c r="C175" s="18">
        <v>880.1685040000001</v>
      </c>
      <c r="D175" s="18">
        <v>235.26144400000001</v>
      </c>
      <c r="E175" s="18">
        <v>2.6208659999999999</v>
      </c>
      <c r="F175" s="18">
        <v>126.38872400000001</v>
      </c>
      <c r="G175" s="18">
        <v>17.248892000000001</v>
      </c>
      <c r="H175" s="18">
        <v>3.0903200000000002</v>
      </c>
      <c r="I175" s="18">
        <v>6.7704719999999998</v>
      </c>
      <c r="J175" s="18">
        <v>108.05731299999999</v>
      </c>
      <c r="K175" s="18">
        <v>24.148921999999999</v>
      </c>
      <c r="L175" s="18">
        <v>21.276197</v>
      </c>
      <c r="M175" s="18">
        <v>0.7181479999999999</v>
      </c>
      <c r="N175" s="18">
        <v>0</v>
      </c>
      <c r="O175" s="18">
        <v>0</v>
      </c>
      <c r="P175" s="28"/>
      <c r="Q175" s="30" t="s">
        <v>543</v>
      </c>
    </row>
    <row r="176" spans="1:17">
      <c r="B176" s="30" t="s">
        <v>342</v>
      </c>
      <c r="C176" s="18">
        <v>702.17751800000008</v>
      </c>
      <c r="D176" s="18">
        <v>33.752404999999996</v>
      </c>
      <c r="E176" s="18">
        <v>4.1089180000000001</v>
      </c>
      <c r="F176" s="18">
        <v>132.857203</v>
      </c>
      <c r="G176" s="18">
        <v>12.721206</v>
      </c>
      <c r="H176" s="18">
        <v>2.4897010000000002</v>
      </c>
      <c r="I176" s="18">
        <v>2.1564890000000001</v>
      </c>
      <c r="J176" s="18">
        <v>83.20172199999999</v>
      </c>
      <c r="K176" s="18">
        <v>23.644280000000002</v>
      </c>
      <c r="L176" s="18">
        <v>24.637805000000004</v>
      </c>
      <c r="M176" s="18">
        <v>1.6708710000000002</v>
      </c>
      <c r="N176" s="18">
        <v>0</v>
      </c>
      <c r="O176" s="18">
        <v>0</v>
      </c>
      <c r="P176" s="28"/>
      <c r="Q176" s="30" t="s">
        <v>544</v>
      </c>
    </row>
    <row r="177" spans="2:19">
      <c r="B177" s="30" t="s">
        <v>343</v>
      </c>
      <c r="C177" s="18">
        <v>215.584889</v>
      </c>
      <c r="D177" s="18">
        <v>8.7391140000000007</v>
      </c>
      <c r="E177" s="18">
        <v>0.57990300000000006</v>
      </c>
      <c r="F177" s="18">
        <v>88.316800999999998</v>
      </c>
      <c r="G177" s="18">
        <v>1.874112</v>
      </c>
      <c r="H177" s="18">
        <v>2.8243040000000001</v>
      </c>
      <c r="I177" s="18">
        <v>1.849189</v>
      </c>
      <c r="J177" s="18">
        <v>45.636821000000005</v>
      </c>
      <c r="K177" s="18">
        <v>19.112329000000003</v>
      </c>
      <c r="L177" s="18">
        <v>17.446841000000003</v>
      </c>
      <c r="M177" s="18">
        <v>0.315467</v>
      </c>
      <c r="N177" s="18">
        <v>0</v>
      </c>
      <c r="O177" s="18">
        <v>0</v>
      </c>
      <c r="P177" s="28"/>
      <c r="Q177" s="30" t="s">
        <v>545</v>
      </c>
    </row>
    <row r="178" spans="2:19">
      <c r="B178" s="30" t="s">
        <v>344</v>
      </c>
      <c r="C178" s="18">
        <v>370.69996900000001</v>
      </c>
      <c r="D178" s="18">
        <v>12.785353000000001</v>
      </c>
      <c r="E178" s="18">
        <v>1.6811310000000002</v>
      </c>
      <c r="F178" s="18">
        <v>103.73366499999999</v>
      </c>
      <c r="G178" s="18">
        <v>2.9392499999999999</v>
      </c>
      <c r="H178" s="18">
        <v>2.6898659999999999</v>
      </c>
      <c r="I178" s="18">
        <v>3.3677210000000004</v>
      </c>
      <c r="J178" s="18">
        <v>57.493645999999998</v>
      </c>
      <c r="K178" s="18">
        <v>21.002898000000002</v>
      </c>
      <c r="L178" s="18">
        <v>18.440120000000004</v>
      </c>
      <c r="M178" s="18">
        <v>0.487458</v>
      </c>
      <c r="N178" s="18">
        <v>0</v>
      </c>
      <c r="O178" s="18">
        <v>0</v>
      </c>
      <c r="P178" s="28"/>
      <c r="Q178" s="30" t="s">
        <v>546</v>
      </c>
    </row>
    <row r="179" spans="2:19">
      <c r="B179" s="30" t="s">
        <v>345</v>
      </c>
      <c r="C179" s="18">
        <v>496.39482600000002</v>
      </c>
      <c r="D179" s="18">
        <v>89.341922999999994</v>
      </c>
      <c r="E179" s="18">
        <v>4.0247519999999994</v>
      </c>
      <c r="F179" s="18">
        <v>122.367054</v>
      </c>
      <c r="G179" s="18">
        <v>10.367592</v>
      </c>
      <c r="H179" s="18">
        <v>2.5703490000000002</v>
      </c>
      <c r="I179" s="18">
        <v>3.0716950000000001</v>
      </c>
      <c r="J179" s="18">
        <v>82.431685000000002</v>
      </c>
      <c r="K179" s="18">
        <v>25.51914</v>
      </c>
      <c r="L179" s="18">
        <v>22.356072000000001</v>
      </c>
      <c r="M179" s="18">
        <v>0.69250899999999993</v>
      </c>
      <c r="N179" s="18">
        <v>0</v>
      </c>
      <c r="O179" s="18">
        <v>0</v>
      </c>
      <c r="P179" s="28"/>
      <c r="Q179" s="30" t="s">
        <v>547</v>
      </c>
      <c r="R179" s="31"/>
      <c r="S179" s="31"/>
    </row>
    <row r="180" spans="2:19">
      <c r="B180" s="30" t="s">
        <v>346</v>
      </c>
      <c r="C180" s="18">
        <v>593.5305709999999</v>
      </c>
      <c r="D180" s="18">
        <v>95.182123000000004</v>
      </c>
      <c r="E180" s="18">
        <v>2.656145</v>
      </c>
      <c r="F180" s="18">
        <v>144.32593599999998</v>
      </c>
      <c r="G180" s="18">
        <v>10.089604000000001</v>
      </c>
      <c r="H180" s="18">
        <v>2.8504369999999999</v>
      </c>
      <c r="I180" s="18">
        <v>5.4140829999999998</v>
      </c>
      <c r="J180" s="18">
        <v>107.14117300000001</v>
      </c>
      <c r="K180" s="18">
        <v>28.812636999999999</v>
      </c>
      <c r="L180" s="18">
        <v>22.700319</v>
      </c>
      <c r="M180" s="18">
        <v>0.56881700000000002</v>
      </c>
      <c r="N180" s="18">
        <v>0</v>
      </c>
      <c r="O180" s="18">
        <v>0</v>
      </c>
      <c r="P180" s="28"/>
      <c r="Q180" s="30" t="s">
        <v>548</v>
      </c>
      <c r="R180" s="31"/>
      <c r="S180" s="31"/>
    </row>
    <row r="181" spans="2:19">
      <c r="B181" s="30" t="s">
        <v>347</v>
      </c>
      <c r="C181" s="18">
        <v>471.70089400000001</v>
      </c>
      <c r="D181" s="18">
        <v>119.564469</v>
      </c>
      <c r="E181" s="18">
        <v>0.49954699999999996</v>
      </c>
      <c r="F181" s="18">
        <v>109.46064100000001</v>
      </c>
      <c r="G181" s="18">
        <v>10.906308000000001</v>
      </c>
      <c r="H181" s="18">
        <v>3.1113560000000002</v>
      </c>
      <c r="I181" s="18">
        <v>1.9416959999999999</v>
      </c>
      <c r="J181" s="18">
        <v>75.118937000000017</v>
      </c>
      <c r="K181" s="18">
        <v>28.635081</v>
      </c>
      <c r="L181" s="18">
        <v>19.344332999999999</v>
      </c>
      <c r="M181" s="18">
        <v>0.27687899999999993</v>
      </c>
      <c r="N181" s="18">
        <v>0</v>
      </c>
      <c r="O181" s="18">
        <v>0</v>
      </c>
      <c r="P181" s="28"/>
      <c r="Q181" s="30" t="s">
        <v>549</v>
      </c>
      <c r="R181" s="31"/>
      <c r="S181" s="31"/>
    </row>
    <row r="182" spans="2:19">
      <c r="B182" s="30" t="s">
        <v>348</v>
      </c>
      <c r="C182" s="18">
        <v>712.01630799999998</v>
      </c>
      <c r="D182" s="18">
        <v>47.292399000000003</v>
      </c>
      <c r="E182" s="18">
        <v>32.892454000000001</v>
      </c>
      <c r="F182" s="18">
        <v>141.171514</v>
      </c>
      <c r="G182" s="18">
        <v>13.873369</v>
      </c>
      <c r="H182" s="18">
        <v>3.2124359999999998</v>
      </c>
      <c r="I182" s="18">
        <v>6.1187149999999999</v>
      </c>
      <c r="J182" s="18">
        <v>105.030423</v>
      </c>
      <c r="K182" s="18">
        <v>44.249222000000003</v>
      </c>
      <c r="L182" s="18">
        <v>22.438642000000002</v>
      </c>
      <c r="M182" s="18">
        <v>0.41306900000000002</v>
      </c>
      <c r="N182" s="18">
        <v>0</v>
      </c>
      <c r="O182" s="18">
        <v>0</v>
      </c>
      <c r="P182" s="28"/>
      <c r="Q182" s="30" t="s">
        <v>550</v>
      </c>
      <c r="R182" s="31"/>
      <c r="S182" s="31"/>
    </row>
    <row r="183" spans="2:19">
      <c r="B183" s="30" t="s">
        <v>349</v>
      </c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28"/>
      <c r="Q183" s="30" t="s">
        <v>551</v>
      </c>
      <c r="R183" s="31"/>
      <c r="S183" s="31"/>
    </row>
    <row r="184" spans="2:19">
      <c r="B184" s="30" t="s">
        <v>350</v>
      </c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28"/>
      <c r="Q184" s="30" t="s">
        <v>552</v>
      </c>
      <c r="R184" s="31"/>
      <c r="S184" s="31"/>
    </row>
    <row r="185" spans="2:19">
      <c r="B185" s="30" t="s">
        <v>351</v>
      </c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28"/>
      <c r="Q185" s="30" t="s">
        <v>553</v>
      </c>
      <c r="R185" s="31"/>
      <c r="S185" s="31"/>
    </row>
    <row r="186" spans="2:19"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</row>
    <row r="187" spans="2:19"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</row>
    <row r="188" spans="2:19"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dimension ref="A1:U188"/>
  <sheetViews>
    <sheetView showGridLines="0" topLeftCell="A2" zoomScale="90" zoomScaleNormal="90" workbookViewId="0">
      <selection activeCell="A2" sqref="A2:U2"/>
    </sheetView>
  </sheetViews>
  <sheetFormatPr defaultRowHeight="9"/>
  <cols>
    <col min="1" max="1" width="6.85546875" style="28" customWidth="1"/>
    <col min="2" max="2" width="9.85546875" style="30" bestFit="1" customWidth="1"/>
    <col min="3" max="19" width="7.42578125" style="30" customWidth="1"/>
    <col min="20" max="20" width="9.140625" style="28"/>
    <col min="21" max="16384" width="9.140625" style="30"/>
  </cols>
  <sheetData>
    <row r="1" spans="1:21" hidden="1"/>
    <row r="2" spans="1:21" s="20" customFormat="1" ht="9" customHeight="1">
      <c r="A2" s="261"/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</row>
    <row r="3" spans="1:21" s="20" customFormat="1" ht="21" customHeight="1" thickBot="1">
      <c r="A3" s="261" t="s">
        <v>629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</row>
    <row r="4" spans="1:21" s="17" customFormat="1" ht="11.25" customHeight="1" thickBot="1">
      <c r="A4" s="225" t="s">
        <v>162</v>
      </c>
      <c r="B4" s="225" t="s">
        <v>163</v>
      </c>
      <c r="C4" s="258" t="s">
        <v>581</v>
      </c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60"/>
      <c r="T4" s="225" t="s">
        <v>539</v>
      </c>
      <c r="U4" s="225" t="s">
        <v>526</v>
      </c>
    </row>
    <row r="5" spans="1:21" ht="20.25" customHeight="1" thickBot="1">
      <c r="A5" s="226"/>
      <c r="B5" s="226"/>
      <c r="C5" s="93" t="s">
        <v>5</v>
      </c>
      <c r="D5" s="93" t="s">
        <v>8</v>
      </c>
      <c r="E5" s="93" t="s">
        <v>12</v>
      </c>
      <c r="F5" s="93" t="s">
        <v>16</v>
      </c>
      <c r="G5" s="93" t="s">
        <v>23</v>
      </c>
      <c r="H5" s="93" t="s">
        <v>27</v>
      </c>
      <c r="I5" s="93" t="s">
        <v>34</v>
      </c>
      <c r="J5" s="93" t="s">
        <v>40</v>
      </c>
      <c r="K5" s="93" t="s">
        <v>47</v>
      </c>
      <c r="L5" s="93">
        <v>10</v>
      </c>
      <c r="M5" s="93">
        <v>11</v>
      </c>
      <c r="N5" s="93">
        <v>12</v>
      </c>
      <c r="O5" s="93">
        <v>13</v>
      </c>
      <c r="P5" s="93">
        <v>14</v>
      </c>
      <c r="Q5" s="93">
        <v>15</v>
      </c>
      <c r="R5" s="93">
        <v>16</v>
      </c>
      <c r="S5" s="93">
        <v>17</v>
      </c>
      <c r="T5" s="226"/>
      <c r="U5" s="226"/>
    </row>
    <row r="6" spans="1:21">
      <c r="A6" s="166">
        <v>2019</v>
      </c>
      <c r="B6" s="30" t="s">
        <v>340</v>
      </c>
      <c r="C6" s="18">
        <v>17.051288</v>
      </c>
      <c r="D6" s="18">
        <v>12.803090999999998</v>
      </c>
      <c r="E6" s="18">
        <v>69.415269999999992</v>
      </c>
      <c r="F6" s="18">
        <v>26.874639000000009</v>
      </c>
      <c r="G6" s="18">
        <v>7.3097200000000004</v>
      </c>
      <c r="H6" s="18">
        <v>9.6652679999999993</v>
      </c>
      <c r="I6" s="18">
        <v>25.479378000000001</v>
      </c>
      <c r="J6" s="18">
        <v>45.765901000000007</v>
      </c>
      <c r="K6" s="18">
        <v>7.524263000000003</v>
      </c>
      <c r="L6" s="18">
        <v>11.963146</v>
      </c>
      <c r="M6" s="18">
        <v>5.7101430000000004</v>
      </c>
      <c r="N6" s="18">
        <v>7.090541</v>
      </c>
      <c r="O6" s="18">
        <v>0.64219499999999996</v>
      </c>
      <c r="P6" s="18">
        <v>3.4708999999999997E-2</v>
      </c>
      <c r="Q6" s="18">
        <v>71.748892000000012</v>
      </c>
      <c r="R6" s="18">
        <v>23.924113999999996</v>
      </c>
      <c r="S6" s="18">
        <v>7.9542640000000002</v>
      </c>
      <c r="T6" s="166">
        <v>2019</v>
      </c>
      <c r="U6" s="30" t="s">
        <v>542</v>
      </c>
    </row>
    <row r="7" spans="1:21">
      <c r="B7" s="30" t="s">
        <v>341</v>
      </c>
      <c r="C7" s="18">
        <v>15.43075</v>
      </c>
      <c r="D7" s="18">
        <v>13.330914000000002</v>
      </c>
      <c r="E7" s="18">
        <v>64.310311000000013</v>
      </c>
      <c r="F7" s="18">
        <v>31.199428000000001</v>
      </c>
      <c r="G7" s="18">
        <v>10.089812999999999</v>
      </c>
      <c r="H7" s="18">
        <v>10.808531</v>
      </c>
      <c r="I7" s="18">
        <v>26.882300000000001</v>
      </c>
      <c r="J7" s="18">
        <v>42.729249999999993</v>
      </c>
      <c r="K7" s="18">
        <v>6.5651279999999996</v>
      </c>
      <c r="L7" s="18">
        <v>7.8393090000000001</v>
      </c>
      <c r="M7" s="18">
        <v>3.8668220000000004</v>
      </c>
      <c r="N7" s="18">
        <v>7.1530699999999996</v>
      </c>
      <c r="O7" s="18">
        <v>1.0075320000000001</v>
      </c>
      <c r="P7" s="18">
        <v>1.3205E-2</v>
      </c>
      <c r="Q7" s="18">
        <v>67.626846999999998</v>
      </c>
      <c r="R7" s="18">
        <v>23.445274000000005</v>
      </c>
      <c r="S7" s="18">
        <v>7.3255280000000003</v>
      </c>
      <c r="U7" s="30" t="s">
        <v>543</v>
      </c>
    </row>
    <row r="8" spans="1:21">
      <c r="B8" s="30" t="s">
        <v>342</v>
      </c>
      <c r="C8" s="18">
        <v>25.407584</v>
      </c>
      <c r="D8" s="18">
        <v>14.626876999999999</v>
      </c>
      <c r="E8" s="18">
        <v>71.46447400000001</v>
      </c>
      <c r="F8" s="18">
        <v>25.614201000000001</v>
      </c>
      <c r="G8" s="18">
        <v>7.534154</v>
      </c>
      <c r="H8" s="18">
        <v>13.473488</v>
      </c>
      <c r="I8" s="18">
        <v>29.287669999999999</v>
      </c>
      <c r="J8" s="18">
        <v>51.717031000000006</v>
      </c>
      <c r="K8" s="18">
        <v>8.2724330000000013</v>
      </c>
      <c r="L8" s="18">
        <v>6.0606429999999998</v>
      </c>
      <c r="M8" s="18">
        <v>5.5356579999999997</v>
      </c>
      <c r="N8" s="18">
        <v>7.454701</v>
      </c>
      <c r="O8" s="18">
        <v>0.82919799999999999</v>
      </c>
      <c r="P8" s="18">
        <v>5.9820999999999999E-2</v>
      </c>
      <c r="Q8" s="18">
        <v>63.259681000000029</v>
      </c>
      <c r="R8" s="18">
        <v>25.740938000000007</v>
      </c>
      <c r="S8" s="18">
        <v>7.7643439999999995</v>
      </c>
      <c r="U8" s="30" t="s">
        <v>544</v>
      </c>
    </row>
    <row r="9" spans="1:21">
      <c r="B9" s="30" t="s">
        <v>343</v>
      </c>
      <c r="C9" s="18">
        <v>14.852173999999998</v>
      </c>
      <c r="D9" s="18">
        <v>15.210837999999999</v>
      </c>
      <c r="E9" s="18">
        <v>59.768643000000004</v>
      </c>
      <c r="F9" s="18">
        <v>27.240409000000007</v>
      </c>
      <c r="G9" s="18">
        <v>9.982937999999999</v>
      </c>
      <c r="H9" s="18">
        <v>16.518096999999997</v>
      </c>
      <c r="I9" s="18">
        <v>26.077396999999998</v>
      </c>
      <c r="J9" s="18">
        <v>59.244986999999995</v>
      </c>
      <c r="K9" s="18">
        <v>7.9791490000000014</v>
      </c>
      <c r="L9" s="18">
        <v>7.1786089999999998</v>
      </c>
      <c r="M9" s="18">
        <v>4.0876439999999992</v>
      </c>
      <c r="N9" s="18">
        <v>5.7103550000000007</v>
      </c>
      <c r="O9" s="18">
        <v>0.458339</v>
      </c>
      <c r="P9" s="18">
        <v>7.4123999999999995E-2</v>
      </c>
      <c r="Q9" s="18">
        <v>53.914189000000022</v>
      </c>
      <c r="R9" s="18">
        <v>24.420511000000005</v>
      </c>
      <c r="S9" s="18">
        <v>7.8350220000000004</v>
      </c>
      <c r="U9" s="30" t="s">
        <v>545</v>
      </c>
    </row>
    <row r="10" spans="1:21">
      <c r="B10" s="30" t="s">
        <v>344</v>
      </c>
      <c r="C10" s="18">
        <v>20.674129999999995</v>
      </c>
      <c r="D10" s="18">
        <v>19.167743000000002</v>
      </c>
      <c r="E10" s="18">
        <v>67.64219700000001</v>
      </c>
      <c r="F10" s="18">
        <v>32.995645999999994</v>
      </c>
      <c r="G10" s="18">
        <v>9.2715559999999986</v>
      </c>
      <c r="H10" s="18">
        <v>13.190355</v>
      </c>
      <c r="I10" s="18">
        <v>32.829888999999994</v>
      </c>
      <c r="J10" s="18">
        <v>60.710594</v>
      </c>
      <c r="K10" s="18">
        <v>8.5292560000000002</v>
      </c>
      <c r="L10" s="18">
        <v>5.5025220000000008</v>
      </c>
      <c r="M10" s="18">
        <v>5.3192599999999999</v>
      </c>
      <c r="N10" s="18">
        <v>5.0712089999999996</v>
      </c>
      <c r="O10" s="18">
        <v>1.0009699999999999</v>
      </c>
      <c r="P10" s="18">
        <v>4.4997000000000002E-2</v>
      </c>
      <c r="Q10" s="18">
        <v>56.770926000000017</v>
      </c>
      <c r="R10" s="18">
        <v>27.806941999999999</v>
      </c>
      <c r="S10" s="18">
        <v>8.2844529999999992</v>
      </c>
      <c r="U10" s="30" t="s">
        <v>546</v>
      </c>
    </row>
    <row r="11" spans="1:21">
      <c r="B11" s="30" t="s">
        <v>345</v>
      </c>
      <c r="C11" s="18">
        <v>18.128369999999997</v>
      </c>
      <c r="D11" s="18">
        <v>14.618945000000002</v>
      </c>
      <c r="E11" s="18">
        <v>63.503591999999998</v>
      </c>
      <c r="F11" s="18">
        <v>25.192300999999997</v>
      </c>
      <c r="G11" s="18">
        <v>9.4071149999999992</v>
      </c>
      <c r="H11" s="18">
        <v>5.3123659999999999</v>
      </c>
      <c r="I11" s="18">
        <v>33.131292999999999</v>
      </c>
      <c r="J11" s="18">
        <v>61.919967999999997</v>
      </c>
      <c r="K11" s="18">
        <v>5.9507759999999994</v>
      </c>
      <c r="L11" s="18">
        <v>5.0895219999999997</v>
      </c>
      <c r="M11" s="18">
        <v>5.5484770000000019</v>
      </c>
      <c r="N11" s="18">
        <v>4.3639709999999994</v>
      </c>
      <c r="O11" s="18">
        <v>0.39462900000000001</v>
      </c>
      <c r="P11" s="18">
        <v>0.138464</v>
      </c>
      <c r="Q11" s="18">
        <v>49.307944000000006</v>
      </c>
      <c r="R11" s="18">
        <v>24.340978</v>
      </c>
      <c r="S11" s="18">
        <v>6.3260680000000002</v>
      </c>
      <c r="U11" s="30" t="s">
        <v>547</v>
      </c>
    </row>
    <row r="12" spans="1:21">
      <c r="B12" s="30" t="s">
        <v>346</v>
      </c>
      <c r="C12" s="18">
        <v>25.558343000000001</v>
      </c>
      <c r="D12" s="18">
        <v>14.356183</v>
      </c>
      <c r="E12" s="18">
        <v>76.913369000000003</v>
      </c>
      <c r="F12" s="18">
        <v>25.464489999999998</v>
      </c>
      <c r="G12" s="18">
        <v>10.140953</v>
      </c>
      <c r="H12" s="18">
        <v>4.0942270000000001</v>
      </c>
      <c r="I12" s="18">
        <v>27.117342999999998</v>
      </c>
      <c r="J12" s="18">
        <v>56.319807999999995</v>
      </c>
      <c r="K12" s="18">
        <v>8.0544970000000013</v>
      </c>
      <c r="L12" s="18">
        <v>7.2597059999999995</v>
      </c>
      <c r="M12" s="18">
        <v>4.9556770000000006</v>
      </c>
      <c r="N12" s="18">
        <v>5.9558140000000002</v>
      </c>
      <c r="O12" s="18">
        <v>0.297039</v>
      </c>
      <c r="P12" s="18">
        <v>4.6814999999999996E-2</v>
      </c>
      <c r="Q12" s="18">
        <v>52.852486000000006</v>
      </c>
      <c r="R12" s="18">
        <v>25.535513999999999</v>
      </c>
      <c r="S12" s="18">
        <v>7.8382030000000009</v>
      </c>
      <c r="U12" s="30" t="s">
        <v>548</v>
      </c>
    </row>
    <row r="13" spans="1:21">
      <c r="B13" s="30" t="s">
        <v>347</v>
      </c>
      <c r="C13" s="18">
        <v>11.748972999999999</v>
      </c>
      <c r="D13" s="18">
        <v>14.331983000000001</v>
      </c>
      <c r="E13" s="18">
        <v>62.985755999999988</v>
      </c>
      <c r="F13" s="18">
        <v>21.282285000000002</v>
      </c>
      <c r="G13" s="18">
        <v>3.1139520000000003</v>
      </c>
      <c r="H13" s="18">
        <v>3.1191080000000002</v>
      </c>
      <c r="I13" s="18">
        <v>20.719332000000001</v>
      </c>
      <c r="J13" s="18">
        <v>57.497315000000008</v>
      </c>
      <c r="K13" s="18">
        <v>7.4922899999999988</v>
      </c>
      <c r="L13" s="18">
        <v>6.0266479999999998</v>
      </c>
      <c r="M13" s="18">
        <v>4.7725729999999995</v>
      </c>
      <c r="N13" s="18">
        <v>3.0696509999999999</v>
      </c>
      <c r="O13" s="18">
        <v>0.18087799999999998</v>
      </c>
      <c r="P13" s="18">
        <v>9.6151E-2</v>
      </c>
      <c r="Q13" s="18">
        <v>49.532260999999991</v>
      </c>
      <c r="R13" s="18">
        <v>16.581636000000003</v>
      </c>
      <c r="S13" s="18">
        <v>6.7692670000000001</v>
      </c>
      <c r="U13" s="30" t="s">
        <v>549</v>
      </c>
    </row>
    <row r="14" spans="1:21">
      <c r="B14" s="30" t="s">
        <v>348</v>
      </c>
      <c r="C14" s="18">
        <v>18.925215999999999</v>
      </c>
      <c r="D14" s="18">
        <v>16.314681</v>
      </c>
      <c r="E14" s="18">
        <v>75.361586999999986</v>
      </c>
      <c r="F14" s="18">
        <v>29.958371000000007</v>
      </c>
      <c r="G14" s="18">
        <v>10.121292</v>
      </c>
      <c r="H14" s="18">
        <v>3.6836819999999997</v>
      </c>
      <c r="I14" s="18">
        <v>26.019928</v>
      </c>
      <c r="J14" s="18">
        <v>82.183348000000009</v>
      </c>
      <c r="K14" s="18">
        <v>7.5724590000000003</v>
      </c>
      <c r="L14" s="18">
        <v>7.5756479999999993</v>
      </c>
      <c r="M14" s="18">
        <v>5.1709290000000001</v>
      </c>
      <c r="N14" s="18">
        <v>7.6497440000000001</v>
      </c>
      <c r="O14" s="18">
        <v>8.1029999999999991E-2</v>
      </c>
      <c r="P14" s="18">
        <v>7.7627000000000002E-2</v>
      </c>
      <c r="Q14" s="18">
        <v>54.557214999999964</v>
      </c>
      <c r="R14" s="18">
        <v>24.985073</v>
      </c>
      <c r="S14" s="18">
        <v>7.4295039999999997</v>
      </c>
      <c r="U14" s="30" t="s">
        <v>550</v>
      </c>
    </row>
    <row r="15" spans="1:21">
      <c r="B15" s="30" t="s">
        <v>349</v>
      </c>
      <c r="C15" s="18">
        <v>16.893871000000001</v>
      </c>
      <c r="D15" s="18">
        <v>21.694049000000007</v>
      </c>
      <c r="E15" s="18">
        <v>89.706961999999976</v>
      </c>
      <c r="F15" s="18">
        <v>35.363335000000006</v>
      </c>
      <c r="G15" s="18">
        <v>10.080439</v>
      </c>
      <c r="H15" s="18">
        <v>4.6896249999999995</v>
      </c>
      <c r="I15" s="18">
        <v>32.031105000000004</v>
      </c>
      <c r="J15" s="18">
        <v>80.636342999999997</v>
      </c>
      <c r="K15" s="18">
        <v>8.9223629999999972</v>
      </c>
      <c r="L15" s="18">
        <v>12.894108999999998</v>
      </c>
      <c r="M15" s="18">
        <v>7.4358520000000006</v>
      </c>
      <c r="N15" s="18">
        <v>6.3585659999999997</v>
      </c>
      <c r="O15" s="18">
        <v>0.32823300000000005</v>
      </c>
      <c r="P15" s="18">
        <v>0.10806199999999999</v>
      </c>
      <c r="Q15" s="18">
        <v>68.762339999999966</v>
      </c>
      <c r="R15" s="18">
        <v>29.44391199999999</v>
      </c>
      <c r="S15" s="18">
        <v>7.7449529999999998</v>
      </c>
      <c r="U15" s="30" t="s">
        <v>551</v>
      </c>
    </row>
    <row r="16" spans="1:21">
      <c r="B16" s="30" t="s">
        <v>350</v>
      </c>
      <c r="C16" s="18">
        <v>9.0885299999999987</v>
      </c>
      <c r="D16" s="18">
        <v>20.92921599999999</v>
      </c>
      <c r="E16" s="18">
        <v>68.607455999999985</v>
      </c>
      <c r="F16" s="18">
        <v>39.661925999999994</v>
      </c>
      <c r="G16" s="18">
        <v>9.3015819999999998</v>
      </c>
      <c r="H16" s="18">
        <v>5.4805570000000001</v>
      </c>
      <c r="I16" s="18">
        <v>28.138942999999998</v>
      </c>
      <c r="J16" s="18">
        <v>82.31112899999998</v>
      </c>
      <c r="K16" s="18">
        <v>8.5048890000000004</v>
      </c>
      <c r="L16" s="18">
        <v>11.556642</v>
      </c>
      <c r="M16" s="18">
        <v>6.7915949999999992</v>
      </c>
      <c r="N16" s="18">
        <v>4.8066649999999997</v>
      </c>
      <c r="O16" s="18">
        <v>0.15227299999999999</v>
      </c>
      <c r="P16" s="18">
        <v>0.13891000000000001</v>
      </c>
      <c r="Q16" s="18">
        <v>97.73763799999999</v>
      </c>
      <c r="R16" s="18">
        <v>23.256331000000003</v>
      </c>
      <c r="S16" s="18">
        <v>8.4890849999999993</v>
      </c>
      <c r="U16" s="30" t="s">
        <v>552</v>
      </c>
    </row>
    <row r="17" spans="1:21">
      <c r="B17" s="30" t="s">
        <v>351</v>
      </c>
      <c r="C17" s="18">
        <v>14.31316</v>
      </c>
      <c r="D17" s="18">
        <v>15.098322999999999</v>
      </c>
      <c r="E17" s="18">
        <v>57.037278000000008</v>
      </c>
      <c r="F17" s="18">
        <v>25.029813999999995</v>
      </c>
      <c r="G17" s="18">
        <v>7.3930310000000006</v>
      </c>
      <c r="H17" s="18">
        <v>8.1251920000000002</v>
      </c>
      <c r="I17" s="18">
        <v>27.160381999999998</v>
      </c>
      <c r="J17" s="18">
        <v>64.928274000000002</v>
      </c>
      <c r="K17" s="18">
        <v>8.5627849999999981</v>
      </c>
      <c r="L17" s="18">
        <v>6.9260710000000003</v>
      </c>
      <c r="M17" s="18">
        <v>6.0676290000000002</v>
      </c>
      <c r="N17" s="18">
        <v>6.8332120000000005</v>
      </c>
      <c r="O17" s="18">
        <v>0.56594599999999995</v>
      </c>
      <c r="P17" s="18">
        <v>0.13958400000000001</v>
      </c>
      <c r="Q17" s="18">
        <v>85.521363999999977</v>
      </c>
      <c r="R17" s="18">
        <v>20.253798</v>
      </c>
      <c r="S17" s="18">
        <v>11.564795</v>
      </c>
      <c r="U17" s="30" t="s">
        <v>553</v>
      </c>
    </row>
    <row r="18" spans="1:21"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31"/>
      <c r="Q18" s="31"/>
      <c r="R18" s="31"/>
      <c r="S18" s="31"/>
    </row>
    <row r="19" spans="1:21">
      <c r="A19" s="166">
        <v>2020</v>
      </c>
      <c r="B19" s="30" t="s">
        <v>340</v>
      </c>
      <c r="C19" s="18">
        <v>21.476096999999999</v>
      </c>
      <c r="D19" s="18">
        <v>17.271286000000003</v>
      </c>
      <c r="E19" s="18">
        <v>58.534173999999993</v>
      </c>
      <c r="F19" s="18">
        <v>28.662005000000001</v>
      </c>
      <c r="G19" s="18">
        <v>8.3829339999999988</v>
      </c>
      <c r="H19" s="18">
        <v>13.777828</v>
      </c>
      <c r="I19" s="18">
        <v>26.806151999999997</v>
      </c>
      <c r="J19" s="18">
        <v>53.987956999999994</v>
      </c>
      <c r="K19" s="18">
        <v>8.3924669999999999</v>
      </c>
      <c r="L19" s="18">
        <v>8.2586839999999988</v>
      </c>
      <c r="M19" s="18">
        <v>5.5381419999999997</v>
      </c>
      <c r="N19" s="18">
        <v>8.2531569999999999</v>
      </c>
      <c r="O19" s="18">
        <v>0.34378500000000001</v>
      </c>
      <c r="P19" s="18">
        <v>5.6684999999999999E-2</v>
      </c>
      <c r="Q19" s="18">
        <v>72.025236000000007</v>
      </c>
      <c r="R19" s="18">
        <v>25.206868999999998</v>
      </c>
      <c r="S19" s="18">
        <v>10.264294</v>
      </c>
      <c r="T19" s="166">
        <v>2020</v>
      </c>
      <c r="U19" s="30" t="s">
        <v>542</v>
      </c>
    </row>
    <row r="20" spans="1:21">
      <c r="B20" s="30" t="s">
        <v>341</v>
      </c>
      <c r="C20" s="18">
        <v>12.224604000000001</v>
      </c>
      <c r="D20" s="18">
        <v>15.564392999999999</v>
      </c>
      <c r="E20" s="18">
        <v>60.084644000000011</v>
      </c>
      <c r="F20" s="18">
        <v>27.910758000000001</v>
      </c>
      <c r="G20" s="18">
        <v>6.7864040000000001</v>
      </c>
      <c r="H20" s="18">
        <v>13.227953999999999</v>
      </c>
      <c r="I20" s="18">
        <v>24.300287999999998</v>
      </c>
      <c r="J20" s="18">
        <v>48.922310000000003</v>
      </c>
      <c r="K20" s="18">
        <v>7.8184970000000007</v>
      </c>
      <c r="L20" s="18">
        <v>4.7325310000000007</v>
      </c>
      <c r="M20" s="18">
        <v>5.107246</v>
      </c>
      <c r="N20" s="18">
        <v>5.7730930000000003</v>
      </c>
      <c r="O20" s="18">
        <v>0.225024</v>
      </c>
      <c r="P20" s="18">
        <v>7.0646E-2</v>
      </c>
      <c r="Q20" s="18">
        <v>76.92025799999999</v>
      </c>
      <c r="R20" s="18">
        <v>22.094922</v>
      </c>
      <c r="S20" s="18">
        <v>10.507539</v>
      </c>
      <c r="U20" s="30" t="s">
        <v>543</v>
      </c>
    </row>
    <row r="21" spans="1:21">
      <c r="B21" s="30" t="s">
        <v>342</v>
      </c>
      <c r="C21" s="18">
        <v>24.943486999999998</v>
      </c>
      <c r="D21" s="18">
        <v>18.241249</v>
      </c>
      <c r="E21" s="18">
        <v>48.498919000000001</v>
      </c>
      <c r="F21" s="18">
        <v>27.891813000000013</v>
      </c>
      <c r="G21" s="18">
        <v>8.9406649999999992</v>
      </c>
      <c r="H21" s="18">
        <v>14.835875</v>
      </c>
      <c r="I21" s="18">
        <v>29.779387</v>
      </c>
      <c r="J21" s="18">
        <v>61.436305000000004</v>
      </c>
      <c r="K21" s="18">
        <v>9.1496950000000012</v>
      </c>
      <c r="L21" s="18">
        <v>6.3524510000000003</v>
      </c>
      <c r="M21" s="18">
        <v>4.7026419999999991</v>
      </c>
      <c r="N21" s="18">
        <v>10.698325000000001</v>
      </c>
      <c r="O21" s="18">
        <v>0.64646300000000001</v>
      </c>
      <c r="P21" s="18">
        <v>2.2914999999999998E-2</v>
      </c>
      <c r="Q21" s="18">
        <v>75.072645999999992</v>
      </c>
      <c r="R21" s="18">
        <v>28.564773000000002</v>
      </c>
      <c r="S21" s="18">
        <v>11.989376999999999</v>
      </c>
      <c r="U21" s="30" t="s">
        <v>544</v>
      </c>
    </row>
    <row r="22" spans="1:21">
      <c r="B22" s="30" t="s">
        <v>343</v>
      </c>
      <c r="C22" s="18">
        <v>21.604565999999998</v>
      </c>
      <c r="D22" s="18">
        <v>13.526986000000001</v>
      </c>
      <c r="E22" s="18">
        <v>30.077809999999999</v>
      </c>
      <c r="F22" s="18">
        <v>27.575069000000003</v>
      </c>
      <c r="G22" s="18">
        <v>8.2584790000000012</v>
      </c>
      <c r="H22" s="18">
        <v>11.483342</v>
      </c>
      <c r="I22" s="18">
        <v>27.929414999999999</v>
      </c>
      <c r="J22" s="18">
        <v>56.564247000000002</v>
      </c>
      <c r="K22" s="18">
        <v>5.9654009999999991</v>
      </c>
      <c r="L22" s="18">
        <v>7.9526199999999996</v>
      </c>
      <c r="M22" s="18">
        <v>5.5861170000000024</v>
      </c>
      <c r="N22" s="18">
        <v>9.1554179999999992</v>
      </c>
      <c r="O22" s="18">
        <v>0.460534</v>
      </c>
      <c r="P22" s="18">
        <v>5.4918000000000002E-2</v>
      </c>
      <c r="Q22" s="18">
        <v>66.389812000000006</v>
      </c>
      <c r="R22" s="18">
        <v>28.569353999999997</v>
      </c>
      <c r="S22" s="18">
        <v>14.178847000000001</v>
      </c>
      <c r="U22" s="30" t="s">
        <v>545</v>
      </c>
    </row>
    <row r="23" spans="1:21">
      <c r="B23" s="30" t="s">
        <v>344</v>
      </c>
      <c r="C23" s="18">
        <v>26.224309000000005</v>
      </c>
      <c r="D23" s="18">
        <v>13.054496999999998</v>
      </c>
      <c r="E23" s="18">
        <v>35.163426999999999</v>
      </c>
      <c r="F23" s="18">
        <v>23.649033999999993</v>
      </c>
      <c r="G23" s="18">
        <v>6.7664349999999995</v>
      </c>
      <c r="H23" s="18">
        <v>14.268449</v>
      </c>
      <c r="I23" s="18">
        <v>29.101136000000004</v>
      </c>
      <c r="J23" s="18">
        <v>67.663295999999988</v>
      </c>
      <c r="K23" s="18">
        <v>5.7562920000000002</v>
      </c>
      <c r="L23" s="18">
        <v>6.9669229999999995</v>
      </c>
      <c r="M23" s="18">
        <v>5.5705439999999982</v>
      </c>
      <c r="N23" s="18">
        <v>5.4340950000000001</v>
      </c>
      <c r="O23" s="18">
        <v>0.64352100000000001</v>
      </c>
      <c r="P23" s="18">
        <v>4.7236E-2</v>
      </c>
      <c r="Q23" s="18">
        <v>54.985512</v>
      </c>
      <c r="R23" s="18">
        <v>26.008354999999998</v>
      </c>
      <c r="S23" s="18">
        <v>6.8279030000000001</v>
      </c>
      <c r="U23" s="30" t="s">
        <v>546</v>
      </c>
    </row>
    <row r="24" spans="1:21">
      <c r="B24" s="30" t="s">
        <v>345</v>
      </c>
      <c r="C24" s="18">
        <v>17.661774999999999</v>
      </c>
      <c r="D24" s="18">
        <v>15.937355</v>
      </c>
      <c r="E24" s="18">
        <v>49.424334000000002</v>
      </c>
      <c r="F24" s="18">
        <v>26.098864000000003</v>
      </c>
      <c r="G24" s="18">
        <v>6.9412120000000002</v>
      </c>
      <c r="H24" s="18">
        <v>6.2478109999999996</v>
      </c>
      <c r="I24" s="18">
        <v>28.710733999999999</v>
      </c>
      <c r="J24" s="18">
        <v>67.515610999999993</v>
      </c>
      <c r="K24" s="18">
        <v>7.0181100000000001</v>
      </c>
      <c r="L24" s="18">
        <v>4.6171629999999997</v>
      </c>
      <c r="M24" s="18">
        <v>4.2686700000000011</v>
      </c>
      <c r="N24" s="18">
        <v>12.154133999999999</v>
      </c>
      <c r="O24" s="18">
        <v>0.91770099999999999</v>
      </c>
      <c r="P24" s="18">
        <v>4.0823000000000005E-2</v>
      </c>
      <c r="Q24" s="18">
        <v>64.251283999999998</v>
      </c>
      <c r="R24" s="18">
        <v>25.330534</v>
      </c>
      <c r="S24" s="18">
        <v>10.330453</v>
      </c>
      <c r="U24" s="30" t="s">
        <v>547</v>
      </c>
    </row>
    <row r="25" spans="1:21">
      <c r="B25" s="30" t="s">
        <v>346</v>
      </c>
      <c r="C25" s="18">
        <v>24.293201</v>
      </c>
      <c r="D25" s="18">
        <v>19.636284999999994</v>
      </c>
      <c r="E25" s="18">
        <v>57.506327000000006</v>
      </c>
      <c r="F25" s="18">
        <v>21.881601</v>
      </c>
      <c r="G25" s="18">
        <v>8.0458440000000007</v>
      </c>
      <c r="H25" s="18">
        <v>5.0220719999999996</v>
      </c>
      <c r="I25" s="18">
        <v>23.892442000000003</v>
      </c>
      <c r="J25" s="18">
        <v>64.724405000000004</v>
      </c>
      <c r="K25" s="18">
        <v>8.4025569999999998</v>
      </c>
      <c r="L25" s="18">
        <v>5.7202830000000002</v>
      </c>
      <c r="M25" s="18">
        <v>6.0545240000000007</v>
      </c>
      <c r="N25" s="18">
        <v>8.3128529999999987</v>
      </c>
      <c r="O25" s="18">
        <v>0.91988099999999995</v>
      </c>
      <c r="P25" s="18">
        <v>4.9890999999999998E-2</v>
      </c>
      <c r="Q25" s="18">
        <v>66.142511999999968</v>
      </c>
      <c r="R25" s="18">
        <v>35.695941999999995</v>
      </c>
      <c r="S25" s="18">
        <v>11.335813</v>
      </c>
      <c r="U25" s="30" t="s">
        <v>548</v>
      </c>
    </row>
    <row r="26" spans="1:21">
      <c r="B26" s="30" t="s">
        <v>347</v>
      </c>
      <c r="C26" s="18">
        <v>23.310727999999997</v>
      </c>
      <c r="D26" s="18">
        <v>20.176969</v>
      </c>
      <c r="E26" s="18">
        <v>51.395481000000004</v>
      </c>
      <c r="F26" s="18">
        <v>24.982413000000001</v>
      </c>
      <c r="G26" s="18">
        <v>3.5666089999999997</v>
      </c>
      <c r="H26" s="18">
        <v>3.5051640000000002</v>
      </c>
      <c r="I26" s="18">
        <v>21.114498000000001</v>
      </c>
      <c r="J26" s="18">
        <v>72.691832000000005</v>
      </c>
      <c r="K26" s="18">
        <v>9.1712369999999979</v>
      </c>
      <c r="L26" s="18">
        <v>4.6066539999999998</v>
      </c>
      <c r="M26" s="18">
        <v>3.5147369999999998</v>
      </c>
      <c r="N26" s="18">
        <v>2.787261</v>
      </c>
      <c r="O26" s="18">
        <v>0.25565099999999996</v>
      </c>
      <c r="P26" s="18">
        <v>8.3362000000000006E-2</v>
      </c>
      <c r="Q26" s="18">
        <v>48.39360099999999</v>
      </c>
      <c r="R26" s="18">
        <v>20.898148999999997</v>
      </c>
      <c r="S26" s="18">
        <v>9.7040749999999996</v>
      </c>
      <c r="U26" s="30" t="s">
        <v>549</v>
      </c>
    </row>
    <row r="27" spans="1:21">
      <c r="B27" s="30" t="s">
        <v>348</v>
      </c>
      <c r="C27" s="18">
        <v>13.848146</v>
      </c>
      <c r="D27" s="18">
        <v>23.920920000000002</v>
      </c>
      <c r="E27" s="18">
        <v>64.757128999999992</v>
      </c>
      <c r="F27" s="18">
        <v>35.3568</v>
      </c>
      <c r="G27" s="18">
        <v>7.2081120000000007</v>
      </c>
      <c r="H27" s="18">
        <v>4.289396</v>
      </c>
      <c r="I27" s="18">
        <v>23.157214</v>
      </c>
      <c r="J27" s="18">
        <v>92.169613999999996</v>
      </c>
      <c r="K27" s="18">
        <v>9.1549220000000009</v>
      </c>
      <c r="L27" s="18">
        <v>5.8347009999999999</v>
      </c>
      <c r="M27" s="18">
        <v>3.8375430000000001</v>
      </c>
      <c r="N27" s="18">
        <v>6.8263609999999995</v>
      </c>
      <c r="O27" s="18">
        <v>0.50029400000000002</v>
      </c>
      <c r="P27" s="18">
        <v>6.5358000000000013E-2</v>
      </c>
      <c r="Q27" s="18">
        <v>58.723047000000001</v>
      </c>
      <c r="R27" s="18">
        <v>28.021366</v>
      </c>
      <c r="S27" s="18">
        <v>11.646644999999999</v>
      </c>
      <c r="U27" s="30" t="s">
        <v>550</v>
      </c>
    </row>
    <row r="28" spans="1:21">
      <c r="B28" s="30" t="s">
        <v>349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U28" s="30" t="s">
        <v>551</v>
      </c>
    </row>
    <row r="29" spans="1:21">
      <c r="B29" s="30" t="s">
        <v>350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U29" s="30" t="s">
        <v>552</v>
      </c>
    </row>
    <row r="30" spans="1:21">
      <c r="B30" s="30" t="s">
        <v>351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U30" s="30" t="s">
        <v>553</v>
      </c>
    </row>
    <row r="31" spans="1:21" ht="13.5" customHeight="1"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</row>
    <row r="32" spans="1:21" ht="12.75">
      <c r="A32" s="148"/>
      <c r="B32" s="163"/>
      <c r="C32" s="18"/>
      <c r="D32" s="153"/>
      <c r="E32" s="153"/>
      <c r="F32" s="153"/>
      <c r="G32" s="18"/>
      <c r="H32" s="18"/>
      <c r="I32" s="18"/>
      <c r="J32" s="18"/>
      <c r="K32" s="18"/>
      <c r="L32" s="18"/>
      <c r="M32" s="18"/>
      <c r="N32" s="18"/>
      <c r="O32" s="18"/>
    </row>
    <row r="33" spans="1:21"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</row>
    <row r="34" spans="1:21" s="20" customFormat="1" ht="21" customHeight="1" thickBot="1">
      <c r="A34" s="261" t="s">
        <v>629</v>
      </c>
      <c r="B34" s="261"/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</row>
    <row r="35" spans="1:21" s="17" customFormat="1" ht="11.25" customHeight="1" thickBot="1">
      <c r="A35" s="225" t="s">
        <v>162</v>
      </c>
      <c r="B35" s="225" t="s">
        <v>163</v>
      </c>
      <c r="C35" s="258" t="s">
        <v>581</v>
      </c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60"/>
      <c r="T35" s="225" t="s">
        <v>539</v>
      </c>
      <c r="U35" s="225" t="s">
        <v>526</v>
      </c>
    </row>
    <row r="36" spans="1:21" ht="20.25" customHeight="1" thickBot="1">
      <c r="A36" s="226"/>
      <c r="B36" s="226"/>
      <c r="C36" s="93">
        <v>18</v>
      </c>
      <c r="D36" s="93">
        <v>19</v>
      </c>
      <c r="E36" s="93">
        <v>20</v>
      </c>
      <c r="F36" s="93">
        <v>21</v>
      </c>
      <c r="G36" s="93">
        <v>22</v>
      </c>
      <c r="H36" s="93">
        <v>23</v>
      </c>
      <c r="I36" s="93">
        <v>24</v>
      </c>
      <c r="J36" s="93">
        <v>25</v>
      </c>
      <c r="K36" s="93">
        <v>26</v>
      </c>
      <c r="L36" s="93">
        <v>27</v>
      </c>
      <c r="M36" s="93">
        <v>28</v>
      </c>
      <c r="N36" s="93">
        <v>29</v>
      </c>
      <c r="O36" s="93">
        <v>30</v>
      </c>
      <c r="P36" s="93">
        <v>31</v>
      </c>
      <c r="Q36" s="93">
        <v>32</v>
      </c>
      <c r="R36" s="93">
        <v>33</v>
      </c>
      <c r="S36" s="93">
        <v>34</v>
      </c>
      <c r="T36" s="226"/>
      <c r="U36" s="226"/>
    </row>
    <row r="37" spans="1:21">
      <c r="A37" s="166">
        <v>2019</v>
      </c>
      <c r="B37" s="30" t="s">
        <v>340</v>
      </c>
      <c r="C37" s="18">
        <v>2.4258349999999997</v>
      </c>
      <c r="D37" s="18">
        <v>27.066338999999999</v>
      </c>
      <c r="E37" s="18">
        <v>36.566980000000008</v>
      </c>
      <c r="F37" s="18">
        <v>13.904015999999995</v>
      </c>
      <c r="G37" s="18">
        <v>78.617226000000002</v>
      </c>
      <c r="H37" s="18">
        <v>15.093886000000001</v>
      </c>
      <c r="I37" s="18">
        <v>50.812007999999999</v>
      </c>
      <c r="J37" s="18">
        <v>26.647297000000002</v>
      </c>
      <c r="K37" s="18">
        <v>34.453853000000002</v>
      </c>
      <c r="L37" s="18">
        <v>293.03393399999999</v>
      </c>
      <c r="M37" s="18">
        <v>7.2783030000000011</v>
      </c>
      <c r="N37" s="18">
        <v>87.476851999999994</v>
      </c>
      <c r="O37" s="18">
        <v>81.961685000000003</v>
      </c>
      <c r="P37" s="18">
        <v>10.182164999999999</v>
      </c>
      <c r="Q37" s="18">
        <v>14.446918</v>
      </c>
      <c r="R37" s="18">
        <v>11.024319999999999</v>
      </c>
      <c r="S37" s="18">
        <v>11.434518999999998</v>
      </c>
      <c r="T37" s="166">
        <v>2019</v>
      </c>
      <c r="U37" s="30" t="s">
        <v>542</v>
      </c>
    </row>
    <row r="38" spans="1:21">
      <c r="B38" s="30" t="s">
        <v>341</v>
      </c>
      <c r="C38" s="18">
        <v>2.054983</v>
      </c>
      <c r="D38" s="18">
        <v>25.72752599999999</v>
      </c>
      <c r="E38" s="18">
        <v>35.619530000000012</v>
      </c>
      <c r="F38" s="18">
        <v>16.176067999999997</v>
      </c>
      <c r="G38" s="18">
        <v>84.170062999999999</v>
      </c>
      <c r="H38" s="18">
        <v>15.039336</v>
      </c>
      <c r="I38" s="18">
        <v>51.267204999999997</v>
      </c>
      <c r="J38" s="18">
        <v>23.883254999999998</v>
      </c>
      <c r="K38" s="18">
        <v>39.238337000000001</v>
      </c>
      <c r="L38" s="18">
        <v>214.82530600000001</v>
      </c>
      <c r="M38" s="18">
        <v>6.3728239999999996</v>
      </c>
      <c r="N38" s="18">
        <v>87.112308000000013</v>
      </c>
      <c r="O38" s="18">
        <v>83.518980999999997</v>
      </c>
      <c r="P38" s="18">
        <v>9.9778849999999988</v>
      </c>
      <c r="Q38" s="18">
        <v>15.757822999999998</v>
      </c>
      <c r="R38" s="18">
        <v>12.540966999999998</v>
      </c>
      <c r="S38" s="18">
        <v>14.123539999999998</v>
      </c>
      <c r="U38" s="30" t="s">
        <v>543</v>
      </c>
    </row>
    <row r="39" spans="1:21">
      <c r="B39" s="30" t="s">
        <v>342</v>
      </c>
      <c r="C39" s="18">
        <v>2.3464999999999998</v>
      </c>
      <c r="D39" s="18">
        <v>26.757979999999996</v>
      </c>
      <c r="E39" s="18">
        <v>34.668458999999999</v>
      </c>
      <c r="F39" s="18">
        <v>20.101213000000001</v>
      </c>
      <c r="G39" s="18">
        <v>87.204895000000064</v>
      </c>
      <c r="H39" s="18">
        <v>14.516866</v>
      </c>
      <c r="I39" s="18">
        <v>54.377597999999999</v>
      </c>
      <c r="J39" s="18">
        <v>28.857439000000007</v>
      </c>
      <c r="K39" s="18">
        <v>44.688750999999996</v>
      </c>
      <c r="L39" s="18">
        <v>258.70749000000001</v>
      </c>
      <c r="M39" s="18">
        <v>7.2214449999999992</v>
      </c>
      <c r="N39" s="18">
        <v>98.344222000000002</v>
      </c>
      <c r="O39" s="18">
        <v>87.397649000000001</v>
      </c>
      <c r="P39" s="18">
        <v>10.12603</v>
      </c>
      <c r="Q39" s="18">
        <v>16.620999000000001</v>
      </c>
      <c r="R39" s="18">
        <v>14.755371000000004</v>
      </c>
      <c r="S39" s="18">
        <v>13.228977</v>
      </c>
      <c r="U39" s="30" t="s">
        <v>544</v>
      </c>
    </row>
    <row r="40" spans="1:21">
      <c r="B40" s="30" t="s">
        <v>343</v>
      </c>
      <c r="C40" s="18">
        <v>2.2263440000000001</v>
      </c>
      <c r="D40" s="18">
        <v>29.448351999999996</v>
      </c>
      <c r="E40" s="18">
        <v>35.724608000000003</v>
      </c>
      <c r="F40" s="18">
        <v>19.124691000000002</v>
      </c>
      <c r="G40" s="18">
        <v>87.818490999999995</v>
      </c>
      <c r="H40" s="18">
        <v>11.942446</v>
      </c>
      <c r="I40" s="18">
        <v>64.284913000000003</v>
      </c>
      <c r="J40" s="18">
        <v>27.363697999999996</v>
      </c>
      <c r="K40" s="18">
        <v>42.880038999999996</v>
      </c>
      <c r="L40" s="18">
        <v>335.17019899999997</v>
      </c>
      <c r="M40" s="18">
        <v>8.3737840000000006</v>
      </c>
      <c r="N40" s="18">
        <v>92.32690199999999</v>
      </c>
      <c r="O40" s="18">
        <v>79.546080000000003</v>
      </c>
      <c r="P40" s="18">
        <v>5.7477560000000008</v>
      </c>
      <c r="Q40" s="18">
        <v>17.726065000000002</v>
      </c>
      <c r="R40" s="18">
        <v>13.791528000000003</v>
      </c>
      <c r="S40" s="18">
        <v>13.984948999999999</v>
      </c>
      <c r="U40" s="30" t="s">
        <v>545</v>
      </c>
    </row>
    <row r="41" spans="1:21">
      <c r="B41" s="30" t="s">
        <v>344</v>
      </c>
      <c r="C41" s="18">
        <v>2.4346840000000003</v>
      </c>
      <c r="D41" s="18">
        <v>30.633373000000006</v>
      </c>
      <c r="E41" s="18">
        <v>37.787250999999998</v>
      </c>
      <c r="F41" s="18">
        <v>18.964518000000002</v>
      </c>
      <c r="G41" s="18">
        <v>98.385950999999991</v>
      </c>
      <c r="H41" s="18">
        <v>11.600149</v>
      </c>
      <c r="I41" s="18">
        <v>65.731154000000004</v>
      </c>
      <c r="J41" s="18">
        <v>30.304182999999988</v>
      </c>
      <c r="K41" s="18">
        <v>36.857791999999996</v>
      </c>
      <c r="L41" s="18">
        <v>426.867435</v>
      </c>
      <c r="M41" s="18">
        <v>10.427294000000002</v>
      </c>
      <c r="N41" s="18">
        <v>98.216530999999989</v>
      </c>
      <c r="O41" s="18">
        <v>88.376343999999989</v>
      </c>
      <c r="P41" s="18">
        <v>12.602566999999999</v>
      </c>
      <c r="Q41" s="18">
        <v>18.479729000000003</v>
      </c>
      <c r="R41" s="18">
        <v>14.944096000000005</v>
      </c>
      <c r="S41" s="18">
        <v>13.751602999999999</v>
      </c>
      <c r="U41" s="30" t="s">
        <v>546</v>
      </c>
    </row>
    <row r="42" spans="1:21">
      <c r="B42" s="30" t="s">
        <v>345</v>
      </c>
      <c r="C42" s="18">
        <v>1.7158590000000002</v>
      </c>
      <c r="D42" s="18">
        <v>28.637267000000001</v>
      </c>
      <c r="E42" s="18">
        <v>35.313940000000002</v>
      </c>
      <c r="F42" s="18">
        <v>17.551965000000003</v>
      </c>
      <c r="G42" s="18">
        <v>83.450950999999975</v>
      </c>
      <c r="H42" s="18">
        <v>11.161660999999999</v>
      </c>
      <c r="I42" s="18">
        <v>55.757851000000002</v>
      </c>
      <c r="J42" s="18">
        <v>26.991149</v>
      </c>
      <c r="K42" s="18">
        <v>44.134009000000006</v>
      </c>
      <c r="L42" s="18">
        <v>260.83392900000001</v>
      </c>
      <c r="M42" s="18">
        <v>7.2943659999999992</v>
      </c>
      <c r="N42" s="18">
        <v>96.090948999999995</v>
      </c>
      <c r="O42" s="18">
        <v>83.913010999999997</v>
      </c>
      <c r="P42" s="18">
        <v>10.115131</v>
      </c>
      <c r="Q42" s="18">
        <v>14.643843</v>
      </c>
      <c r="R42" s="18">
        <v>13.637820000000005</v>
      </c>
      <c r="S42" s="18">
        <v>13.314606999999999</v>
      </c>
      <c r="U42" s="30" t="s">
        <v>547</v>
      </c>
    </row>
    <row r="43" spans="1:21">
      <c r="B43" s="30" t="s">
        <v>346</v>
      </c>
      <c r="C43" s="18">
        <v>2.0303979999999999</v>
      </c>
      <c r="D43" s="18">
        <v>33.104312</v>
      </c>
      <c r="E43" s="18">
        <v>41.294060000000002</v>
      </c>
      <c r="F43" s="18">
        <v>20.110161999999999</v>
      </c>
      <c r="G43" s="18">
        <v>110.80483700000001</v>
      </c>
      <c r="H43" s="18">
        <v>16.104733</v>
      </c>
      <c r="I43" s="18">
        <v>44.970476999999995</v>
      </c>
      <c r="J43" s="18">
        <v>31.029035000000018</v>
      </c>
      <c r="K43" s="18">
        <v>32.535922999999997</v>
      </c>
      <c r="L43" s="18">
        <v>330.20116599999994</v>
      </c>
      <c r="M43" s="18">
        <v>7.3443390000000006</v>
      </c>
      <c r="N43" s="18">
        <v>98.572915999999992</v>
      </c>
      <c r="O43" s="18">
        <v>113.04644300000001</v>
      </c>
      <c r="P43" s="18">
        <v>9.935239000000001</v>
      </c>
      <c r="Q43" s="18">
        <v>19.806572999999997</v>
      </c>
      <c r="R43" s="18">
        <v>17.021840000000005</v>
      </c>
      <c r="S43" s="18">
        <v>14.724104000000001</v>
      </c>
      <c r="U43" s="30" t="s">
        <v>548</v>
      </c>
    </row>
    <row r="44" spans="1:21">
      <c r="B44" s="30" t="s">
        <v>347</v>
      </c>
      <c r="C44" s="18">
        <v>2.4921139999999999</v>
      </c>
      <c r="D44" s="18">
        <v>31.476334000000001</v>
      </c>
      <c r="E44" s="18">
        <v>29.960281999999999</v>
      </c>
      <c r="F44" s="18">
        <v>14.883894</v>
      </c>
      <c r="G44" s="18">
        <v>80.302959999999985</v>
      </c>
      <c r="H44" s="18">
        <v>12.439464000000001</v>
      </c>
      <c r="I44" s="18">
        <v>38.946795000000002</v>
      </c>
      <c r="J44" s="18">
        <v>21.865955999999997</v>
      </c>
      <c r="K44" s="18">
        <v>40.364445000000003</v>
      </c>
      <c r="L44" s="18">
        <v>227.46342700000002</v>
      </c>
      <c r="M44" s="18">
        <v>6.6416839999999997</v>
      </c>
      <c r="N44" s="18">
        <v>75.576298999999992</v>
      </c>
      <c r="O44" s="18">
        <v>92.780708999999987</v>
      </c>
      <c r="P44" s="18">
        <v>6.3084730000000002</v>
      </c>
      <c r="Q44" s="18">
        <v>12.021459999999998</v>
      </c>
      <c r="R44" s="18">
        <v>11.283988000000001</v>
      </c>
      <c r="S44" s="18">
        <v>13.208410000000001</v>
      </c>
      <c r="U44" s="30" t="s">
        <v>549</v>
      </c>
    </row>
    <row r="45" spans="1:21">
      <c r="B45" s="30" t="s">
        <v>348</v>
      </c>
      <c r="C45" s="18">
        <v>3.1181340000000004</v>
      </c>
      <c r="D45" s="18">
        <v>35.916549000000003</v>
      </c>
      <c r="E45" s="18">
        <v>31.868614999999991</v>
      </c>
      <c r="F45" s="18">
        <v>15.962368000000001</v>
      </c>
      <c r="G45" s="18">
        <v>105.97048499999998</v>
      </c>
      <c r="H45" s="18">
        <v>13.254531000000002</v>
      </c>
      <c r="I45" s="18">
        <v>38.360087999999998</v>
      </c>
      <c r="J45" s="18">
        <v>25.639937000000003</v>
      </c>
      <c r="K45" s="18">
        <v>41.727598999999998</v>
      </c>
      <c r="L45" s="18">
        <v>237.09926699999997</v>
      </c>
      <c r="M45" s="18">
        <v>6.538765999999999</v>
      </c>
      <c r="N45" s="18">
        <v>82.770482000000001</v>
      </c>
      <c r="O45" s="18">
        <v>96.375774000000007</v>
      </c>
      <c r="P45" s="18">
        <v>9.3157680000000003</v>
      </c>
      <c r="Q45" s="18">
        <v>14.97336</v>
      </c>
      <c r="R45" s="18">
        <v>12.431686999999997</v>
      </c>
      <c r="S45" s="18">
        <v>14.952856000000001</v>
      </c>
      <c r="U45" s="30" t="s">
        <v>550</v>
      </c>
    </row>
    <row r="46" spans="1:21">
      <c r="B46" s="30" t="s">
        <v>349</v>
      </c>
      <c r="C46" s="18">
        <v>4.2434300000000018</v>
      </c>
      <c r="D46" s="18">
        <v>39.526835999999996</v>
      </c>
      <c r="E46" s="18">
        <v>43.059968999999995</v>
      </c>
      <c r="F46" s="18">
        <v>18.156050999999994</v>
      </c>
      <c r="G46" s="18">
        <v>126.08346099999991</v>
      </c>
      <c r="H46" s="18">
        <v>15.231670999999999</v>
      </c>
      <c r="I46" s="18">
        <v>48.160761999999998</v>
      </c>
      <c r="J46" s="18">
        <v>28.743161000000001</v>
      </c>
      <c r="K46" s="18">
        <v>33.412409000000004</v>
      </c>
      <c r="L46" s="18">
        <v>256.933854</v>
      </c>
      <c r="M46" s="18">
        <v>16.488979</v>
      </c>
      <c r="N46" s="18">
        <v>78.913972000000001</v>
      </c>
      <c r="O46" s="18">
        <v>118.82616299999998</v>
      </c>
      <c r="P46" s="18">
        <v>9.4525220000000001</v>
      </c>
      <c r="Q46" s="18">
        <v>17.940670999999998</v>
      </c>
      <c r="R46" s="18">
        <v>15.501429000000002</v>
      </c>
      <c r="S46" s="18">
        <v>18.930969000000005</v>
      </c>
      <c r="U46" s="30" t="s">
        <v>551</v>
      </c>
    </row>
    <row r="47" spans="1:21">
      <c r="B47" s="30" t="s">
        <v>350</v>
      </c>
      <c r="C47" s="18">
        <v>3.0826760000000002</v>
      </c>
      <c r="D47" s="18">
        <v>34.347218000000005</v>
      </c>
      <c r="E47" s="18">
        <v>38.662456000000013</v>
      </c>
      <c r="F47" s="18">
        <v>15.627374</v>
      </c>
      <c r="G47" s="18">
        <v>106.77220799999995</v>
      </c>
      <c r="H47" s="18">
        <v>13.239508000000001</v>
      </c>
      <c r="I47" s="18">
        <v>53.004603000000003</v>
      </c>
      <c r="J47" s="18">
        <v>20.152850000000001</v>
      </c>
      <c r="K47" s="18">
        <v>40.584891999999996</v>
      </c>
      <c r="L47" s="18">
        <v>360.125584</v>
      </c>
      <c r="M47" s="18">
        <v>9.5020919999999975</v>
      </c>
      <c r="N47" s="18">
        <v>77.772348999999991</v>
      </c>
      <c r="O47" s="18">
        <v>92.365325999999996</v>
      </c>
      <c r="P47" s="18">
        <v>6.4006039999999995</v>
      </c>
      <c r="Q47" s="18">
        <v>14.707152000000001</v>
      </c>
      <c r="R47" s="18">
        <v>16.472436000000002</v>
      </c>
      <c r="S47" s="18">
        <v>15.659041999999996</v>
      </c>
      <c r="U47" s="30" t="s">
        <v>552</v>
      </c>
    </row>
    <row r="48" spans="1:21">
      <c r="B48" s="30" t="s">
        <v>351</v>
      </c>
      <c r="C48" s="18">
        <v>2.6594490000000004</v>
      </c>
      <c r="D48" s="18">
        <v>33.190566000000011</v>
      </c>
      <c r="E48" s="18">
        <v>32.680607999999978</v>
      </c>
      <c r="F48" s="18">
        <v>14.095661999999997</v>
      </c>
      <c r="G48" s="18">
        <v>86.182651000000021</v>
      </c>
      <c r="H48" s="18">
        <v>12.804753000000002</v>
      </c>
      <c r="I48" s="18">
        <v>42.133509000000004</v>
      </c>
      <c r="J48" s="18">
        <v>20.069234000000002</v>
      </c>
      <c r="K48" s="18">
        <v>48.400829999999999</v>
      </c>
      <c r="L48" s="18">
        <v>449.18045300000006</v>
      </c>
      <c r="M48" s="18">
        <v>7.2180629999999999</v>
      </c>
      <c r="N48" s="18">
        <v>70.215022000000005</v>
      </c>
      <c r="O48" s="18">
        <v>92.382996999999989</v>
      </c>
      <c r="P48" s="18">
        <v>8.7075440000000004</v>
      </c>
      <c r="Q48" s="18">
        <v>10.998448</v>
      </c>
      <c r="R48" s="18">
        <v>15.522398999999995</v>
      </c>
      <c r="S48" s="18">
        <v>11.458522000000002</v>
      </c>
      <c r="U48" s="30" t="s">
        <v>553</v>
      </c>
    </row>
    <row r="49" spans="1:21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1"/>
      <c r="Q49" s="31"/>
      <c r="R49" s="31"/>
      <c r="S49" s="31"/>
    </row>
    <row r="50" spans="1:21">
      <c r="A50" s="166">
        <v>2020</v>
      </c>
      <c r="B50" s="30" t="s">
        <v>340</v>
      </c>
      <c r="C50" s="18">
        <v>3.0176249999999989</v>
      </c>
      <c r="D50" s="18">
        <v>30.98975999999999</v>
      </c>
      <c r="E50" s="18">
        <v>36.271306999999986</v>
      </c>
      <c r="F50" s="18">
        <v>16.516477000000002</v>
      </c>
      <c r="G50" s="18">
        <v>84.572046</v>
      </c>
      <c r="H50" s="18">
        <v>15.166829</v>
      </c>
      <c r="I50" s="18">
        <v>40.199210999999998</v>
      </c>
      <c r="J50" s="18">
        <v>21.121823999999997</v>
      </c>
      <c r="K50" s="18">
        <v>24.302013000000002</v>
      </c>
      <c r="L50" s="18">
        <v>430.08394700000008</v>
      </c>
      <c r="M50" s="18">
        <v>13.023520000000003</v>
      </c>
      <c r="N50" s="18">
        <v>80.338335000000015</v>
      </c>
      <c r="O50" s="18">
        <v>81.877885000000006</v>
      </c>
      <c r="P50" s="18">
        <v>8.4571339999999999</v>
      </c>
      <c r="Q50" s="18">
        <v>17.480910999999999</v>
      </c>
      <c r="R50" s="18">
        <v>11.380689000000002</v>
      </c>
      <c r="S50" s="18">
        <v>13.091624999999997</v>
      </c>
      <c r="T50" s="166">
        <v>2020</v>
      </c>
      <c r="U50" s="30" t="s">
        <v>542</v>
      </c>
    </row>
    <row r="51" spans="1:21">
      <c r="B51" s="30" t="s">
        <v>341</v>
      </c>
      <c r="C51" s="18">
        <v>3.4659880000000003</v>
      </c>
      <c r="D51" s="18">
        <v>27.602331999999997</v>
      </c>
      <c r="E51" s="18">
        <v>35.462565999999995</v>
      </c>
      <c r="F51" s="18">
        <v>17.766123</v>
      </c>
      <c r="G51" s="18">
        <v>75.37881400000002</v>
      </c>
      <c r="H51" s="18">
        <v>18.060599</v>
      </c>
      <c r="I51" s="18">
        <v>51.699715000000005</v>
      </c>
      <c r="J51" s="18">
        <v>21.668354999999991</v>
      </c>
      <c r="K51" s="18">
        <v>29.154748000000001</v>
      </c>
      <c r="L51" s="18">
        <v>299.25809800000002</v>
      </c>
      <c r="M51" s="18">
        <v>6.1773480000000003</v>
      </c>
      <c r="N51" s="18">
        <v>55.779133000000002</v>
      </c>
      <c r="O51" s="18">
        <v>77.370001999999999</v>
      </c>
      <c r="P51" s="18">
        <v>9.5521229999999999</v>
      </c>
      <c r="Q51" s="18">
        <v>16.895619</v>
      </c>
      <c r="R51" s="18">
        <v>11.551699000000001</v>
      </c>
      <c r="S51" s="18">
        <v>12.439301000000002</v>
      </c>
      <c r="U51" s="30" t="s">
        <v>543</v>
      </c>
    </row>
    <row r="52" spans="1:21">
      <c r="B52" s="30" t="s">
        <v>342</v>
      </c>
      <c r="C52" s="18">
        <v>2.7323159999999991</v>
      </c>
      <c r="D52" s="18">
        <v>31.489555999999997</v>
      </c>
      <c r="E52" s="18">
        <v>41.791175999999993</v>
      </c>
      <c r="F52" s="18">
        <v>19.093345999999997</v>
      </c>
      <c r="G52" s="18">
        <v>90.569831000000008</v>
      </c>
      <c r="H52" s="18">
        <v>15.002326</v>
      </c>
      <c r="I52" s="18">
        <v>74.14667</v>
      </c>
      <c r="J52" s="18">
        <v>17.90718</v>
      </c>
      <c r="K52" s="18">
        <v>42.474850000000004</v>
      </c>
      <c r="L52" s="18">
        <v>245.11056000000002</v>
      </c>
      <c r="M52" s="18">
        <v>7.0434109999999999</v>
      </c>
      <c r="N52" s="18">
        <v>86.731814</v>
      </c>
      <c r="O52" s="18">
        <v>133.22670500000001</v>
      </c>
      <c r="P52" s="18">
        <v>11.533213999999999</v>
      </c>
      <c r="Q52" s="18">
        <v>17.771922000000004</v>
      </c>
      <c r="R52" s="18">
        <v>12.455352000000003</v>
      </c>
      <c r="S52" s="18">
        <v>13.389995999999998</v>
      </c>
      <c r="U52" s="30" t="s">
        <v>544</v>
      </c>
    </row>
    <row r="53" spans="1:21">
      <c r="B53" s="30" t="s">
        <v>343</v>
      </c>
      <c r="C53" s="18">
        <v>1.6591759999999995</v>
      </c>
      <c r="D53" s="18">
        <v>27.487649999999995</v>
      </c>
      <c r="E53" s="18">
        <v>43.761866000000005</v>
      </c>
      <c r="F53" s="18">
        <v>18.817080999999998</v>
      </c>
      <c r="G53" s="18">
        <v>81.21807499999997</v>
      </c>
      <c r="H53" s="18">
        <v>13.679056000000001</v>
      </c>
      <c r="I53" s="18">
        <v>66.832431</v>
      </c>
      <c r="J53" s="18">
        <v>19.683437999999995</v>
      </c>
      <c r="K53" s="18">
        <v>35.264465000000001</v>
      </c>
      <c r="L53" s="18">
        <v>150.482687</v>
      </c>
      <c r="M53" s="18">
        <v>6.3269799999999998</v>
      </c>
      <c r="N53" s="18">
        <v>56.770679000000001</v>
      </c>
      <c r="O53" s="18">
        <v>91.069553000000013</v>
      </c>
      <c r="P53" s="18">
        <v>5.4616050000000005</v>
      </c>
      <c r="Q53" s="18">
        <v>16.797193999999998</v>
      </c>
      <c r="R53" s="18">
        <v>11.050590000000001</v>
      </c>
      <c r="S53" s="18">
        <v>14.954771999999998</v>
      </c>
      <c r="U53" s="30" t="s">
        <v>545</v>
      </c>
    </row>
    <row r="54" spans="1:21">
      <c r="B54" s="30" t="s">
        <v>344</v>
      </c>
      <c r="C54" s="18">
        <v>1.7062449999999996</v>
      </c>
      <c r="D54" s="18">
        <v>26.208796000000003</v>
      </c>
      <c r="E54" s="18">
        <v>34.851808999999996</v>
      </c>
      <c r="F54" s="18">
        <v>17.235908999999999</v>
      </c>
      <c r="G54" s="18">
        <v>81.057480999999996</v>
      </c>
      <c r="H54" s="18">
        <v>13.517167999999998</v>
      </c>
      <c r="I54" s="18">
        <v>54.481048000000001</v>
      </c>
      <c r="J54" s="18">
        <v>22.042191999999993</v>
      </c>
      <c r="K54" s="18">
        <v>26.075406999999998</v>
      </c>
      <c r="L54" s="18">
        <v>56.396322999999995</v>
      </c>
      <c r="M54" s="18">
        <v>8.4268400000000003</v>
      </c>
      <c r="N54" s="18">
        <v>45.874729000000002</v>
      </c>
      <c r="O54" s="18">
        <v>86.83914200000001</v>
      </c>
      <c r="P54" s="18">
        <v>8.069821000000001</v>
      </c>
      <c r="Q54" s="18">
        <v>15.299529999999997</v>
      </c>
      <c r="R54" s="18">
        <v>12.145327000000005</v>
      </c>
      <c r="S54" s="18">
        <v>13.916085000000001</v>
      </c>
      <c r="U54" s="30" t="s">
        <v>546</v>
      </c>
    </row>
    <row r="55" spans="1:21">
      <c r="B55" s="30" t="s">
        <v>345</v>
      </c>
      <c r="C55" s="18">
        <v>1.8948499999999995</v>
      </c>
      <c r="D55" s="18">
        <v>28.685557999999993</v>
      </c>
      <c r="E55" s="18">
        <v>40.084205000000004</v>
      </c>
      <c r="F55" s="18">
        <v>20.418856999999999</v>
      </c>
      <c r="G55" s="18">
        <v>94.717364000000003</v>
      </c>
      <c r="H55" s="18">
        <v>13.153020999999999</v>
      </c>
      <c r="I55" s="18">
        <v>53.12791</v>
      </c>
      <c r="J55" s="18">
        <v>21.264743000000003</v>
      </c>
      <c r="K55" s="18">
        <v>44.430877999999993</v>
      </c>
      <c r="L55" s="18">
        <v>121.89662900000002</v>
      </c>
      <c r="M55" s="18">
        <v>12.285598</v>
      </c>
      <c r="N55" s="18">
        <v>60.816022000000004</v>
      </c>
      <c r="O55" s="18">
        <v>97.792916000000005</v>
      </c>
      <c r="P55" s="18">
        <v>10.482275999999999</v>
      </c>
      <c r="Q55" s="18">
        <v>13.114449</v>
      </c>
      <c r="R55" s="18">
        <v>11.567490000000003</v>
      </c>
      <c r="S55" s="18">
        <v>14.257113999999998</v>
      </c>
      <c r="U55" s="30" t="s">
        <v>547</v>
      </c>
    </row>
    <row r="56" spans="1:21">
      <c r="B56" s="30" t="s">
        <v>346</v>
      </c>
      <c r="C56" s="18">
        <v>2.2124619999999999</v>
      </c>
      <c r="D56" s="18">
        <v>36.011925000000005</v>
      </c>
      <c r="E56" s="18">
        <v>35.193574000000005</v>
      </c>
      <c r="F56" s="18">
        <v>19.285807999999999</v>
      </c>
      <c r="G56" s="18">
        <v>117.81298700000004</v>
      </c>
      <c r="H56" s="18">
        <v>13.476905</v>
      </c>
      <c r="I56" s="18">
        <v>75.877545999999995</v>
      </c>
      <c r="J56" s="18">
        <v>33.993936000000005</v>
      </c>
      <c r="K56" s="18">
        <v>31.027310999999997</v>
      </c>
      <c r="L56" s="18">
        <v>132.484881</v>
      </c>
      <c r="M56" s="18">
        <v>6.4979669999999992</v>
      </c>
      <c r="N56" s="18">
        <v>90.943372999999994</v>
      </c>
      <c r="O56" s="18">
        <v>144.66648100000003</v>
      </c>
      <c r="P56" s="18">
        <v>8.7222179999999998</v>
      </c>
      <c r="Q56" s="18">
        <v>16.908684000000001</v>
      </c>
      <c r="R56" s="18">
        <v>15.17512</v>
      </c>
      <c r="S56" s="18">
        <v>17.499655999999995</v>
      </c>
      <c r="U56" s="30" t="s">
        <v>548</v>
      </c>
    </row>
    <row r="57" spans="1:21">
      <c r="B57" s="30" t="s">
        <v>347</v>
      </c>
      <c r="C57" s="18">
        <v>2.2096050000000003</v>
      </c>
      <c r="D57" s="18">
        <v>33.411998000000004</v>
      </c>
      <c r="E57" s="18">
        <v>34.283829999999995</v>
      </c>
      <c r="F57" s="18">
        <v>16.210103</v>
      </c>
      <c r="G57" s="18">
        <v>82.979166999999975</v>
      </c>
      <c r="H57" s="18">
        <v>13.508646000000001</v>
      </c>
      <c r="I57" s="18">
        <v>52.019862000000003</v>
      </c>
      <c r="J57" s="18">
        <v>24.618568999999994</v>
      </c>
      <c r="K57" s="18">
        <v>30.318087000000002</v>
      </c>
      <c r="L57" s="18">
        <v>182.25807499999999</v>
      </c>
      <c r="M57" s="18">
        <v>14.527227000000003</v>
      </c>
      <c r="N57" s="18">
        <v>52.303866000000014</v>
      </c>
      <c r="O57" s="18">
        <v>86.215877999999989</v>
      </c>
      <c r="P57" s="18">
        <v>5.9342870000000003</v>
      </c>
      <c r="Q57" s="18">
        <v>12.814171000000002</v>
      </c>
      <c r="R57" s="18">
        <v>11.640061999999999</v>
      </c>
      <c r="S57" s="18">
        <v>14.357928000000001</v>
      </c>
      <c r="U57" s="30" t="s">
        <v>549</v>
      </c>
    </row>
    <row r="58" spans="1:21">
      <c r="B58" s="30" t="s">
        <v>348</v>
      </c>
      <c r="C58" s="18">
        <v>3.0198530000000003</v>
      </c>
      <c r="D58" s="18">
        <v>36.200333000000001</v>
      </c>
      <c r="E58" s="18">
        <v>36.984790999999987</v>
      </c>
      <c r="F58" s="18">
        <v>17.774623999999999</v>
      </c>
      <c r="G58" s="18">
        <v>111.69614899999996</v>
      </c>
      <c r="H58" s="18">
        <v>14.355774</v>
      </c>
      <c r="I58" s="18">
        <v>47.857072000000002</v>
      </c>
      <c r="J58" s="18">
        <v>24.845312</v>
      </c>
      <c r="K58" s="18">
        <v>29.337910999999998</v>
      </c>
      <c r="L58" s="18">
        <v>195.44632799999999</v>
      </c>
      <c r="M58" s="18">
        <v>6.2203689999999998</v>
      </c>
      <c r="N58" s="18">
        <v>68.379801</v>
      </c>
      <c r="O58" s="18">
        <v>88.645585000000011</v>
      </c>
      <c r="P58" s="18">
        <v>9.0180659999999992</v>
      </c>
      <c r="Q58" s="18">
        <v>15.91255</v>
      </c>
      <c r="R58" s="18">
        <v>13.150427000000001</v>
      </c>
      <c r="S58" s="18">
        <v>18.794697999999997</v>
      </c>
      <c r="U58" s="30" t="s">
        <v>550</v>
      </c>
    </row>
    <row r="59" spans="1:21">
      <c r="B59" s="30" t="s">
        <v>349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U59" s="30" t="s">
        <v>551</v>
      </c>
    </row>
    <row r="60" spans="1:21">
      <c r="B60" s="30" t="s">
        <v>350</v>
      </c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U60" s="30" t="s">
        <v>552</v>
      </c>
    </row>
    <row r="61" spans="1:21">
      <c r="B61" s="30" t="s">
        <v>351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U61" s="30" t="s">
        <v>553</v>
      </c>
    </row>
    <row r="62" spans="1:21"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</row>
    <row r="63" spans="1:21"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</row>
    <row r="64" spans="1:21"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</row>
    <row r="65" spans="1:21" s="20" customFormat="1" ht="21" customHeight="1" thickBot="1">
      <c r="A65" s="261" t="s">
        <v>629</v>
      </c>
      <c r="B65" s="261"/>
      <c r="C65" s="261"/>
      <c r="D65" s="261"/>
      <c r="E65" s="261"/>
      <c r="F65" s="261"/>
      <c r="G65" s="261"/>
      <c r="H65" s="261"/>
      <c r="I65" s="261"/>
      <c r="J65" s="261"/>
      <c r="K65" s="261"/>
      <c r="L65" s="261"/>
      <c r="M65" s="261"/>
      <c r="N65" s="261"/>
      <c r="O65" s="261"/>
      <c r="P65" s="261"/>
      <c r="Q65" s="261"/>
      <c r="R65" s="261"/>
      <c r="S65" s="261"/>
      <c r="T65" s="261"/>
      <c r="U65" s="261"/>
    </row>
    <row r="66" spans="1:21" s="17" customFormat="1" ht="11.25" customHeight="1" thickBot="1">
      <c r="A66" s="225" t="s">
        <v>162</v>
      </c>
      <c r="B66" s="225" t="s">
        <v>163</v>
      </c>
      <c r="C66" s="258" t="s">
        <v>581</v>
      </c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60"/>
      <c r="T66" s="225" t="s">
        <v>539</v>
      </c>
      <c r="U66" s="225" t="s">
        <v>526</v>
      </c>
    </row>
    <row r="67" spans="1:21" ht="20.25" customHeight="1" thickBot="1">
      <c r="A67" s="226"/>
      <c r="B67" s="226"/>
      <c r="C67" s="93">
        <v>35</v>
      </c>
      <c r="D67" s="93">
        <v>36</v>
      </c>
      <c r="E67" s="93">
        <v>37</v>
      </c>
      <c r="F67" s="93">
        <v>38</v>
      </c>
      <c r="G67" s="93">
        <v>39</v>
      </c>
      <c r="H67" s="93">
        <v>40</v>
      </c>
      <c r="I67" s="93">
        <v>41</v>
      </c>
      <c r="J67" s="93">
        <v>42</v>
      </c>
      <c r="K67" s="93">
        <v>43</v>
      </c>
      <c r="L67" s="93">
        <v>44</v>
      </c>
      <c r="M67" s="93">
        <v>45</v>
      </c>
      <c r="N67" s="93">
        <v>46</v>
      </c>
      <c r="O67" s="93">
        <v>47</v>
      </c>
      <c r="P67" s="93">
        <v>48</v>
      </c>
      <c r="Q67" s="93">
        <v>49</v>
      </c>
      <c r="R67" s="93">
        <v>50</v>
      </c>
      <c r="S67" s="93">
        <v>51</v>
      </c>
      <c r="T67" s="226"/>
      <c r="U67" s="226"/>
    </row>
    <row r="68" spans="1:21">
      <c r="A68" s="166">
        <v>2019</v>
      </c>
      <c r="B68" s="30" t="s">
        <v>340</v>
      </c>
      <c r="C68" s="18">
        <v>7.9143480000000013</v>
      </c>
      <c r="D68" s="18">
        <v>0.534999</v>
      </c>
      <c r="E68" s="18">
        <v>0.831067</v>
      </c>
      <c r="F68" s="18">
        <v>30.103431</v>
      </c>
      <c r="G68" s="18">
        <v>245.67800500000001</v>
      </c>
      <c r="H68" s="18">
        <v>96.562445000000011</v>
      </c>
      <c r="I68" s="18">
        <v>8.0073169999999987</v>
      </c>
      <c r="J68" s="18">
        <v>14.023394</v>
      </c>
      <c r="K68" s="18">
        <v>0.7357499999999999</v>
      </c>
      <c r="L68" s="18">
        <v>53.452652</v>
      </c>
      <c r="M68" s="18">
        <v>87.648647000000011</v>
      </c>
      <c r="N68" s="18">
        <v>1.8696000000000001E-2</v>
      </c>
      <c r="O68" s="18">
        <v>66.782673000000003</v>
      </c>
      <c r="P68" s="18">
        <v>172.86786900000007</v>
      </c>
      <c r="Q68" s="18">
        <v>3.9853200000000015</v>
      </c>
      <c r="R68" s="18">
        <v>1.7530000000000002E-3</v>
      </c>
      <c r="S68" s="18">
        <v>4.9433239999999996</v>
      </c>
      <c r="T68" s="166">
        <v>2019</v>
      </c>
      <c r="U68" s="30" t="s">
        <v>542</v>
      </c>
    </row>
    <row r="69" spans="1:21">
      <c r="B69" s="30" t="s">
        <v>341</v>
      </c>
      <c r="C69" s="18">
        <v>7.6146399999999996</v>
      </c>
      <c r="D69" s="18">
        <v>0.44145700000000004</v>
      </c>
      <c r="E69" s="18">
        <v>0.55349500000000007</v>
      </c>
      <c r="F69" s="18">
        <v>31.227442000000003</v>
      </c>
      <c r="G69" s="18">
        <v>243.70982400000003</v>
      </c>
      <c r="H69" s="18">
        <v>100.585497</v>
      </c>
      <c r="I69" s="18">
        <v>7.617236000000001</v>
      </c>
      <c r="J69" s="18">
        <v>13.792813000000001</v>
      </c>
      <c r="K69" s="18">
        <v>0.87019400000000002</v>
      </c>
      <c r="L69" s="18">
        <v>54.872095000000002</v>
      </c>
      <c r="M69" s="18">
        <v>90.087074000000001</v>
      </c>
      <c r="N69" s="18">
        <v>2.3536000000000001E-2</v>
      </c>
      <c r="O69" s="18">
        <v>48.166079999999994</v>
      </c>
      <c r="P69" s="18">
        <v>156.26364500000003</v>
      </c>
      <c r="Q69" s="18">
        <v>6.0370320000000017</v>
      </c>
      <c r="R69" s="18">
        <v>3.569E-2</v>
      </c>
      <c r="S69" s="18">
        <v>4.9781650000000006</v>
      </c>
      <c r="U69" s="30" t="s">
        <v>543</v>
      </c>
    </row>
    <row r="70" spans="1:21">
      <c r="B70" s="30" t="s">
        <v>342</v>
      </c>
      <c r="C70" s="18">
        <v>7.9815760000000004</v>
      </c>
      <c r="D70" s="18">
        <v>0.49240899999999999</v>
      </c>
      <c r="E70" s="18">
        <v>1.1588469999999997</v>
      </c>
      <c r="F70" s="18">
        <v>37.882626000000009</v>
      </c>
      <c r="G70" s="18">
        <v>266.94356399999998</v>
      </c>
      <c r="H70" s="18">
        <v>108.55779399999999</v>
      </c>
      <c r="I70" s="18">
        <v>9.3263050000000014</v>
      </c>
      <c r="J70" s="18">
        <v>15.035712000000002</v>
      </c>
      <c r="K70" s="18">
        <v>1.1466149999999999</v>
      </c>
      <c r="L70" s="18">
        <v>63.149533999999989</v>
      </c>
      <c r="M70" s="18">
        <v>96.168570000000017</v>
      </c>
      <c r="N70" s="18">
        <v>2.2412999999999999E-2</v>
      </c>
      <c r="O70" s="18">
        <v>63.324489000000007</v>
      </c>
      <c r="P70" s="18">
        <v>172.51603799999992</v>
      </c>
      <c r="Q70" s="18">
        <v>3.0135019999999999</v>
      </c>
      <c r="R70" s="18">
        <v>3.5339999999999998E-3</v>
      </c>
      <c r="S70" s="18">
        <v>5.3226399999999998</v>
      </c>
      <c r="U70" s="30" t="s">
        <v>544</v>
      </c>
    </row>
    <row r="71" spans="1:21">
      <c r="B71" s="30" t="s">
        <v>343</v>
      </c>
      <c r="C71" s="18">
        <v>7.37148</v>
      </c>
      <c r="D71" s="18">
        <v>0.51707400000000003</v>
      </c>
      <c r="E71" s="18">
        <v>0.74075799999999981</v>
      </c>
      <c r="F71" s="18">
        <v>36.461005</v>
      </c>
      <c r="G71" s="18">
        <v>254.56131299999998</v>
      </c>
      <c r="H71" s="18">
        <v>99.729056999999983</v>
      </c>
      <c r="I71" s="18">
        <v>9.7293259999999986</v>
      </c>
      <c r="J71" s="18">
        <v>14.963369999999999</v>
      </c>
      <c r="K71" s="18">
        <v>1.303528</v>
      </c>
      <c r="L71" s="18">
        <v>62.528423999999987</v>
      </c>
      <c r="M71" s="18">
        <v>92.341477999999995</v>
      </c>
      <c r="N71" s="18">
        <v>2.6688E-2</v>
      </c>
      <c r="O71" s="18">
        <v>54.879126999999997</v>
      </c>
      <c r="P71" s="18">
        <v>159.73763600000004</v>
      </c>
      <c r="Q71" s="18">
        <v>3.6001680000000005</v>
      </c>
      <c r="R71" s="18">
        <v>2.7897000000000002E-2</v>
      </c>
      <c r="S71" s="18">
        <v>6.4718130000000009</v>
      </c>
      <c r="U71" s="30" t="s">
        <v>545</v>
      </c>
    </row>
    <row r="72" spans="1:21">
      <c r="B72" s="30" t="s">
        <v>344</v>
      </c>
      <c r="C72" s="18">
        <v>8.0088210000000011</v>
      </c>
      <c r="D72" s="18">
        <v>0.65634400000000004</v>
      </c>
      <c r="E72" s="18">
        <v>0.65090700000000001</v>
      </c>
      <c r="F72" s="18">
        <v>34.5777</v>
      </c>
      <c r="G72" s="18">
        <v>276.75315400000011</v>
      </c>
      <c r="H72" s="18">
        <v>120.064136</v>
      </c>
      <c r="I72" s="18">
        <v>11.453851</v>
      </c>
      <c r="J72" s="18">
        <v>17.986809000000001</v>
      </c>
      <c r="K72" s="18">
        <v>1.400325</v>
      </c>
      <c r="L72" s="18">
        <v>69.507589999999993</v>
      </c>
      <c r="M72" s="18">
        <v>102.00369800000001</v>
      </c>
      <c r="N72" s="18">
        <v>4.2751999999999998E-2</v>
      </c>
      <c r="O72" s="18">
        <v>55.656397999999996</v>
      </c>
      <c r="P72" s="18">
        <v>177.92694400000002</v>
      </c>
      <c r="Q72" s="18">
        <v>3.6206459999999994</v>
      </c>
      <c r="R72" s="18">
        <v>5.1846000000000003E-2</v>
      </c>
      <c r="S72" s="18">
        <v>6.3157779999999999</v>
      </c>
      <c r="U72" s="30" t="s">
        <v>546</v>
      </c>
    </row>
    <row r="73" spans="1:21">
      <c r="B73" s="30" t="s">
        <v>345</v>
      </c>
      <c r="C73" s="18">
        <v>6.8085750000000003</v>
      </c>
      <c r="D73" s="18">
        <v>0.46065299999999998</v>
      </c>
      <c r="E73" s="18">
        <v>0.50937999999999994</v>
      </c>
      <c r="F73" s="18">
        <v>33.454465999999996</v>
      </c>
      <c r="G73" s="18">
        <v>252.93307000000001</v>
      </c>
      <c r="H73" s="18">
        <v>95.063777999999999</v>
      </c>
      <c r="I73" s="18">
        <v>9.0440050000000021</v>
      </c>
      <c r="J73" s="18">
        <v>14.106159000000002</v>
      </c>
      <c r="K73" s="18">
        <v>1.1677900000000001</v>
      </c>
      <c r="L73" s="18">
        <v>58.503609999999995</v>
      </c>
      <c r="M73" s="18">
        <v>87.950630999999987</v>
      </c>
      <c r="N73" s="18">
        <v>2.8872000000000002E-2</v>
      </c>
      <c r="O73" s="18">
        <v>46.172400999999994</v>
      </c>
      <c r="P73" s="18">
        <v>158.38207600000001</v>
      </c>
      <c r="Q73" s="18">
        <v>4.0748829999999998</v>
      </c>
      <c r="R73" s="18">
        <v>4.4510000000000001E-3</v>
      </c>
      <c r="S73" s="18">
        <v>5.4354340000000008</v>
      </c>
      <c r="U73" s="30" t="s">
        <v>547</v>
      </c>
    </row>
    <row r="74" spans="1:21">
      <c r="B74" s="30" t="s">
        <v>346</v>
      </c>
      <c r="C74" s="18">
        <v>7.8986499999999999</v>
      </c>
      <c r="D74" s="18">
        <v>0.5483380000000001</v>
      </c>
      <c r="E74" s="18">
        <v>0.8143419999999999</v>
      </c>
      <c r="F74" s="18">
        <v>33.487424000000004</v>
      </c>
      <c r="G74" s="18">
        <v>279.93438899999995</v>
      </c>
      <c r="H74" s="18">
        <v>113.84495499999997</v>
      </c>
      <c r="I74" s="18">
        <v>10.753511</v>
      </c>
      <c r="J74" s="18">
        <v>17.648692999999998</v>
      </c>
      <c r="K74" s="18">
        <v>0.91143299999999994</v>
      </c>
      <c r="L74" s="18">
        <v>66.416009000000003</v>
      </c>
      <c r="M74" s="18">
        <v>111.37405300000002</v>
      </c>
      <c r="N74" s="18">
        <v>6.5107999999999999E-2</v>
      </c>
      <c r="O74" s="18">
        <v>55.686118</v>
      </c>
      <c r="P74" s="18">
        <v>179.80678800000004</v>
      </c>
      <c r="Q74" s="18">
        <v>3.7281040000000001</v>
      </c>
      <c r="R74" s="18">
        <v>1.1308000000000002E-2</v>
      </c>
      <c r="S74" s="18">
        <v>4.9269320000000008</v>
      </c>
      <c r="U74" s="30" t="s">
        <v>548</v>
      </c>
    </row>
    <row r="75" spans="1:21">
      <c r="B75" s="30" t="s">
        <v>347</v>
      </c>
      <c r="C75" s="18">
        <v>6.5260309999999997</v>
      </c>
      <c r="D75" s="18">
        <v>0.37603799999999998</v>
      </c>
      <c r="E75" s="18">
        <v>0.55650599999999995</v>
      </c>
      <c r="F75" s="18">
        <v>26.399701</v>
      </c>
      <c r="G75" s="18">
        <v>187.637068</v>
      </c>
      <c r="H75" s="18">
        <v>88.608634999999992</v>
      </c>
      <c r="I75" s="18">
        <v>4.2214710000000002</v>
      </c>
      <c r="J75" s="18">
        <v>15.870299000000003</v>
      </c>
      <c r="K75" s="18">
        <v>0.51486900000000002</v>
      </c>
      <c r="L75" s="18">
        <v>42.209800000000001</v>
      </c>
      <c r="M75" s="18">
        <v>55.383064000000005</v>
      </c>
      <c r="N75" s="18">
        <v>2.9284000000000001E-2</v>
      </c>
      <c r="O75" s="18">
        <v>55.499194000000003</v>
      </c>
      <c r="P75" s="18">
        <v>159.69206499999996</v>
      </c>
      <c r="Q75" s="18">
        <v>4.2883839999999998</v>
      </c>
      <c r="R75" s="18">
        <v>1.4839E-2</v>
      </c>
      <c r="S75" s="18">
        <v>2.6791710000000002</v>
      </c>
      <c r="U75" s="30" t="s">
        <v>549</v>
      </c>
    </row>
    <row r="76" spans="1:21">
      <c r="B76" s="30" t="s">
        <v>348</v>
      </c>
      <c r="C76" s="18">
        <v>7.1838090000000001</v>
      </c>
      <c r="D76" s="18">
        <v>0.34104800000000002</v>
      </c>
      <c r="E76" s="18">
        <v>0.60814599999999985</v>
      </c>
      <c r="F76" s="18">
        <v>33.863821999999992</v>
      </c>
      <c r="G76" s="18">
        <v>241.92045799999997</v>
      </c>
      <c r="H76" s="18">
        <v>116.51329499999997</v>
      </c>
      <c r="I76" s="18">
        <v>8.1602689999999996</v>
      </c>
      <c r="J76" s="18">
        <v>17.907017999999997</v>
      </c>
      <c r="K76" s="18">
        <v>0.40767300000000001</v>
      </c>
      <c r="L76" s="18">
        <v>51.777844999999992</v>
      </c>
      <c r="M76" s="18">
        <v>83.425908000000007</v>
      </c>
      <c r="N76" s="18">
        <v>3.2126000000000002E-2</v>
      </c>
      <c r="O76" s="18">
        <v>43.174294000000003</v>
      </c>
      <c r="P76" s="18">
        <v>156.45033800000002</v>
      </c>
      <c r="Q76" s="18">
        <v>9.9523220000000023</v>
      </c>
      <c r="R76" s="18">
        <v>6.5100000000000002E-3</v>
      </c>
      <c r="S76" s="18">
        <v>4.520696</v>
      </c>
      <c r="U76" s="30" t="s">
        <v>550</v>
      </c>
    </row>
    <row r="77" spans="1:21">
      <c r="B77" s="30" t="s">
        <v>349</v>
      </c>
      <c r="C77" s="18">
        <v>9.4154870000000006</v>
      </c>
      <c r="D77" s="18">
        <v>0.58855600000000008</v>
      </c>
      <c r="E77" s="18">
        <v>0.75623899999999999</v>
      </c>
      <c r="F77" s="18">
        <v>37.089342000000002</v>
      </c>
      <c r="G77" s="18">
        <v>271.79889799999989</v>
      </c>
      <c r="H77" s="18">
        <v>119.66139199999998</v>
      </c>
      <c r="I77" s="18">
        <v>10.25534</v>
      </c>
      <c r="J77" s="18">
        <v>19.768853</v>
      </c>
      <c r="K77" s="18">
        <v>0.35041600000000001</v>
      </c>
      <c r="L77" s="18">
        <v>72.138996000000006</v>
      </c>
      <c r="M77" s="18">
        <v>104.09204499999998</v>
      </c>
      <c r="N77" s="18">
        <v>9.9363000000000007E-2</v>
      </c>
      <c r="O77" s="18">
        <v>53.686405000000001</v>
      </c>
      <c r="P77" s="18">
        <v>167.26580899999999</v>
      </c>
      <c r="Q77" s="18">
        <v>7.0553519999999974</v>
      </c>
      <c r="R77" s="18">
        <v>1.2230999999999999E-2</v>
      </c>
      <c r="S77" s="18">
        <v>5.7402929999999994</v>
      </c>
      <c r="U77" s="30" t="s">
        <v>551</v>
      </c>
    </row>
    <row r="78" spans="1:21">
      <c r="B78" s="30" t="s">
        <v>350</v>
      </c>
      <c r="C78" s="18">
        <v>7.827850999999999</v>
      </c>
      <c r="D78" s="18">
        <v>0.110984</v>
      </c>
      <c r="E78" s="18">
        <v>0.6522119999999999</v>
      </c>
      <c r="F78" s="18">
        <v>28.456723000000004</v>
      </c>
      <c r="G78" s="18">
        <v>233.30172200000004</v>
      </c>
      <c r="H78" s="18">
        <v>107.20434099999999</v>
      </c>
      <c r="I78" s="18">
        <v>9.6041720000000002</v>
      </c>
      <c r="J78" s="18">
        <v>18.806939</v>
      </c>
      <c r="K78" s="18">
        <v>0.23829700000000001</v>
      </c>
      <c r="L78" s="18">
        <v>56.287483000000002</v>
      </c>
      <c r="M78" s="18">
        <v>80.368572</v>
      </c>
      <c r="N78" s="18">
        <v>5.3816000000000003E-2</v>
      </c>
      <c r="O78" s="18">
        <v>45.026879999999991</v>
      </c>
      <c r="P78" s="18">
        <v>142.27832999999993</v>
      </c>
      <c r="Q78" s="18">
        <v>6.6758239999999995</v>
      </c>
      <c r="R78" s="18">
        <v>2.4532999999999999E-2</v>
      </c>
      <c r="S78" s="18">
        <v>3.9338839999999999</v>
      </c>
      <c r="U78" s="30" t="s">
        <v>552</v>
      </c>
    </row>
    <row r="79" spans="1:21">
      <c r="B79" s="30" t="s">
        <v>351</v>
      </c>
      <c r="C79" s="18">
        <v>6.2913430000000004</v>
      </c>
      <c r="D79" s="18">
        <v>0.13422600000000001</v>
      </c>
      <c r="E79" s="18">
        <v>0.6143559999999999</v>
      </c>
      <c r="F79" s="18">
        <v>29.962197999999997</v>
      </c>
      <c r="G79" s="18">
        <v>183.44582100000005</v>
      </c>
      <c r="H79" s="18">
        <v>66.727235999999991</v>
      </c>
      <c r="I79" s="18">
        <v>9.4108789999999978</v>
      </c>
      <c r="J79" s="18">
        <v>18.840340999999999</v>
      </c>
      <c r="K79" s="18">
        <v>0.52920199999999995</v>
      </c>
      <c r="L79" s="18">
        <v>48.750610999999992</v>
      </c>
      <c r="M79" s="18">
        <v>72.877696</v>
      </c>
      <c r="N79" s="18">
        <v>2.9377999999999998E-2</v>
      </c>
      <c r="O79" s="18">
        <v>51.999887000000001</v>
      </c>
      <c r="P79" s="18">
        <v>158.43690100000006</v>
      </c>
      <c r="Q79" s="18">
        <v>3.9143859999999995</v>
      </c>
      <c r="R79" s="18">
        <v>1.3050000000000001E-2</v>
      </c>
      <c r="S79" s="18">
        <v>3.1457699999999997</v>
      </c>
      <c r="U79" s="30" t="s">
        <v>553</v>
      </c>
    </row>
    <row r="80" spans="1:21"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31"/>
      <c r="Q80" s="31"/>
      <c r="R80" s="31"/>
      <c r="S80" s="31"/>
    </row>
    <row r="81" spans="1:21">
      <c r="A81" s="166">
        <v>2020</v>
      </c>
      <c r="B81" s="30" t="s">
        <v>340</v>
      </c>
      <c r="C81" s="18">
        <v>8.8457019999999993</v>
      </c>
      <c r="D81" s="18">
        <v>0.31972800000000001</v>
      </c>
      <c r="E81" s="18">
        <v>0.34864400000000006</v>
      </c>
      <c r="F81" s="18">
        <v>26.382532000000005</v>
      </c>
      <c r="G81" s="18">
        <v>242.50738799999996</v>
      </c>
      <c r="H81" s="18">
        <v>105.26518900000002</v>
      </c>
      <c r="I81" s="18">
        <v>8.7746269999999988</v>
      </c>
      <c r="J81" s="18">
        <v>17.634256999999998</v>
      </c>
      <c r="K81" s="18">
        <v>0.41891600000000001</v>
      </c>
      <c r="L81" s="18">
        <v>58.350282</v>
      </c>
      <c r="M81" s="18">
        <v>80.232139000000018</v>
      </c>
      <c r="N81" s="18">
        <v>3.2041E-2</v>
      </c>
      <c r="O81" s="18">
        <v>51.482381000000004</v>
      </c>
      <c r="P81" s="18">
        <v>162.22073699999999</v>
      </c>
      <c r="Q81" s="18">
        <v>4.7010670000000001</v>
      </c>
      <c r="R81" s="18">
        <v>4.3499999999999997E-3</v>
      </c>
      <c r="S81" s="18">
        <v>5.0143509999999996</v>
      </c>
      <c r="T81" s="166">
        <v>2020</v>
      </c>
      <c r="U81" s="30" t="s">
        <v>542</v>
      </c>
    </row>
    <row r="82" spans="1:21">
      <c r="B82" s="30" t="s">
        <v>341</v>
      </c>
      <c r="C82" s="18">
        <v>8.3454189999999997</v>
      </c>
      <c r="D82" s="18">
        <v>0.449851</v>
      </c>
      <c r="E82" s="18">
        <v>0.38840599999999997</v>
      </c>
      <c r="F82" s="18">
        <v>25.658026</v>
      </c>
      <c r="G82" s="18">
        <v>239.14555599999997</v>
      </c>
      <c r="H82" s="18">
        <v>104.41300699999999</v>
      </c>
      <c r="I82" s="18">
        <v>7.9456769999999999</v>
      </c>
      <c r="J82" s="18">
        <v>15.868959</v>
      </c>
      <c r="K82" s="18">
        <v>0.79671400000000003</v>
      </c>
      <c r="L82" s="18">
        <v>56.476483000000002</v>
      </c>
      <c r="M82" s="18">
        <v>86.987091999999976</v>
      </c>
      <c r="N82" s="18">
        <v>4.1410000000000002E-2</v>
      </c>
      <c r="O82" s="18">
        <v>47.834957999999993</v>
      </c>
      <c r="P82" s="18">
        <v>151.99431200000004</v>
      </c>
      <c r="Q82" s="18">
        <v>5.1117519999999983</v>
      </c>
      <c r="R82" s="18">
        <v>3.277E-3</v>
      </c>
      <c r="S82" s="18">
        <v>5.0869049999999998</v>
      </c>
      <c r="U82" s="30" t="s">
        <v>543</v>
      </c>
    </row>
    <row r="83" spans="1:21">
      <c r="B83" s="30" t="s">
        <v>342</v>
      </c>
      <c r="C83" s="18">
        <v>9.7197119999999995</v>
      </c>
      <c r="D83" s="18">
        <v>0.51979699999999995</v>
      </c>
      <c r="E83" s="18">
        <v>0.27930400000000005</v>
      </c>
      <c r="F83" s="18">
        <v>42.293093999999996</v>
      </c>
      <c r="G83" s="18">
        <v>249.56240899999997</v>
      </c>
      <c r="H83" s="18">
        <v>81.566322</v>
      </c>
      <c r="I83" s="18">
        <v>7.6154089999999997</v>
      </c>
      <c r="J83" s="18">
        <v>11.916366000000004</v>
      </c>
      <c r="K83" s="18">
        <v>0.63305099999999992</v>
      </c>
      <c r="L83" s="18">
        <v>58.791676999999993</v>
      </c>
      <c r="M83" s="18">
        <v>106.419444</v>
      </c>
      <c r="N83" s="18">
        <v>5.2326999999999999E-2</v>
      </c>
      <c r="O83" s="18">
        <v>61.476207000000002</v>
      </c>
      <c r="P83" s="18">
        <v>171.04424</v>
      </c>
      <c r="Q83" s="18">
        <v>3.4241739999999994</v>
      </c>
      <c r="R83" s="18">
        <v>4.0610000000000004E-3</v>
      </c>
      <c r="S83" s="18">
        <v>3.8766620000000001</v>
      </c>
      <c r="U83" s="30" t="s">
        <v>544</v>
      </c>
    </row>
    <row r="84" spans="1:21">
      <c r="B84" s="30" t="s">
        <v>343</v>
      </c>
      <c r="C84" s="18">
        <v>7.9915830000000003</v>
      </c>
      <c r="D84" s="18">
        <v>0.32007000000000002</v>
      </c>
      <c r="E84" s="18">
        <v>0.32886300000000002</v>
      </c>
      <c r="F84" s="18">
        <v>34.296855999999998</v>
      </c>
      <c r="G84" s="18">
        <v>177.014341</v>
      </c>
      <c r="H84" s="18">
        <v>35.849066000000008</v>
      </c>
      <c r="I84" s="18">
        <v>4.3724259999999999</v>
      </c>
      <c r="J84" s="18">
        <v>3.9835799999999999</v>
      </c>
      <c r="K84" s="18">
        <v>0.73691499999999999</v>
      </c>
      <c r="L84" s="18">
        <v>41.944629000000006</v>
      </c>
      <c r="M84" s="18">
        <v>98.797028000000012</v>
      </c>
      <c r="N84" s="18">
        <v>1.4835999999999998E-2</v>
      </c>
      <c r="O84" s="18">
        <v>55.28121800000001</v>
      </c>
      <c r="P84" s="18">
        <v>144.76053300000004</v>
      </c>
      <c r="Q84" s="18">
        <v>2.8905059999999998</v>
      </c>
      <c r="R84" s="18">
        <v>1.99E-3</v>
      </c>
      <c r="S84" s="18">
        <v>3.299839</v>
      </c>
      <c r="U84" s="30" t="s">
        <v>545</v>
      </c>
    </row>
    <row r="85" spans="1:21">
      <c r="B85" s="30" t="s">
        <v>344</v>
      </c>
      <c r="C85" s="18">
        <v>6.1294630000000003</v>
      </c>
      <c r="D85" s="18">
        <v>0.28177799999999997</v>
      </c>
      <c r="E85" s="18">
        <v>0.57605399999999995</v>
      </c>
      <c r="F85" s="18">
        <v>27.976312</v>
      </c>
      <c r="G85" s="18">
        <v>191.23639400000005</v>
      </c>
      <c r="H85" s="18">
        <v>55.811217999999982</v>
      </c>
      <c r="I85" s="18">
        <v>5.1395799999999996</v>
      </c>
      <c r="J85" s="18">
        <v>8.9956800000000019</v>
      </c>
      <c r="K85" s="18">
        <v>0.63120599999999993</v>
      </c>
      <c r="L85" s="18">
        <v>43.699382999999997</v>
      </c>
      <c r="M85" s="18">
        <v>85.67409600000002</v>
      </c>
      <c r="N85" s="18">
        <v>1.7860999999999998E-2</v>
      </c>
      <c r="O85" s="18">
        <v>44.933517999999999</v>
      </c>
      <c r="P85" s="18">
        <v>107.92006599999999</v>
      </c>
      <c r="Q85" s="18">
        <v>2.5325379999999997</v>
      </c>
      <c r="R85" s="18">
        <v>1.4829999999999999E-3</v>
      </c>
      <c r="S85" s="18">
        <v>3.5996959999999998</v>
      </c>
      <c r="U85" s="30" t="s">
        <v>546</v>
      </c>
    </row>
    <row r="86" spans="1:21">
      <c r="B86" s="30" t="s">
        <v>345</v>
      </c>
      <c r="C86" s="18">
        <v>5.8950429999999994</v>
      </c>
      <c r="D86" s="18">
        <v>0.697828</v>
      </c>
      <c r="E86" s="18">
        <v>0.40281499999999998</v>
      </c>
      <c r="F86" s="18">
        <v>37.340901000000002</v>
      </c>
      <c r="G86" s="18">
        <v>228.84728500000003</v>
      </c>
      <c r="H86" s="18">
        <v>80.713806999999989</v>
      </c>
      <c r="I86" s="18">
        <v>6.087021</v>
      </c>
      <c r="J86" s="18">
        <v>11.459133000000001</v>
      </c>
      <c r="K86" s="18">
        <v>0.61609700000000001</v>
      </c>
      <c r="L86" s="18">
        <v>48.616844</v>
      </c>
      <c r="M86" s="18">
        <v>78.65856100000002</v>
      </c>
      <c r="N86" s="18">
        <v>3.4776000000000001E-2</v>
      </c>
      <c r="O86" s="18">
        <v>38.243881000000002</v>
      </c>
      <c r="P86" s="18">
        <v>114.04776399999997</v>
      </c>
      <c r="Q86" s="18">
        <v>2.748103</v>
      </c>
      <c r="R86" s="18">
        <v>3.2599999999999999E-3</v>
      </c>
      <c r="S86" s="18">
        <v>4.3033689999999991</v>
      </c>
      <c r="U86" s="30" t="s">
        <v>547</v>
      </c>
    </row>
    <row r="87" spans="1:21">
      <c r="B87" s="30" t="s">
        <v>346</v>
      </c>
      <c r="C87" s="18">
        <v>8.0636650000000003</v>
      </c>
      <c r="D87" s="18">
        <v>0.47072399999999992</v>
      </c>
      <c r="E87" s="18">
        <v>0.50843100000000008</v>
      </c>
      <c r="F87" s="18">
        <v>33.067556999999994</v>
      </c>
      <c r="G87" s="18">
        <v>261.591725</v>
      </c>
      <c r="H87" s="18">
        <v>102.28385400000002</v>
      </c>
      <c r="I87" s="18">
        <v>7.9956750000000003</v>
      </c>
      <c r="J87" s="18">
        <v>14.839381999999999</v>
      </c>
      <c r="K87" s="18">
        <v>0.81865599999999994</v>
      </c>
      <c r="L87" s="18">
        <v>63.061377999999998</v>
      </c>
      <c r="M87" s="18">
        <v>98.342916000000002</v>
      </c>
      <c r="N87" s="18">
        <v>4.1596000000000001E-2</v>
      </c>
      <c r="O87" s="18">
        <v>41.490932000000008</v>
      </c>
      <c r="P87" s="18">
        <v>133.45642699999999</v>
      </c>
      <c r="Q87" s="18">
        <v>2.79277</v>
      </c>
      <c r="R87" s="18">
        <v>9.3950000000000006E-3</v>
      </c>
      <c r="S87" s="18">
        <v>3.8768050000000001</v>
      </c>
      <c r="U87" s="30" t="s">
        <v>548</v>
      </c>
    </row>
    <row r="88" spans="1:21">
      <c r="B88" s="30" t="s">
        <v>347</v>
      </c>
      <c r="C88" s="18">
        <v>6.4012449999999994</v>
      </c>
      <c r="D88" s="18">
        <v>0.22226599999999999</v>
      </c>
      <c r="E88" s="18">
        <v>0.28534299999999996</v>
      </c>
      <c r="F88" s="18">
        <v>25.104321999999996</v>
      </c>
      <c r="G88" s="18">
        <v>184.52190300000004</v>
      </c>
      <c r="H88" s="18">
        <v>76.927396999999999</v>
      </c>
      <c r="I88" s="18">
        <v>4.6332030000000008</v>
      </c>
      <c r="J88" s="18">
        <v>12.370902000000001</v>
      </c>
      <c r="K88" s="18">
        <v>0.38362000000000002</v>
      </c>
      <c r="L88" s="18">
        <v>35.181885000000001</v>
      </c>
      <c r="M88" s="18">
        <v>47.391896999999986</v>
      </c>
      <c r="N88" s="18">
        <v>2.6398000000000001E-2</v>
      </c>
      <c r="O88" s="18">
        <v>46.242751999999996</v>
      </c>
      <c r="P88" s="18">
        <v>134.956277</v>
      </c>
      <c r="Q88" s="18">
        <v>3.6094909999999998</v>
      </c>
      <c r="R88" s="18">
        <v>3.4750000000000002E-3</v>
      </c>
      <c r="S88" s="18">
        <v>1.6115499999999998</v>
      </c>
      <c r="U88" s="30" t="s">
        <v>549</v>
      </c>
    </row>
    <row r="89" spans="1:21">
      <c r="B89" s="30" t="s">
        <v>348</v>
      </c>
      <c r="C89" s="18">
        <v>7.8659040000000005</v>
      </c>
      <c r="D89" s="18">
        <v>0.60626899999999995</v>
      </c>
      <c r="E89" s="18">
        <v>0.28830899999999998</v>
      </c>
      <c r="F89" s="18">
        <v>26.752941</v>
      </c>
      <c r="G89" s="18">
        <v>256.41068200000001</v>
      </c>
      <c r="H89" s="18">
        <v>109.77305500000001</v>
      </c>
      <c r="I89" s="18">
        <v>7.5917019999999997</v>
      </c>
      <c r="J89" s="18">
        <v>13.767168999999999</v>
      </c>
      <c r="K89" s="18">
        <v>0.36890699999999998</v>
      </c>
      <c r="L89" s="18">
        <v>55.805439000000007</v>
      </c>
      <c r="M89" s="18">
        <v>82.592103000000009</v>
      </c>
      <c r="N89" s="18">
        <v>4.6344999999999997E-2</v>
      </c>
      <c r="O89" s="18">
        <v>53.977021999999991</v>
      </c>
      <c r="P89" s="18">
        <v>145.42906099999999</v>
      </c>
      <c r="Q89" s="18">
        <v>2.7976899999999998</v>
      </c>
      <c r="R89" s="18">
        <v>1.0147E-2</v>
      </c>
      <c r="S89" s="18">
        <v>2.6629509999999996</v>
      </c>
      <c r="U89" s="30" t="s">
        <v>550</v>
      </c>
    </row>
    <row r="90" spans="1:21">
      <c r="B90" s="30" t="s">
        <v>349</v>
      </c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U90" s="30" t="s">
        <v>551</v>
      </c>
    </row>
    <row r="91" spans="1:21">
      <c r="B91" s="30" t="s">
        <v>350</v>
      </c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U91" s="30" t="s">
        <v>552</v>
      </c>
    </row>
    <row r="92" spans="1:21">
      <c r="B92" s="30" t="s">
        <v>351</v>
      </c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U92" s="30" t="s">
        <v>553</v>
      </c>
    </row>
    <row r="93" spans="1:21"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</row>
    <row r="94" spans="1:21"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</row>
    <row r="95" spans="1:21"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</row>
    <row r="96" spans="1:21" s="20" customFormat="1" ht="21" customHeight="1" thickBot="1">
      <c r="A96" s="261" t="s">
        <v>629</v>
      </c>
      <c r="B96" s="261"/>
      <c r="C96" s="261"/>
      <c r="D96" s="261"/>
      <c r="E96" s="261"/>
      <c r="F96" s="261"/>
      <c r="G96" s="261"/>
      <c r="H96" s="261"/>
      <c r="I96" s="261"/>
      <c r="J96" s="261"/>
      <c r="K96" s="261"/>
      <c r="L96" s="261"/>
      <c r="M96" s="261"/>
      <c r="N96" s="261"/>
      <c r="O96" s="261"/>
      <c r="P96" s="261"/>
      <c r="Q96" s="261"/>
      <c r="R96" s="261"/>
      <c r="S96" s="261"/>
      <c r="T96" s="261"/>
      <c r="U96" s="261"/>
    </row>
    <row r="97" spans="1:21" s="17" customFormat="1" ht="11.25" customHeight="1" thickBot="1">
      <c r="A97" s="225" t="s">
        <v>162</v>
      </c>
      <c r="B97" s="225" t="s">
        <v>163</v>
      </c>
      <c r="C97" s="258" t="s">
        <v>581</v>
      </c>
      <c r="D97" s="259"/>
      <c r="E97" s="259"/>
      <c r="F97" s="259"/>
      <c r="G97" s="259"/>
      <c r="H97" s="259"/>
      <c r="I97" s="259"/>
      <c r="J97" s="259"/>
      <c r="K97" s="259"/>
      <c r="L97" s="259"/>
      <c r="M97" s="259"/>
      <c r="N97" s="259"/>
      <c r="O97" s="259"/>
      <c r="P97" s="259"/>
      <c r="Q97" s="259"/>
      <c r="R97" s="259"/>
      <c r="S97" s="260"/>
      <c r="T97" s="225" t="s">
        <v>539</v>
      </c>
      <c r="U97" s="225" t="s">
        <v>526</v>
      </c>
    </row>
    <row r="98" spans="1:21" ht="20.25" customHeight="1" thickBot="1">
      <c r="A98" s="226"/>
      <c r="B98" s="226"/>
      <c r="C98" s="93">
        <v>52</v>
      </c>
      <c r="D98" s="93">
        <v>53</v>
      </c>
      <c r="E98" s="93">
        <v>54</v>
      </c>
      <c r="F98" s="93">
        <v>55</v>
      </c>
      <c r="G98" s="93">
        <v>56</v>
      </c>
      <c r="H98" s="93">
        <v>57</v>
      </c>
      <c r="I98" s="93">
        <v>58</v>
      </c>
      <c r="J98" s="93">
        <v>59</v>
      </c>
      <c r="K98" s="93">
        <v>60</v>
      </c>
      <c r="L98" s="93">
        <v>61</v>
      </c>
      <c r="M98" s="93">
        <v>62</v>
      </c>
      <c r="N98" s="93">
        <v>63</v>
      </c>
      <c r="O98" s="93">
        <v>64</v>
      </c>
      <c r="P98" s="93">
        <v>65</v>
      </c>
      <c r="Q98" s="93">
        <v>66</v>
      </c>
      <c r="R98" s="93">
        <v>67</v>
      </c>
      <c r="S98" s="93">
        <v>68</v>
      </c>
      <c r="T98" s="226"/>
      <c r="U98" s="226"/>
    </row>
    <row r="99" spans="1:21">
      <c r="A99" s="166">
        <v>2019</v>
      </c>
      <c r="B99" s="30" t="s">
        <v>340</v>
      </c>
      <c r="C99" s="18">
        <v>13.555544999999999</v>
      </c>
      <c r="D99" s="18">
        <v>0.72217799999999999</v>
      </c>
      <c r="E99" s="18">
        <v>6.5602559999999999</v>
      </c>
      <c r="F99" s="18">
        <v>21.968195999999999</v>
      </c>
      <c r="G99" s="18">
        <v>19.684266999999998</v>
      </c>
      <c r="H99" s="18">
        <v>6.3654490000000008</v>
      </c>
      <c r="I99" s="18">
        <v>9.2248289999999997</v>
      </c>
      <c r="J99" s="18">
        <v>27.309392000000003</v>
      </c>
      <c r="K99" s="18">
        <v>10.204854000000001</v>
      </c>
      <c r="L99" s="18">
        <v>186.32477299999996</v>
      </c>
      <c r="M99" s="18">
        <v>82.38857999999999</v>
      </c>
      <c r="N99" s="18">
        <v>50.718192999999999</v>
      </c>
      <c r="O99" s="18">
        <v>168.52014100000005</v>
      </c>
      <c r="P99" s="18">
        <v>5.068149</v>
      </c>
      <c r="Q99" s="18">
        <v>0.76755499999999999</v>
      </c>
      <c r="R99" s="18">
        <v>0.25097700000000001</v>
      </c>
      <c r="S99" s="18">
        <v>41.160082000000003</v>
      </c>
      <c r="T99" s="166">
        <v>2019</v>
      </c>
      <c r="U99" s="30" t="s">
        <v>542</v>
      </c>
    </row>
    <row r="100" spans="1:21">
      <c r="B100" s="30" t="s">
        <v>341</v>
      </c>
      <c r="C100" s="18">
        <v>12.638479</v>
      </c>
      <c r="D100" s="18">
        <v>0.529223</v>
      </c>
      <c r="E100" s="18">
        <v>6.6625009999999989</v>
      </c>
      <c r="F100" s="18">
        <v>23.545980999999998</v>
      </c>
      <c r="G100" s="18">
        <v>26.685150999999998</v>
      </c>
      <c r="H100" s="18">
        <v>5.7849060000000003</v>
      </c>
      <c r="I100" s="18">
        <v>9.3527939999999994</v>
      </c>
      <c r="J100" s="18">
        <v>24.177063999999998</v>
      </c>
      <c r="K100" s="18">
        <v>13.070045999999998</v>
      </c>
      <c r="L100" s="18">
        <v>173.94306</v>
      </c>
      <c r="M100" s="18">
        <v>88.806435000000008</v>
      </c>
      <c r="N100" s="18">
        <v>50.415478999999991</v>
      </c>
      <c r="O100" s="18">
        <v>165.739812</v>
      </c>
      <c r="P100" s="18">
        <v>4.579835000000001</v>
      </c>
      <c r="Q100" s="18">
        <v>0.78521200000000002</v>
      </c>
      <c r="R100" s="18">
        <v>0.34259000000000001</v>
      </c>
      <c r="S100" s="18">
        <v>41.636027000000013</v>
      </c>
      <c r="U100" s="30" t="s">
        <v>543</v>
      </c>
    </row>
    <row r="101" spans="1:21">
      <c r="B101" s="30" t="s">
        <v>342</v>
      </c>
      <c r="C101" s="18">
        <v>13.881409999999999</v>
      </c>
      <c r="D101" s="18">
        <v>1.163926</v>
      </c>
      <c r="E101" s="18">
        <v>7.1343609999999993</v>
      </c>
      <c r="F101" s="18">
        <v>26.562554999999996</v>
      </c>
      <c r="G101" s="18">
        <v>28.069896</v>
      </c>
      <c r="H101" s="18">
        <v>6.9890999999999996</v>
      </c>
      <c r="I101" s="18">
        <v>10.583216999999999</v>
      </c>
      <c r="J101" s="18">
        <v>25.605533000000001</v>
      </c>
      <c r="K101" s="18">
        <v>15.912561999999998</v>
      </c>
      <c r="L101" s="18">
        <v>190.008163</v>
      </c>
      <c r="M101" s="18">
        <v>88.467382000000015</v>
      </c>
      <c r="N101" s="18">
        <v>51.480007000000001</v>
      </c>
      <c r="O101" s="18">
        <v>141.458957</v>
      </c>
      <c r="P101" s="18">
        <v>4.8535729999999999</v>
      </c>
      <c r="Q101" s="18">
        <v>0.81601500000000005</v>
      </c>
      <c r="R101" s="18">
        <v>0.30338300000000001</v>
      </c>
      <c r="S101" s="18">
        <v>44.617041</v>
      </c>
      <c r="U101" s="30" t="s">
        <v>544</v>
      </c>
    </row>
    <row r="102" spans="1:21">
      <c r="B102" s="30" t="s">
        <v>343</v>
      </c>
      <c r="C102" s="18">
        <v>12.514456999999998</v>
      </c>
      <c r="D102" s="18">
        <v>0.72538499999999995</v>
      </c>
      <c r="E102" s="18">
        <v>6.7236839999999987</v>
      </c>
      <c r="F102" s="18">
        <v>28.11328300000001</v>
      </c>
      <c r="G102" s="18">
        <v>28.920215000000002</v>
      </c>
      <c r="H102" s="18">
        <v>6.0635440000000003</v>
      </c>
      <c r="I102" s="18">
        <v>9.8140159999999987</v>
      </c>
      <c r="J102" s="18">
        <v>23.938639000000002</v>
      </c>
      <c r="K102" s="18">
        <v>14.419471</v>
      </c>
      <c r="L102" s="18">
        <v>171.67495399999999</v>
      </c>
      <c r="M102" s="18">
        <v>75.257121999999995</v>
      </c>
      <c r="N102" s="18">
        <v>43.479282000000005</v>
      </c>
      <c r="O102" s="18">
        <v>102.88775400000002</v>
      </c>
      <c r="P102" s="18">
        <v>4.0155839999999996</v>
      </c>
      <c r="Q102" s="18">
        <v>1.0406530000000001</v>
      </c>
      <c r="R102" s="18">
        <v>0.33232</v>
      </c>
      <c r="S102" s="18">
        <v>44.043437999999995</v>
      </c>
      <c r="U102" s="30" t="s">
        <v>545</v>
      </c>
    </row>
    <row r="103" spans="1:21">
      <c r="B103" s="30" t="s">
        <v>344</v>
      </c>
      <c r="C103" s="18">
        <v>14.901876999999999</v>
      </c>
      <c r="D103" s="18">
        <v>0.64522999999999997</v>
      </c>
      <c r="E103" s="18">
        <v>7.1305509999999988</v>
      </c>
      <c r="F103" s="18">
        <v>26.043667999999997</v>
      </c>
      <c r="G103" s="18">
        <v>28.911259999999999</v>
      </c>
      <c r="H103" s="18">
        <v>7.7182000000000004</v>
      </c>
      <c r="I103" s="18">
        <v>11.299795</v>
      </c>
      <c r="J103" s="18">
        <v>26.294210000000003</v>
      </c>
      <c r="K103" s="18">
        <v>12.780777</v>
      </c>
      <c r="L103" s="18">
        <v>184.60404899999997</v>
      </c>
      <c r="M103" s="18">
        <v>84.678308999999999</v>
      </c>
      <c r="N103" s="18">
        <v>50.923031000000009</v>
      </c>
      <c r="O103" s="18">
        <v>142.94820000000001</v>
      </c>
      <c r="P103" s="18">
        <v>4.8914260000000001</v>
      </c>
      <c r="Q103" s="18">
        <v>0.98203399999999985</v>
      </c>
      <c r="R103" s="18">
        <v>0.503857</v>
      </c>
      <c r="S103" s="18">
        <v>48.903143</v>
      </c>
      <c r="U103" s="30" t="s">
        <v>546</v>
      </c>
    </row>
    <row r="104" spans="1:21">
      <c r="B104" s="30" t="s">
        <v>345</v>
      </c>
      <c r="C104" s="18">
        <v>11.846811000000002</v>
      </c>
      <c r="D104" s="18">
        <v>0.285302</v>
      </c>
      <c r="E104" s="18">
        <v>6.3853879999999998</v>
      </c>
      <c r="F104" s="18">
        <v>21.844111999999999</v>
      </c>
      <c r="G104" s="18">
        <v>22.479790999999999</v>
      </c>
      <c r="H104" s="18">
        <v>6.3754279999999994</v>
      </c>
      <c r="I104" s="18">
        <v>9.1526390000000006</v>
      </c>
      <c r="J104" s="18">
        <v>23.159880999999999</v>
      </c>
      <c r="K104" s="18">
        <v>9.5043959999999998</v>
      </c>
      <c r="L104" s="18">
        <v>171.22137900000001</v>
      </c>
      <c r="M104" s="18">
        <v>74.356315999999993</v>
      </c>
      <c r="N104" s="18">
        <v>49.604657999999986</v>
      </c>
      <c r="O104" s="18">
        <v>159.99823400000002</v>
      </c>
      <c r="P104" s="18">
        <v>4.2816270000000003</v>
      </c>
      <c r="Q104" s="18">
        <v>0.76022699999999999</v>
      </c>
      <c r="R104" s="18">
        <v>0.24006299999999997</v>
      </c>
      <c r="S104" s="18">
        <v>43.314756999999993</v>
      </c>
      <c r="U104" s="30" t="s">
        <v>547</v>
      </c>
    </row>
    <row r="105" spans="1:21">
      <c r="B105" s="30" t="s">
        <v>346</v>
      </c>
      <c r="C105" s="18">
        <v>13.732923000000001</v>
      </c>
      <c r="D105" s="18">
        <v>0.33764700000000003</v>
      </c>
      <c r="E105" s="18">
        <v>7.509021999999999</v>
      </c>
      <c r="F105" s="18">
        <v>25.145949999999999</v>
      </c>
      <c r="G105" s="18">
        <v>25.813424999999995</v>
      </c>
      <c r="H105" s="18">
        <v>7.9785709999999987</v>
      </c>
      <c r="I105" s="18">
        <v>10.169079</v>
      </c>
      <c r="J105" s="18">
        <v>26.931602999999996</v>
      </c>
      <c r="K105" s="18">
        <v>13.376563000000001</v>
      </c>
      <c r="L105" s="18">
        <v>223.65314799999999</v>
      </c>
      <c r="M105" s="18">
        <v>102.527602</v>
      </c>
      <c r="N105" s="18">
        <v>69.153196999999992</v>
      </c>
      <c r="O105" s="18">
        <v>240.49618200000003</v>
      </c>
      <c r="P105" s="18">
        <v>5.3112240000000011</v>
      </c>
      <c r="Q105" s="18">
        <v>1.057526</v>
      </c>
      <c r="R105" s="18">
        <v>0.68242800000000003</v>
      </c>
      <c r="S105" s="18">
        <v>51.509752999999982</v>
      </c>
      <c r="U105" s="30" t="s">
        <v>548</v>
      </c>
    </row>
    <row r="106" spans="1:21">
      <c r="B106" s="30" t="s">
        <v>347</v>
      </c>
      <c r="C106" s="18">
        <v>6.4931429999999999</v>
      </c>
      <c r="D106" s="18">
        <v>0.25770999999999999</v>
      </c>
      <c r="E106" s="18">
        <v>4.4303889999999999</v>
      </c>
      <c r="F106" s="18">
        <v>16.215022999999995</v>
      </c>
      <c r="G106" s="18">
        <v>13.704534999999996</v>
      </c>
      <c r="H106" s="18">
        <v>5.0782289999999994</v>
      </c>
      <c r="I106" s="18">
        <v>6.0553699999999999</v>
      </c>
      <c r="J106" s="18">
        <v>17.43609</v>
      </c>
      <c r="K106" s="18">
        <v>6.7287930000000014</v>
      </c>
      <c r="L106" s="18">
        <v>156.37840499999999</v>
      </c>
      <c r="M106" s="18">
        <v>72.461612000000002</v>
      </c>
      <c r="N106" s="18">
        <v>46.749692999999986</v>
      </c>
      <c r="O106" s="18">
        <v>167.84625199999999</v>
      </c>
      <c r="P106" s="18">
        <v>3.7845840000000006</v>
      </c>
      <c r="Q106" s="18">
        <v>0.36082600000000004</v>
      </c>
      <c r="R106" s="18">
        <v>0.58874700000000002</v>
      </c>
      <c r="S106" s="18">
        <v>33.085218000000005</v>
      </c>
      <c r="U106" s="30" t="s">
        <v>549</v>
      </c>
    </row>
    <row r="107" spans="1:21">
      <c r="B107" s="30" t="s">
        <v>348</v>
      </c>
      <c r="C107" s="18">
        <v>13.209003999999998</v>
      </c>
      <c r="D107" s="18">
        <v>0.60835700000000004</v>
      </c>
      <c r="E107" s="18">
        <v>5.8140890000000001</v>
      </c>
      <c r="F107" s="18">
        <v>21.833176000000002</v>
      </c>
      <c r="G107" s="18">
        <v>14.640732</v>
      </c>
      <c r="H107" s="18">
        <v>6.6959680000000006</v>
      </c>
      <c r="I107" s="18">
        <v>8.9795970000000001</v>
      </c>
      <c r="J107" s="18">
        <v>25.063604000000002</v>
      </c>
      <c r="K107" s="18">
        <v>8.1553500000000003</v>
      </c>
      <c r="L107" s="18">
        <v>143.61271500000001</v>
      </c>
      <c r="M107" s="18">
        <v>75.343864000000011</v>
      </c>
      <c r="N107" s="18">
        <v>55.310231999999999</v>
      </c>
      <c r="O107" s="18">
        <v>146.45829100000003</v>
      </c>
      <c r="P107" s="18">
        <v>3.4527460000000003</v>
      </c>
      <c r="Q107" s="18">
        <v>0.54584500000000002</v>
      </c>
      <c r="R107" s="18">
        <v>0.70413599999999998</v>
      </c>
      <c r="S107" s="18">
        <v>40.147441000000001</v>
      </c>
      <c r="U107" s="30" t="s">
        <v>550</v>
      </c>
    </row>
    <row r="108" spans="1:21">
      <c r="B108" s="30" t="s">
        <v>349</v>
      </c>
      <c r="C108" s="18">
        <v>17.416138</v>
      </c>
      <c r="D108" s="18">
        <v>0.89333600000000013</v>
      </c>
      <c r="E108" s="18">
        <v>7.5858170000000005</v>
      </c>
      <c r="F108" s="18">
        <v>24.444284</v>
      </c>
      <c r="G108" s="18">
        <v>17.440182999999998</v>
      </c>
      <c r="H108" s="18">
        <v>7.9116030000000004</v>
      </c>
      <c r="I108" s="18">
        <v>10.634667</v>
      </c>
      <c r="J108" s="18">
        <v>27.248325000000001</v>
      </c>
      <c r="K108" s="18">
        <v>10.539740999999999</v>
      </c>
      <c r="L108" s="18">
        <v>203.286306</v>
      </c>
      <c r="M108" s="18">
        <v>91.028126999999998</v>
      </c>
      <c r="N108" s="18">
        <v>64.240280999999996</v>
      </c>
      <c r="O108" s="18">
        <v>149.93426700000001</v>
      </c>
      <c r="P108" s="18">
        <v>5.3856769999999994</v>
      </c>
      <c r="Q108" s="18">
        <v>0.62423799999999996</v>
      </c>
      <c r="R108" s="18">
        <v>0.38936799999999999</v>
      </c>
      <c r="S108" s="18">
        <v>50.305661000000015</v>
      </c>
      <c r="U108" s="30" t="s">
        <v>551</v>
      </c>
    </row>
    <row r="109" spans="1:21">
      <c r="B109" s="30" t="s">
        <v>350</v>
      </c>
      <c r="C109" s="18">
        <v>13.792978000000002</v>
      </c>
      <c r="D109" s="18">
        <v>0.93592599999999992</v>
      </c>
      <c r="E109" s="18">
        <v>5.9127530000000013</v>
      </c>
      <c r="F109" s="18">
        <v>23.675051</v>
      </c>
      <c r="G109" s="18">
        <v>16.446164000000003</v>
      </c>
      <c r="H109" s="18">
        <v>6.9894739999999995</v>
      </c>
      <c r="I109" s="18">
        <v>8.5708960000000012</v>
      </c>
      <c r="J109" s="18">
        <v>22.740473000000001</v>
      </c>
      <c r="K109" s="18">
        <v>10.575715000000001</v>
      </c>
      <c r="L109" s="18">
        <v>177.93145400000003</v>
      </c>
      <c r="M109" s="18">
        <v>81.204856000000007</v>
      </c>
      <c r="N109" s="18">
        <v>60.833184999999979</v>
      </c>
      <c r="O109" s="18">
        <v>132.90963100000002</v>
      </c>
      <c r="P109" s="18">
        <v>5.1458200000000005</v>
      </c>
      <c r="Q109" s="18">
        <v>0.52201300000000006</v>
      </c>
      <c r="R109" s="18">
        <v>0.30157699999999998</v>
      </c>
      <c r="S109" s="18">
        <v>43.380751999999994</v>
      </c>
      <c r="U109" s="30" t="s">
        <v>552</v>
      </c>
    </row>
    <row r="110" spans="1:21">
      <c r="B110" s="30" t="s">
        <v>351</v>
      </c>
      <c r="C110" s="18">
        <v>9.8269760000000019</v>
      </c>
      <c r="D110" s="18">
        <v>0.67882700000000007</v>
      </c>
      <c r="E110" s="18">
        <v>5.3157699999999979</v>
      </c>
      <c r="F110" s="18">
        <v>17.056220000000003</v>
      </c>
      <c r="G110" s="18">
        <v>16.736076999999995</v>
      </c>
      <c r="H110" s="18">
        <v>6.0022140000000004</v>
      </c>
      <c r="I110" s="18">
        <v>6.310149</v>
      </c>
      <c r="J110" s="18">
        <v>17.067413000000005</v>
      </c>
      <c r="K110" s="18">
        <v>7.5525599999999997</v>
      </c>
      <c r="L110" s="18">
        <v>160.544928</v>
      </c>
      <c r="M110" s="18">
        <v>68.384319000000019</v>
      </c>
      <c r="N110" s="18">
        <v>50.355954999999994</v>
      </c>
      <c r="O110" s="18">
        <v>122.38520299999998</v>
      </c>
      <c r="P110" s="18">
        <v>4.5485639999999989</v>
      </c>
      <c r="Q110" s="18">
        <v>0.46842099999999998</v>
      </c>
      <c r="R110" s="18">
        <v>0.185307</v>
      </c>
      <c r="S110" s="18">
        <v>34.742894000000007</v>
      </c>
      <c r="U110" s="30" t="s">
        <v>553</v>
      </c>
    </row>
    <row r="111" spans="1:21"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31"/>
      <c r="Q111" s="31"/>
      <c r="R111" s="31"/>
      <c r="S111" s="31"/>
    </row>
    <row r="112" spans="1:21">
      <c r="A112" s="166">
        <v>2020</v>
      </c>
      <c r="B112" s="30" t="s">
        <v>340</v>
      </c>
      <c r="C112" s="18">
        <v>14.357569</v>
      </c>
      <c r="D112" s="18">
        <v>0.93299399999999999</v>
      </c>
      <c r="E112" s="18">
        <v>6.9870699999999992</v>
      </c>
      <c r="F112" s="18">
        <v>19.714440999999997</v>
      </c>
      <c r="G112" s="18">
        <v>22.392954</v>
      </c>
      <c r="H112" s="18">
        <v>6.3881600000000001</v>
      </c>
      <c r="I112" s="18">
        <v>8.5707110000000011</v>
      </c>
      <c r="J112" s="18">
        <v>25.464233999999998</v>
      </c>
      <c r="K112" s="18">
        <v>11.342648000000002</v>
      </c>
      <c r="L112" s="18">
        <v>191.99593799999997</v>
      </c>
      <c r="M112" s="18">
        <v>89.130844999999994</v>
      </c>
      <c r="N112" s="18">
        <v>54.005969999999991</v>
      </c>
      <c r="O112" s="18">
        <v>172.20095600000002</v>
      </c>
      <c r="P112" s="18">
        <v>4.8187469999999992</v>
      </c>
      <c r="Q112" s="18">
        <v>0.55601999999999996</v>
      </c>
      <c r="R112" s="18">
        <v>0.259959</v>
      </c>
      <c r="S112" s="18">
        <v>36.899037999999997</v>
      </c>
      <c r="T112" s="166">
        <v>2020</v>
      </c>
      <c r="U112" s="30" t="s">
        <v>542</v>
      </c>
    </row>
    <row r="113" spans="1:21">
      <c r="B113" s="30" t="s">
        <v>341</v>
      </c>
      <c r="C113" s="18">
        <v>14.285644999999999</v>
      </c>
      <c r="D113" s="18">
        <v>1.3878269999999999</v>
      </c>
      <c r="E113" s="18">
        <v>7.1230000000000011</v>
      </c>
      <c r="F113" s="18">
        <v>22.252304999999996</v>
      </c>
      <c r="G113" s="18">
        <v>23.267745000000001</v>
      </c>
      <c r="H113" s="18">
        <v>5.6945390000000007</v>
      </c>
      <c r="I113" s="18">
        <v>8.9782680000000017</v>
      </c>
      <c r="J113" s="18">
        <v>25.120104999999999</v>
      </c>
      <c r="K113" s="18">
        <v>11.517024000000001</v>
      </c>
      <c r="L113" s="18">
        <v>170.05117799999999</v>
      </c>
      <c r="M113" s="18">
        <v>84.784514000000001</v>
      </c>
      <c r="N113" s="18">
        <v>55.414625000000001</v>
      </c>
      <c r="O113" s="18">
        <v>155.64773399999999</v>
      </c>
      <c r="P113" s="18">
        <v>4.186062999999999</v>
      </c>
      <c r="Q113" s="18">
        <v>0.73134399999999999</v>
      </c>
      <c r="R113" s="18">
        <v>0.25692999999999999</v>
      </c>
      <c r="S113" s="18">
        <v>41.481590000000004</v>
      </c>
      <c r="U113" s="30" t="s">
        <v>543</v>
      </c>
    </row>
    <row r="114" spans="1:21">
      <c r="B114" s="30" t="s">
        <v>342</v>
      </c>
      <c r="C114" s="18">
        <v>14.948613</v>
      </c>
      <c r="D114" s="18">
        <v>0.85285899999999992</v>
      </c>
      <c r="E114" s="18">
        <v>5.861459</v>
      </c>
      <c r="F114" s="18">
        <v>22.841911</v>
      </c>
      <c r="G114" s="18">
        <v>34.792121999999999</v>
      </c>
      <c r="H114" s="18">
        <v>5.4077489999999999</v>
      </c>
      <c r="I114" s="18">
        <v>8.0050369999999997</v>
      </c>
      <c r="J114" s="18">
        <v>20.664747999999999</v>
      </c>
      <c r="K114" s="18">
        <v>13.441237000000003</v>
      </c>
      <c r="L114" s="18">
        <v>153.840307</v>
      </c>
      <c r="M114" s="18">
        <v>62.452691999999999</v>
      </c>
      <c r="N114" s="18">
        <v>40.208781999999999</v>
      </c>
      <c r="O114" s="18">
        <v>115.25356199999999</v>
      </c>
      <c r="P114" s="18">
        <v>4.1416629999999994</v>
      </c>
      <c r="Q114" s="18">
        <v>0.51815500000000003</v>
      </c>
      <c r="R114" s="18">
        <v>0.29114499999999999</v>
      </c>
      <c r="S114" s="18">
        <v>40.773424000000006</v>
      </c>
      <c r="U114" s="30" t="s">
        <v>544</v>
      </c>
    </row>
    <row r="115" spans="1:21">
      <c r="B115" s="30" t="s">
        <v>343</v>
      </c>
      <c r="C115" s="18">
        <v>10.565900999999998</v>
      </c>
      <c r="D115" s="18">
        <v>0.18768800000000002</v>
      </c>
      <c r="E115" s="18">
        <v>3.1489599999999998</v>
      </c>
      <c r="F115" s="18">
        <v>15.266182000000001</v>
      </c>
      <c r="G115" s="18">
        <v>30.652068999999997</v>
      </c>
      <c r="H115" s="18">
        <v>1.3957709999999999</v>
      </c>
      <c r="I115" s="18">
        <v>4.4292009999999999</v>
      </c>
      <c r="J115" s="18">
        <v>11.049831000000001</v>
      </c>
      <c r="K115" s="18">
        <v>8.1331609999999994</v>
      </c>
      <c r="L115" s="18">
        <v>96.365389999999991</v>
      </c>
      <c r="M115" s="18">
        <v>32.883681000000003</v>
      </c>
      <c r="N115" s="18">
        <v>30.221</v>
      </c>
      <c r="O115" s="18">
        <v>48.048916999999996</v>
      </c>
      <c r="P115" s="18">
        <v>1.227196</v>
      </c>
      <c r="Q115" s="18">
        <v>0.12526300000000001</v>
      </c>
      <c r="R115" s="18">
        <v>3.6846999999999998E-2</v>
      </c>
      <c r="S115" s="18">
        <v>29.373771999999995</v>
      </c>
      <c r="U115" s="30" t="s">
        <v>545</v>
      </c>
    </row>
    <row r="116" spans="1:21">
      <c r="B116" s="30" t="s">
        <v>344</v>
      </c>
      <c r="C116" s="18">
        <v>11.419479000000001</v>
      </c>
      <c r="D116" s="18">
        <v>0.42098600000000003</v>
      </c>
      <c r="E116" s="18">
        <v>4.7770510000000002</v>
      </c>
      <c r="F116" s="18">
        <v>14.281723000000001</v>
      </c>
      <c r="G116" s="18">
        <v>26.963856999999997</v>
      </c>
      <c r="H116" s="18">
        <v>2.9106030000000001</v>
      </c>
      <c r="I116" s="18">
        <v>5.5509880000000003</v>
      </c>
      <c r="J116" s="18">
        <v>14.711771000000001</v>
      </c>
      <c r="K116" s="18">
        <v>9.1814350000000005</v>
      </c>
      <c r="L116" s="18">
        <v>109.80682099999999</v>
      </c>
      <c r="M116" s="18">
        <v>42.000652000000002</v>
      </c>
      <c r="N116" s="18">
        <v>92.402032000000005</v>
      </c>
      <c r="O116" s="18">
        <v>76.756765000000001</v>
      </c>
      <c r="P116" s="18">
        <v>2.0029159999999999</v>
      </c>
      <c r="Q116" s="18">
        <v>0.29444500000000001</v>
      </c>
      <c r="R116" s="18">
        <v>9.0295E-2</v>
      </c>
      <c r="S116" s="18">
        <v>36.547691999999998</v>
      </c>
      <c r="U116" s="30" t="s">
        <v>546</v>
      </c>
    </row>
    <row r="117" spans="1:21">
      <c r="B117" s="30" t="s">
        <v>345</v>
      </c>
      <c r="C117" s="18">
        <v>9.9533000000000005</v>
      </c>
      <c r="D117" s="18">
        <v>0.39396200000000003</v>
      </c>
      <c r="E117" s="18">
        <v>5.3695339999999998</v>
      </c>
      <c r="F117" s="18">
        <v>15.724657000000001</v>
      </c>
      <c r="G117" s="18">
        <v>26.418747</v>
      </c>
      <c r="H117" s="18">
        <v>4.8829729999999998</v>
      </c>
      <c r="I117" s="18">
        <v>7.1886999999999999</v>
      </c>
      <c r="J117" s="18">
        <v>18.866720000000001</v>
      </c>
      <c r="K117" s="18">
        <v>7.9492690000000001</v>
      </c>
      <c r="L117" s="18">
        <v>134.523134</v>
      </c>
      <c r="M117" s="18">
        <v>46.349662000000009</v>
      </c>
      <c r="N117" s="18">
        <v>75.205511000000001</v>
      </c>
      <c r="O117" s="18">
        <v>124.82845400000001</v>
      </c>
      <c r="P117" s="18">
        <v>4.1467609999999997</v>
      </c>
      <c r="Q117" s="18">
        <v>0.85262199999999999</v>
      </c>
      <c r="R117" s="18">
        <v>0.17281600000000003</v>
      </c>
      <c r="S117" s="18">
        <v>45.143103000000004</v>
      </c>
      <c r="U117" s="30" t="s">
        <v>547</v>
      </c>
    </row>
    <row r="118" spans="1:21">
      <c r="B118" s="30" t="s">
        <v>346</v>
      </c>
      <c r="C118" s="18">
        <v>11.020011999999998</v>
      </c>
      <c r="D118" s="18">
        <v>0.61743899999999996</v>
      </c>
      <c r="E118" s="18">
        <v>6.6173919999999988</v>
      </c>
      <c r="F118" s="18">
        <v>20.930457000000004</v>
      </c>
      <c r="G118" s="18">
        <v>26.552066</v>
      </c>
      <c r="H118" s="18">
        <v>6.3741700000000003</v>
      </c>
      <c r="I118" s="18">
        <v>10.472875999999999</v>
      </c>
      <c r="J118" s="18">
        <v>25.722303000000004</v>
      </c>
      <c r="K118" s="18">
        <v>11.261816999999999</v>
      </c>
      <c r="L118" s="18">
        <v>210.085384</v>
      </c>
      <c r="M118" s="18">
        <v>75.331513000000001</v>
      </c>
      <c r="N118" s="18">
        <v>80.678648999999993</v>
      </c>
      <c r="O118" s="18">
        <v>201.09396800000002</v>
      </c>
      <c r="P118" s="18">
        <v>5.2087070000000004</v>
      </c>
      <c r="Q118" s="18">
        <v>0.78167900000000001</v>
      </c>
      <c r="R118" s="18">
        <v>0.38885799999999998</v>
      </c>
      <c r="S118" s="18">
        <v>51.413173999999998</v>
      </c>
      <c r="U118" s="30" t="s">
        <v>548</v>
      </c>
    </row>
    <row r="119" spans="1:21">
      <c r="B119" s="30" t="s">
        <v>347</v>
      </c>
      <c r="C119" s="18">
        <v>7.7608899999999998</v>
      </c>
      <c r="D119" s="18">
        <v>0.23157800000000001</v>
      </c>
      <c r="E119" s="18">
        <v>3.3117020000000004</v>
      </c>
      <c r="F119" s="18">
        <v>13.728999</v>
      </c>
      <c r="G119" s="18">
        <v>13.935435999999999</v>
      </c>
      <c r="H119" s="18">
        <v>4.4640340000000007</v>
      </c>
      <c r="I119" s="18">
        <v>6.8197489999999998</v>
      </c>
      <c r="J119" s="18">
        <v>16.397109</v>
      </c>
      <c r="K119" s="18">
        <v>7.5044560000000002</v>
      </c>
      <c r="L119" s="18">
        <v>154.762697</v>
      </c>
      <c r="M119" s="18">
        <v>63.904487000000003</v>
      </c>
      <c r="N119" s="18">
        <v>62.569507000000009</v>
      </c>
      <c r="O119" s="18">
        <v>168.97913400000002</v>
      </c>
      <c r="P119" s="18">
        <v>2.5760290000000001</v>
      </c>
      <c r="Q119" s="18">
        <v>0.305425</v>
      </c>
      <c r="R119" s="18">
        <v>0.54019100000000009</v>
      </c>
      <c r="S119" s="18">
        <v>33.182172000000001</v>
      </c>
      <c r="U119" s="30" t="s">
        <v>549</v>
      </c>
    </row>
    <row r="120" spans="1:21">
      <c r="B120" s="30" t="s">
        <v>348</v>
      </c>
      <c r="C120" s="18">
        <v>14.846362000000001</v>
      </c>
      <c r="D120" s="18">
        <v>0.431782</v>
      </c>
      <c r="E120" s="18">
        <v>5.6413469999999997</v>
      </c>
      <c r="F120" s="18">
        <v>17.112501999999999</v>
      </c>
      <c r="G120" s="18">
        <v>15.256648999999999</v>
      </c>
      <c r="H120" s="18">
        <v>5.7154860000000003</v>
      </c>
      <c r="I120" s="18">
        <v>10.740309</v>
      </c>
      <c r="J120" s="18">
        <v>26.225548000000003</v>
      </c>
      <c r="K120" s="18">
        <v>6.5195439999999998</v>
      </c>
      <c r="L120" s="18">
        <v>133.44979000000001</v>
      </c>
      <c r="M120" s="18">
        <v>59.363740999999997</v>
      </c>
      <c r="N120" s="18">
        <v>58.576767999999987</v>
      </c>
      <c r="O120" s="18">
        <v>129.77610999999999</v>
      </c>
      <c r="P120" s="18">
        <v>4.923165</v>
      </c>
      <c r="Q120" s="18">
        <v>0.59461200000000003</v>
      </c>
      <c r="R120" s="18">
        <v>0.64782100000000009</v>
      </c>
      <c r="S120" s="18">
        <v>42.435801999999995</v>
      </c>
      <c r="U120" s="30" t="s">
        <v>550</v>
      </c>
    </row>
    <row r="121" spans="1:21">
      <c r="B121" s="30" t="s">
        <v>349</v>
      </c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U121" s="30" t="s">
        <v>551</v>
      </c>
    </row>
    <row r="122" spans="1:21">
      <c r="B122" s="30" t="s">
        <v>350</v>
      </c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U122" s="30" t="s">
        <v>552</v>
      </c>
    </row>
    <row r="123" spans="1:21">
      <c r="B123" s="30" t="s">
        <v>351</v>
      </c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U123" s="30" t="s">
        <v>553</v>
      </c>
    </row>
    <row r="124" spans="1:21"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</row>
    <row r="125" spans="1:21"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</row>
    <row r="126" spans="1:21"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</row>
    <row r="127" spans="1:21" s="20" customFormat="1" ht="21" customHeight="1" thickBot="1">
      <c r="A127" s="261" t="s">
        <v>629</v>
      </c>
      <c r="B127" s="261"/>
      <c r="C127" s="261"/>
      <c r="D127" s="261"/>
      <c r="E127" s="261"/>
      <c r="F127" s="261"/>
      <c r="G127" s="261"/>
      <c r="H127" s="261"/>
      <c r="I127" s="261"/>
      <c r="J127" s="261"/>
      <c r="K127" s="261"/>
      <c r="L127" s="261"/>
      <c r="M127" s="261"/>
      <c r="N127" s="261"/>
      <c r="O127" s="261"/>
      <c r="P127" s="261"/>
      <c r="Q127" s="261"/>
      <c r="R127" s="261"/>
      <c r="S127" s="261"/>
      <c r="T127" s="261"/>
      <c r="U127" s="261"/>
    </row>
    <row r="128" spans="1:21" s="17" customFormat="1" ht="11.25" customHeight="1" thickBot="1">
      <c r="A128" s="225" t="s">
        <v>162</v>
      </c>
      <c r="B128" s="225" t="s">
        <v>163</v>
      </c>
      <c r="C128" s="258" t="s">
        <v>581</v>
      </c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  <c r="O128" s="259"/>
      <c r="P128" s="259"/>
      <c r="Q128" s="259"/>
      <c r="R128" s="259"/>
      <c r="S128" s="260"/>
      <c r="T128" s="225" t="s">
        <v>539</v>
      </c>
      <c r="U128" s="225" t="s">
        <v>526</v>
      </c>
    </row>
    <row r="129" spans="1:21" ht="20.25" customHeight="1" thickBot="1">
      <c r="A129" s="226"/>
      <c r="B129" s="226"/>
      <c r="C129" s="93">
        <v>69</v>
      </c>
      <c r="D129" s="93">
        <v>70</v>
      </c>
      <c r="E129" s="93">
        <v>71</v>
      </c>
      <c r="F129" s="93">
        <v>72</v>
      </c>
      <c r="G129" s="93">
        <v>73</v>
      </c>
      <c r="H129" s="93">
        <v>74</v>
      </c>
      <c r="I129" s="93">
        <v>75</v>
      </c>
      <c r="J129" s="93">
        <v>76</v>
      </c>
      <c r="K129" s="93">
        <v>78</v>
      </c>
      <c r="L129" s="93">
        <v>79</v>
      </c>
      <c r="M129" s="93">
        <v>80</v>
      </c>
      <c r="N129" s="93">
        <v>81</v>
      </c>
      <c r="O129" s="93">
        <v>82</v>
      </c>
      <c r="P129" s="93">
        <v>83</v>
      </c>
      <c r="Q129" s="93">
        <v>84</v>
      </c>
      <c r="R129" s="93">
        <v>85</v>
      </c>
      <c r="S129" s="93">
        <v>86</v>
      </c>
      <c r="T129" s="226"/>
      <c r="U129" s="226"/>
    </row>
    <row r="130" spans="1:21">
      <c r="A130" s="166">
        <v>2019</v>
      </c>
      <c r="B130" s="30" t="s">
        <v>340</v>
      </c>
      <c r="C130" s="18">
        <v>61.644431999999995</v>
      </c>
      <c r="D130" s="18">
        <v>48.159363999999997</v>
      </c>
      <c r="E130" s="18">
        <v>21.118622999999999</v>
      </c>
      <c r="F130" s="18">
        <v>130.42865799999998</v>
      </c>
      <c r="G130" s="18">
        <v>134.05857000000003</v>
      </c>
      <c r="H130" s="18">
        <v>18.224559000000003</v>
      </c>
      <c r="I130" s="18">
        <v>0.26921499999999998</v>
      </c>
      <c r="J130" s="18">
        <v>56.381964999999994</v>
      </c>
      <c r="K130" s="18">
        <v>1.613936</v>
      </c>
      <c r="L130" s="18">
        <v>0.65224199999999999</v>
      </c>
      <c r="M130" s="18">
        <v>1.1760360000000001</v>
      </c>
      <c r="N130" s="18">
        <v>0.109708</v>
      </c>
      <c r="O130" s="18">
        <v>15.462579999999999</v>
      </c>
      <c r="P130" s="18">
        <v>30.887076999999998</v>
      </c>
      <c r="Q130" s="18">
        <v>270.44105799999983</v>
      </c>
      <c r="R130" s="18">
        <v>390.21718399999997</v>
      </c>
      <c r="S130" s="18">
        <v>0.266185</v>
      </c>
      <c r="T130" s="166">
        <v>2019</v>
      </c>
      <c r="U130" s="30" t="s">
        <v>542</v>
      </c>
    </row>
    <row r="131" spans="1:21">
      <c r="B131" s="30" t="s">
        <v>341</v>
      </c>
      <c r="C131" s="18">
        <v>59.891620000000003</v>
      </c>
      <c r="D131" s="18">
        <v>44.709097999999997</v>
      </c>
      <c r="E131" s="18">
        <v>23.075903</v>
      </c>
      <c r="F131" s="18">
        <v>122.24575199999998</v>
      </c>
      <c r="G131" s="18">
        <v>136.118346</v>
      </c>
      <c r="H131" s="18">
        <v>21.411987</v>
      </c>
      <c r="I131" s="18">
        <v>0.22022600000000001</v>
      </c>
      <c r="J131" s="18">
        <v>58.286398999999996</v>
      </c>
      <c r="K131" s="18">
        <v>1.913808</v>
      </c>
      <c r="L131" s="18">
        <v>0.78428300000000006</v>
      </c>
      <c r="M131" s="18">
        <v>0.86242299999999994</v>
      </c>
      <c r="N131" s="18">
        <v>7.0879999999999999E-2</v>
      </c>
      <c r="O131" s="18">
        <v>16.647504999999999</v>
      </c>
      <c r="P131" s="18">
        <v>25.751588000000005</v>
      </c>
      <c r="Q131" s="18">
        <v>288.91635600000001</v>
      </c>
      <c r="R131" s="18">
        <v>391.73065700000006</v>
      </c>
      <c r="S131" s="18">
        <v>0.49094300000000002</v>
      </c>
      <c r="U131" s="30" t="s">
        <v>543</v>
      </c>
    </row>
    <row r="132" spans="1:21">
      <c r="B132" s="30" t="s">
        <v>342</v>
      </c>
      <c r="C132" s="18">
        <v>63.048038000000005</v>
      </c>
      <c r="D132" s="18">
        <v>50.286515999999999</v>
      </c>
      <c r="E132" s="18">
        <v>21.210787</v>
      </c>
      <c r="F132" s="18">
        <v>127.24997</v>
      </c>
      <c r="G132" s="18">
        <v>131.98225099999999</v>
      </c>
      <c r="H132" s="18">
        <v>18.764993</v>
      </c>
      <c r="I132" s="18">
        <v>0.30540400000000001</v>
      </c>
      <c r="J132" s="18">
        <v>61.822366000000002</v>
      </c>
      <c r="K132" s="18">
        <v>1.799695</v>
      </c>
      <c r="L132" s="18">
        <v>0.80173899999999998</v>
      </c>
      <c r="M132" s="18">
        <v>1.623143</v>
      </c>
      <c r="N132" s="18">
        <v>0.101934</v>
      </c>
      <c r="O132" s="18">
        <v>18.148375000000001</v>
      </c>
      <c r="P132" s="18">
        <v>34.897817000000003</v>
      </c>
      <c r="Q132" s="18">
        <v>299.97286200000013</v>
      </c>
      <c r="R132" s="18">
        <v>419.01217100000014</v>
      </c>
      <c r="S132" s="18">
        <v>0.51734000000000002</v>
      </c>
      <c r="U132" s="30" t="s">
        <v>544</v>
      </c>
    </row>
    <row r="133" spans="1:21">
      <c r="B133" s="30" t="s">
        <v>343</v>
      </c>
      <c r="C133" s="18">
        <v>59.033521000000007</v>
      </c>
      <c r="D133" s="18">
        <v>49.785831000000002</v>
      </c>
      <c r="E133" s="18">
        <v>20.489273000000001</v>
      </c>
      <c r="F133" s="18">
        <v>125.84003</v>
      </c>
      <c r="G133" s="18">
        <v>143.48141500000003</v>
      </c>
      <c r="H133" s="18">
        <v>16.579750000000001</v>
      </c>
      <c r="I133" s="18">
        <v>0.17594599999999999</v>
      </c>
      <c r="J133" s="18">
        <v>58.402304000000001</v>
      </c>
      <c r="K133" s="18">
        <v>1.9040629999999998</v>
      </c>
      <c r="L133" s="18">
        <v>0.98141400000000001</v>
      </c>
      <c r="M133" s="18">
        <v>1.0846010000000001</v>
      </c>
      <c r="N133" s="18">
        <v>6.1063000000000006E-2</v>
      </c>
      <c r="O133" s="18">
        <v>16.813243999999997</v>
      </c>
      <c r="P133" s="18">
        <v>28.247215999999995</v>
      </c>
      <c r="Q133" s="18">
        <v>281.51153900000003</v>
      </c>
      <c r="R133" s="18">
        <v>379.26580599999988</v>
      </c>
      <c r="S133" s="18">
        <v>0.36021700000000001</v>
      </c>
      <c r="U133" s="30" t="s">
        <v>545</v>
      </c>
    </row>
    <row r="134" spans="1:21">
      <c r="B134" s="30" t="s">
        <v>344</v>
      </c>
      <c r="C134" s="18">
        <v>64.127482999999984</v>
      </c>
      <c r="D134" s="18">
        <v>53.264954999999993</v>
      </c>
      <c r="E134" s="18">
        <v>23.592545999999999</v>
      </c>
      <c r="F134" s="18">
        <v>144.77689600000002</v>
      </c>
      <c r="G134" s="18">
        <v>148.01697199999995</v>
      </c>
      <c r="H134" s="18">
        <v>14.835915</v>
      </c>
      <c r="I134" s="18">
        <v>8.4149000000000002E-2</v>
      </c>
      <c r="J134" s="18">
        <v>68.277559999999994</v>
      </c>
      <c r="K134" s="18">
        <v>1.7922929999999999</v>
      </c>
      <c r="L134" s="18">
        <v>0.95127300000000004</v>
      </c>
      <c r="M134" s="18">
        <v>1.8660380000000001</v>
      </c>
      <c r="N134" s="18">
        <v>0.37870300000000001</v>
      </c>
      <c r="O134" s="18">
        <v>17.560532999999992</v>
      </c>
      <c r="P134" s="18">
        <v>34.828235999999997</v>
      </c>
      <c r="Q134" s="18">
        <v>317.76315200000028</v>
      </c>
      <c r="R134" s="18">
        <v>441.98506600000013</v>
      </c>
      <c r="S134" s="18">
        <v>1.1648760000000002</v>
      </c>
      <c r="U134" s="30" t="s">
        <v>546</v>
      </c>
    </row>
    <row r="135" spans="1:21">
      <c r="B135" s="30" t="s">
        <v>345</v>
      </c>
      <c r="C135" s="18">
        <v>54.880751999999994</v>
      </c>
      <c r="D135" s="18">
        <v>46.662196999999999</v>
      </c>
      <c r="E135" s="18">
        <v>22.933654000000001</v>
      </c>
      <c r="F135" s="18">
        <v>106.961856</v>
      </c>
      <c r="G135" s="18">
        <v>128.51051699999999</v>
      </c>
      <c r="H135" s="18">
        <v>11.889568999999998</v>
      </c>
      <c r="I135" s="18">
        <v>0.216368</v>
      </c>
      <c r="J135" s="18">
        <v>60.080729000000005</v>
      </c>
      <c r="K135" s="18">
        <v>1.6495420000000001</v>
      </c>
      <c r="L135" s="18">
        <v>0.98326400000000014</v>
      </c>
      <c r="M135" s="18">
        <v>1.059247</v>
      </c>
      <c r="N135" s="18">
        <v>9.6083000000000002E-2</v>
      </c>
      <c r="O135" s="18">
        <v>16.004211000000002</v>
      </c>
      <c r="P135" s="18">
        <v>31.093695000000007</v>
      </c>
      <c r="Q135" s="18">
        <v>301.1662859999999</v>
      </c>
      <c r="R135" s="18">
        <v>355.83748800000001</v>
      </c>
      <c r="S135" s="18">
        <v>0.55418400000000001</v>
      </c>
      <c r="U135" s="30" t="s">
        <v>547</v>
      </c>
    </row>
    <row r="136" spans="1:21">
      <c r="B136" s="30" t="s">
        <v>346</v>
      </c>
      <c r="C136" s="18">
        <v>69.425589000000002</v>
      </c>
      <c r="D136" s="18">
        <v>50.397421999999999</v>
      </c>
      <c r="E136" s="18">
        <v>26.688621999999999</v>
      </c>
      <c r="F136" s="18">
        <v>111.405924</v>
      </c>
      <c r="G136" s="18">
        <v>151.88426799999999</v>
      </c>
      <c r="H136" s="18">
        <v>16.083185</v>
      </c>
      <c r="I136" s="18">
        <v>5.7910000000000003E-2</v>
      </c>
      <c r="J136" s="18">
        <v>67.062540999999996</v>
      </c>
      <c r="K136" s="18">
        <v>2.0066269999999999</v>
      </c>
      <c r="L136" s="18">
        <v>1.02955</v>
      </c>
      <c r="M136" s="18">
        <v>1.501681</v>
      </c>
      <c r="N136" s="18">
        <v>0.24795900000000001</v>
      </c>
      <c r="O136" s="18">
        <v>19.899336999999996</v>
      </c>
      <c r="P136" s="18">
        <v>36.046630000000007</v>
      </c>
      <c r="Q136" s="18">
        <v>330.96899100000024</v>
      </c>
      <c r="R136" s="18">
        <v>391.11884199999997</v>
      </c>
      <c r="S136" s="18">
        <v>0.54861300000000002</v>
      </c>
      <c r="U136" s="30" t="s">
        <v>548</v>
      </c>
    </row>
    <row r="137" spans="1:21">
      <c r="B137" s="30" t="s">
        <v>347</v>
      </c>
      <c r="C137" s="18">
        <v>41.769177000000013</v>
      </c>
      <c r="D137" s="18">
        <v>41.890111999999995</v>
      </c>
      <c r="E137" s="18">
        <v>24.024718999999997</v>
      </c>
      <c r="F137" s="18">
        <v>84.299882999999994</v>
      </c>
      <c r="G137" s="18">
        <v>97.256846000000024</v>
      </c>
      <c r="H137" s="18">
        <v>7.9729080000000012</v>
      </c>
      <c r="I137" s="18">
        <v>8.5956000000000005E-2</v>
      </c>
      <c r="J137" s="18">
        <v>35.096462000000002</v>
      </c>
      <c r="K137" s="18">
        <v>1.293269</v>
      </c>
      <c r="L137" s="18">
        <v>0.61061199999999993</v>
      </c>
      <c r="M137" s="18">
        <v>0.32433800000000002</v>
      </c>
      <c r="N137" s="18">
        <v>8.6568999999999993E-2</v>
      </c>
      <c r="O137" s="18">
        <v>11.983101</v>
      </c>
      <c r="P137" s="18">
        <v>20.521587000000004</v>
      </c>
      <c r="Q137" s="18">
        <v>217.97158700000006</v>
      </c>
      <c r="R137" s="18">
        <v>332.39837799999992</v>
      </c>
      <c r="S137" s="18">
        <v>0.33172400000000002</v>
      </c>
      <c r="U137" s="30" t="s">
        <v>549</v>
      </c>
    </row>
    <row r="138" spans="1:21">
      <c r="B138" s="30" t="s">
        <v>348</v>
      </c>
      <c r="C138" s="18">
        <v>57.345782999999997</v>
      </c>
      <c r="D138" s="18">
        <v>44.427167999999995</v>
      </c>
      <c r="E138" s="18">
        <v>28.220512000000003</v>
      </c>
      <c r="F138" s="18">
        <v>92.534209000000004</v>
      </c>
      <c r="G138" s="18">
        <v>130.43679600000002</v>
      </c>
      <c r="H138" s="18">
        <v>16.913005999999996</v>
      </c>
      <c r="I138" s="18">
        <v>0.17912900000000001</v>
      </c>
      <c r="J138" s="18">
        <v>57.304032999999997</v>
      </c>
      <c r="K138" s="18">
        <v>2.130274</v>
      </c>
      <c r="L138" s="18">
        <v>0.68177699999999997</v>
      </c>
      <c r="M138" s="18">
        <v>1.470267</v>
      </c>
      <c r="N138" s="18">
        <v>0.12709799999999999</v>
      </c>
      <c r="O138" s="18">
        <v>15.266408000000002</v>
      </c>
      <c r="P138" s="18">
        <v>33.040723999999997</v>
      </c>
      <c r="Q138" s="18">
        <v>286.76416700000004</v>
      </c>
      <c r="R138" s="18">
        <v>396.75576500000022</v>
      </c>
      <c r="S138" s="18">
        <v>0.55713599999999996</v>
      </c>
      <c r="U138" s="30" t="s">
        <v>550</v>
      </c>
    </row>
    <row r="139" spans="1:21">
      <c r="B139" s="30" t="s">
        <v>349</v>
      </c>
      <c r="C139" s="18">
        <v>68.390733999999995</v>
      </c>
      <c r="D139" s="18">
        <v>45.516838999999997</v>
      </c>
      <c r="E139" s="18">
        <v>32.097239999999999</v>
      </c>
      <c r="F139" s="18">
        <v>119.587795</v>
      </c>
      <c r="G139" s="18">
        <v>150.75012300000003</v>
      </c>
      <c r="H139" s="18">
        <v>15.661036999999999</v>
      </c>
      <c r="I139" s="18">
        <v>4.7966999999999996E-2</v>
      </c>
      <c r="J139" s="18">
        <v>68.223591999999996</v>
      </c>
      <c r="K139" s="18">
        <v>2.715535</v>
      </c>
      <c r="L139" s="18">
        <v>0.91258300000000003</v>
      </c>
      <c r="M139" s="18">
        <v>1.9980419999999999</v>
      </c>
      <c r="N139" s="18">
        <v>0.23611599999999999</v>
      </c>
      <c r="O139" s="18">
        <v>18.707396000000003</v>
      </c>
      <c r="P139" s="18">
        <v>35.596017000000003</v>
      </c>
      <c r="Q139" s="18">
        <v>358.49072200000006</v>
      </c>
      <c r="R139" s="18">
        <v>458.81559000000004</v>
      </c>
      <c r="S139" s="18">
        <v>0.46320699999999998</v>
      </c>
      <c r="U139" s="30" t="s">
        <v>551</v>
      </c>
    </row>
    <row r="140" spans="1:21">
      <c r="B140" s="30" t="s">
        <v>350</v>
      </c>
      <c r="C140" s="18">
        <v>59.275807999999998</v>
      </c>
      <c r="D140" s="18">
        <v>44.189276</v>
      </c>
      <c r="E140" s="18">
        <v>27.894992999999992</v>
      </c>
      <c r="F140" s="18">
        <v>85.320119999999989</v>
      </c>
      <c r="G140" s="18">
        <v>137.15448700000002</v>
      </c>
      <c r="H140" s="18">
        <v>19.065970999999998</v>
      </c>
      <c r="I140" s="18">
        <v>8.8339000000000001E-2</v>
      </c>
      <c r="J140" s="18">
        <v>55.757193999999998</v>
      </c>
      <c r="K140" s="18">
        <v>2.2629900000000003</v>
      </c>
      <c r="L140" s="18">
        <v>0.86465199999999998</v>
      </c>
      <c r="M140" s="18">
        <v>1.086999</v>
      </c>
      <c r="N140" s="18">
        <v>0.234403</v>
      </c>
      <c r="O140" s="18">
        <v>16.946883</v>
      </c>
      <c r="P140" s="18">
        <v>34.830644999999997</v>
      </c>
      <c r="Q140" s="18">
        <v>341.54247900000001</v>
      </c>
      <c r="R140" s="18">
        <v>427.60957100000013</v>
      </c>
      <c r="S140" s="18">
        <v>0.379801</v>
      </c>
      <c r="U140" s="30" t="s">
        <v>552</v>
      </c>
    </row>
    <row r="141" spans="1:21">
      <c r="B141" s="30" t="s">
        <v>351</v>
      </c>
      <c r="C141" s="18">
        <v>48.910669999999996</v>
      </c>
      <c r="D141" s="18">
        <v>37.224136999999999</v>
      </c>
      <c r="E141" s="18">
        <v>24.855523999999999</v>
      </c>
      <c r="F141" s="18">
        <v>92.582896000000005</v>
      </c>
      <c r="G141" s="18">
        <v>112.05818399999997</v>
      </c>
      <c r="H141" s="18">
        <v>13.131575</v>
      </c>
      <c r="I141" s="18">
        <v>6.2862000000000001E-2</v>
      </c>
      <c r="J141" s="18">
        <v>41.816806</v>
      </c>
      <c r="K141" s="18">
        <v>0.87558100000000005</v>
      </c>
      <c r="L141" s="18">
        <v>0.73758899999999994</v>
      </c>
      <c r="M141" s="18">
        <v>0.75725700000000007</v>
      </c>
      <c r="N141" s="18">
        <v>0.30499700000000002</v>
      </c>
      <c r="O141" s="18">
        <v>16.233963999999997</v>
      </c>
      <c r="P141" s="18">
        <v>23.942214</v>
      </c>
      <c r="Q141" s="18">
        <v>307.67915100000005</v>
      </c>
      <c r="R141" s="18">
        <v>344.20187800000002</v>
      </c>
      <c r="S141" s="18">
        <v>0.49838700000000002</v>
      </c>
      <c r="U141" s="30" t="s">
        <v>553</v>
      </c>
    </row>
    <row r="142" spans="1:21"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31"/>
      <c r="Q142" s="31"/>
      <c r="R142" s="31"/>
      <c r="S142" s="31"/>
    </row>
    <row r="143" spans="1:21">
      <c r="A143" s="166">
        <v>2020</v>
      </c>
      <c r="B143" s="30" t="s">
        <v>340</v>
      </c>
      <c r="C143" s="18">
        <v>62.229917999999998</v>
      </c>
      <c r="D143" s="18">
        <v>46.986824000000006</v>
      </c>
      <c r="E143" s="18">
        <v>37.663496000000002</v>
      </c>
      <c r="F143" s="18">
        <v>110.90699099999999</v>
      </c>
      <c r="G143" s="18">
        <v>127.43340500000004</v>
      </c>
      <c r="H143" s="18">
        <v>20.152864000000001</v>
      </c>
      <c r="I143" s="18">
        <v>3.5862999999999999E-2</v>
      </c>
      <c r="J143" s="18">
        <v>57.536955000000006</v>
      </c>
      <c r="K143" s="18">
        <v>1.6319789999999998</v>
      </c>
      <c r="L143" s="18">
        <v>0.78043899999999999</v>
      </c>
      <c r="M143" s="18">
        <v>1.0145420000000001</v>
      </c>
      <c r="N143" s="18">
        <v>0.181451</v>
      </c>
      <c r="O143" s="18">
        <v>18.560265000000001</v>
      </c>
      <c r="P143" s="18">
        <v>31.794229000000001</v>
      </c>
      <c r="Q143" s="18">
        <v>308.56362300000001</v>
      </c>
      <c r="R143" s="18">
        <v>424.68223599999999</v>
      </c>
      <c r="S143" s="18">
        <v>0.29834899999999998</v>
      </c>
      <c r="T143" s="166">
        <v>2020</v>
      </c>
      <c r="U143" s="30" t="s">
        <v>542</v>
      </c>
    </row>
    <row r="144" spans="1:21">
      <c r="B144" s="30" t="s">
        <v>341</v>
      </c>
      <c r="C144" s="18">
        <v>60.626002000000007</v>
      </c>
      <c r="D144" s="18">
        <v>43.132558999999993</v>
      </c>
      <c r="E144" s="18">
        <v>26.743396000000001</v>
      </c>
      <c r="F144" s="18">
        <v>96.523452000000006</v>
      </c>
      <c r="G144" s="18">
        <v>118.142833</v>
      </c>
      <c r="H144" s="18">
        <v>17.510997</v>
      </c>
      <c r="I144" s="18">
        <v>6.1282999999999997E-2</v>
      </c>
      <c r="J144" s="18">
        <v>62.498743999999995</v>
      </c>
      <c r="K144" s="18">
        <v>1.582368</v>
      </c>
      <c r="L144" s="18">
        <v>0.98087599999999986</v>
      </c>
      <c r="M144" s="18">
        <v>0.531559</v>
      </c>
      <c r="N144" s="18">
        <v>7.6894999999999991E-2</v>
      </c>
      <c r="O144" s="18">
        <v>16.170824000000003</v>
      </c>
      <c r="P144" s="18">
        <v>31.077928</v>
      </c>
      <c r="Q144" s="18">
        <v>304.35575799999998</v>
      </c>
      <c r="R144" s="18">
        <v>397.83913900000005</v>
      </c>
      <c r="S144" s="18">
        <v>0.45311299999999999</v>
      </c>
      <c r="U144" s="30" t="s">
        <v>543</v>
      </c>
    </row>
    <row r="145" spans="1:21">
      <c r="B145" s="30" t="s">
        <v>342</v>
      </c>
      <c r="C145" s="18">
        <v>55.788087000000004</v>
      </c>
      <c r="D145" s="18">
        <v>43.597659000000007</v>
      </c>
      <c r="E145" s="18">
        <v>20.318854000000005</v>
      </c>
      <c r="F145" s="18">
        <v>96.853791000000001</v>
      </c>
      <c r="G145" s="18">
        <v>131.22461100000001</v>
      </c>
      <c r="H145" s="18">
        <v>13.693639000000001</v>
      </c>
      <c r="I145" s="18">
        <v>1.7548999999999999E-2</v>
      </c>
      <c r="J145" s="18">
        <v>53.477143999999996</v>
      </c>
      <c r="K145" s="18">
        <v>1.673138</v>
      </c>
      <c r="L145" s="18">
        <v>0.62000999999999995</v>
      </c>
      <c r="M145" s="18">
        <v>1.470024</v>
      </c>
      <c r="N145" s="18">
        <v>6.504299999999999E-2</v>
      </c>
      <c r="O145" s="18">
        <v>14.943186000000003</v>
      </c>
      <c r="P145" s="18">
        <v>26.699177000000006</v>
      </c>
      <c r="Q145" s="18">
        <v>292.30944200000005</v>
      </c>
      <c r="R145" s="18">
        <v>342.45162700000003</v>
      </c>
      <c r="S145" s="18">
        <v>0.23370999999999997</v>
      </c>
      <c r="U145" s="30" t="s">
        <v>544</v>
      </c>
    </row>
    <row r="146" spans="1:21">
      <c r="B146" s="30" t="s">
        <v>343</v>
      </c>
      <c r="C146" s="18">
        <v>31.299705999999997</v>
      </c>
      <c r="D146" s="18">
        <v>35.554682</v>
      </c>
      <c r="E146" s="18">
        <v>11.725783999999999</v>
      </c>
      <c r="F146" s="18">
        <v>80.357762000000008</v>
      </c>
      <c r="G146" s="18">
        <v>98.198054000000042</v>
      </c>
      <c r="H146" s="18">
        <v>9.0452460000000023</v>
      </c>
      <c r="I146" s="18">
        <v>1.4572000000000002E-2</v>
      </c>
      <c r="J146" s="18">
        <v>32.365292999999994</v>
      </c>
      <c r="K146" s="18">
        <v>0.14218</v>
      </c>
      <c r="L146" s="18">
        <v>0.75210700000000008</v>
      </c>
      <c r="M146" s="18">
        <v>1.3497840000000001</v>
      </c>
      <c r="N146" s="18">
        <v>6.3838000000000006E-2</v>
      </c>
      <c r="O146" s="18">
        <v>11.917325000000002</v>
      </c>
      <c r="P146" s="18">
        <v>15.764304000000003</v>
      </c>
      <c r="Q146" s="18">
        <v>174.48447999999996</v>
      </c>
      <c r="R146" s="18">
        <v>218.81863700000002</v>
      </c>
      <c r="S146" s="18">
        <v>0.38529200000000002</v>
      </c>
      <c r="U146" s="30" t="s">
        <v>545</v>
      </c>
    </row>
    <row r="147" spans="1:21">
      <c r="B147" s="30" t="s">
        <v>344</v>
      </c>
      <c r="C147" s="18">
        <v>37.496195000000007</v>
      </c>
      <c r="D147" s="18">
        <v>35.290411000000006</v>
      </c>
      <c r="E147" s="18">
        <v>26.746974999999996</v>
      </c>
      <c r="F147" s="18">
        <v>89.792324000000008</v>
      </c>
      <c r="G147" s="18">
        <v>108.26489599999999</v>
      </c>
      <c r="H147" s="18">
        <v>11.886527000000001</v>
      </c>
      <c r="I147" s="18">
        <v>2.8729999999999999E-2</v>
      </c>
      <c r="J147" s="18">
        <v>47.548182000000004</v>
      </c>
      <c r="K147" s="18">
        <v>1.665106</v>
      </c>
      <c r="L147" s="18">
        <v>1.21086</v>
      </c>
      <c r="M147" s="18">
        <v>2.5761430000000001</v>
      </c>
      <c r="N147" s="18">
        <v>8.3833999999999992E-2</v>
      </c>
      <c r="O147" s="18">
        <v>13.078587000000002</v>
      </c>
      <c r="P147" s="18">
        <v>19.109583000000004</v>
      </c>
      <c r="Q147" s="18">
        <v>214.39607999999996</v>
      </c>
      <c r="R147" s="18">
        <v>270.74452099999996</v>
      </c>
      <c r="S147" s="18">
        <v>0.32388499999999998</v>
      </c>
      <c r="U147" s="30" t="s">
        <v>546</v>
      </c>
    </row>
    <row r="148" spans="1:21">
      <c r="B148" s="30" t="s">
        <v>345</v>
      </c>
      <c r="C148" s="18">
        <v>51.23506900000001</v>
      </c>
      <c r="D148" s="18">
        <v>41.924636999999997</v>
      </c>
      <c r="E148" s="18">
        <v>20.797739000000004</v>
      </c>
      <c r="F148" s="18">
        <v>82.194721000000015</v>
      </c>
      <c r="G148" s="18">
        <v>116.311497</v>
      </c>
      <c r="H148" s="18">
        <v>15.003624000000002</v>
      </c>
      <c r="I148" s="18">
        <v>0.15998599999999999</v>
      </c>
      <c r="J148" s="18">
        <v>57.849014000000004</v>
      </c>
      <c r="K148" s="18">
        <v>0.84420399999999995</v>
      </c>
      <c r="L148" s="18">
        <v>0.45136299999999996</v>
      </c>
      <c r="M148" s="18">
        <v>2.7072940000000001</v>
      </c>
      <c r="N148" s="18">
        <v>4.3411999999999999E-2</v>
      </c>
      <c r="O148" s="18">
        <v>18.974188000000002</v>
      </c>
      <c r="P148" s="18">
        <v>23.936386999999996</v>
      </c>
      <c r="Q148" s="18">
        <v>282.46686199999999</v>
      </c>
      <c r="R148" s="18">
        <v>353.44296800000006</v>
      </c>
      <c r="S148" s="18">
        <v>0.27584399999999998</v>
      </c>
      <c r="U148" s="30" t="s">
        <v>547</v>
      </c>
    </row>
    <row r="149" spans="1:21">
      <c r="B149" s="30" t="s">
        <v>346</v>
      </c>
      <c r="C149" s="18">
        <v>65.290117999999993</v>
      </c>
      <c r="D149" s="18">
        <v>50.131824999999999</v>
      </c>
      <c r="E149" s="18">
        <v>21.868475999999998</v>
      </c>
      <c r="F149" s="18">
        <v>106.07940800000002</v>
      </c>
      <c r="G149" s="18">
        <v>142.944322</v>
      </c>
      <c r="H149" s="18">
        <v>21.626870999999998</v>
      </c>
      <c r="I149" s="18">
        <v>0.16602499999999998</v>
      </c>
      <c r="J149" s="18">
        <v>69.708810999999997</v>
      </c>
      <c r="K149" s="18">
        <v>1.9536610000000001</v>
      </c>
      <c r="L149" s="18">
        <v>0.60310200000000003</v>
      </c>
      <c r="M149" s="18">
        <v>1.1761729999999999</v>
      </c>
      <c r="N149" s="18">
        <v>5.3934999999999997E-2</v>
      </c>
      <c r="O149" s="18">
        <v>19.546281999999998</v>
      </c>
      <c r="P149" s="18">
        <v>32.745863999999997</v>
      </c>
      <c r="Q149" s="18">
        <v>339.21818500000006</v>
      </c>
      <c r="R149" s="18">
        <v>381.13430600000004</v>
      </c>
      <c r="S149" s="18">
        <v>0.38897299999999996</v>
      </c>
      <c r="U149" s="30" t="s">
        <v>548</v>
      </c>
    </row>
    <row r="150" spans="1:21">
      <c r="B150" s="30" t="s">
        <v>347</v>
      </c>
      <c r="C150" s="18">
        <v>50.182411999999999</v>
      </c>
      <c r="D150" s="18">
        <v>41.201692000000001</v>
      </c>
      <c r="E150" s="18">
        <v>18.698091000000002</v>
      </c>
      <c r="F150" s="18">
        <v>69.538727000000009</v>
      </c>
      <c r="G150" s="18">
        <v>97.520844999999994</v>
      </c>
      <c r="H150" s="18">
        <v>11.467269999999999</v>
      </c>
      <c r="I150" s="18">
        <v>1.4744E-2</v>
      </c>
      <c r="J150" s="18">
        <v>43.144995999999999</v>
      </c>
      <c r="K150" s="18">
        <v>1.149346</v>
      </c>
      <c r="L150" s="18">
        <v>0.56584500000000004</v>
      </c>
      <c r="M150" s="18">
        <v>0.72320399999999996</v>
      </c>
      <c r="N150" s="18">
        <v>4.1997E-2</v>
      </c>
      <c r="O150" s="18">
        <v>12.585234000000003</v>
      </c>
      <c r="P150" s="18">
        <v>22.504052999999999</v>
      </c>
      <c r="Q150" s="18">
        <v>229.62719299999998</v>
      </c>
      <c r="R150" s="18">
        <v>292.58663500000011</v>
      </c>
      <c r="S150" s="18">
        <v>0.33011499999999994</v>
      </c>
      <c r="U150" s="30" t="s">
        <v>549</v>
      </c>
    </row>
    <row r="151" spans="1:21">
      <c r="B151" s="30" t="s">
        <v>348</v>
      </c>
      <c r="C151" s="18">
        <v>61.267592999999998</v>
      </c>
      <c r="D151" s="18">
        <v>48.341792999999996</v>
      </c>
      <c r="E151" s="18">
        <v>25.60341</v>
      </c>
      <c r="F151" s="18">
        <v>97.282269999999997</v>
      </c>
      <c r="G151" s="18">
        <v>129.95170399999998</v>
      </c>
      <c r="H151" s="18">
        <v>18.634467000000004</v>
      </c>
      <c r="I151" s="18">
        <v>8.9573999999999987E-2</v>
      </c>
      <c r="J151" s="18">
        <v>65.214319000000003</v>
      </c>
      <c r="K151" s="18">
        <v>1.8071249999999999</v>
      </c>
      <c r="L151" s="18">
        <v>0.83589100000000005</v>
      </c>
      <c r="M151" s="18">
        <v>1.148857</v>
      </c>
      <c r="N151" s="18">
        <v>0.13464499999999999</v>
      </c>
      <c r="O151" s="18">
        <v>16.645035</v>
      </c>
      <c r="P151" s="18">
        <v>30.410818000000003</v>
      </c>
      <c r="Q151" s="18">
        <v>323.90927099999999</v>
      </c>
      <c r="R151" s="18">
        <v>422.68595600000015</v>
      </c>
      <c r="S151" s="18">
        <v>0.55875399999999997</v>
      </c>
      <c r="U151" s="30" t="s">
        <v>550</v>
      </c>
    </row>
    <row r="152" spans="1:21">
      <c r="B152" s="30" t="s">
        <v>349</v>
      </c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U152" s="30" t="s">
        <v>551</v>
      </c>
    </row>
    <row r="153" spans="1:21">
      <c r="B153" s="30" t="s">
        <v>350</v>
      </c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U153" s="30" t="s">
        <v>552</v>
      </c>
    </row>
    <row r="154" spans="1:21">
      <c r="B154" s="30" t="s">
        <v>351</v>
      </c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U154" s="30" t="s">
        <v>553</v>
      </c>
    </row>
    <row r="155" spans="1:21"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31"/>
      <c r="Q155" s="31"/>
      <c r="R155" s="31"/>
      <c r="S155" s="31"/>
    </row>
    <row r="156" spans="1:21"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</row>
    <row r="157" spans="1:21"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</row>
    <row r="158" spans="1:21" s="20" customFormat="1" ht="21" customHeight="1" thickBot="1">
      <c r="A158" s="261" t="s">
        <v>629</v>
      </c>
      <c r="B158" s="261"/>
      <c r="C158" s="261"/>
      <c r="D158" s="261"/>
      <c r="E158" s="261"/>
      <c r="F158" s="261"/>
      <c r="G158" s="261"/>
      <c r="H158" s="261"/>
      <c r="I158" s="261"/>
      <c r="J158" s="261"/>
      <c r="K158" s="261"/>
      <c r="L158" s="261"/>
      <c r="M158" s="261"/>
      <c r="N158" s="261"/>
      <c r="O158" s="261"/>
      <c r="P158" s="261"/>
      <c r="Q158" s="261"/>
      <c r="R158" s="173"/>
      <c r="S158" s="173"/>
      <c r="T158" s="173"/>
      <c r="U158" s="173"/>
    </row>
    <row r="159" spans="1:21" s="17" customFormat="1" ht="11.25" customHeight="1" thickBot="1">
      <c r="A159" s="225" t="s">
        <v>162</v>
      </c>
      <c r="B159" s="225" t="s">
        <v>163</v>
      </c>
      <c r="C159" s="258" t="s">
        <v>581</v>
      </c>
      <c r="D159" s="259"/>
      <c r="E159" s="259"/>
      <c r="F159" s="259"/>
      <c r="G159" s="259"/>
      <c r="H159" s="259"/>
      <c r="I159" s="259"/>
      <c r="J159" s="259"/>
      <c r="K159" s="259"/>
      <c r="L159" s="259"/>
      <c r="M159" s="259"/>
      <c r="N159" s="259"/>
      <c r="O159" s="260"/>
      <c r="P159" s="225" t="s">
        <v>539</v>
      </c>
      <c r="Q159" s="225" t="s">
        <v>526</v>
      </c>
    </row>
    <row r="160" spans="1:21" ht="20.25" customHeight="1" thickBot="1">
      <c r="A160" s="226"/>
      <c r="B160" s="226"/>
      <c r="C160" s="93">
        <v>87</v>
      </c>
      <c r="D160" s="93">
        <v>88</v>
      </c>
      <c r="E160" s="93">
        <v>89</v>
      </c>
      <c r="F160" s="93">
        <v>90</v>
      </c>
      <c r="G160" s="93">
        <v>91</v>
      </c>
      <c r="H160" s="93">
        <v>92</v>
      </c>
      <c r="I160" s="93">
        <v>93</v>
      </c>
      <c r="J160" s="93">
        <v>94</v>
      </c>
      <c r="K160" s="93">
        <v>95</v>
      </c>
      <c r="L160" s="93">
        <v>96</v>
      </c>
      <c r="M160" s="93">
        <v>97</v>
      </c>
      <c r="N160" s="93">
        <v>98</v>
      </c>
      <c r="O160" s="93">
        <v>99</v>
      </c>
      <c r="P160" s="226"/>
      <c r="Q160" s="226"/>
      <c r="T160" s="30"/>
    </row>
    <row r="161" spans="1:17">
      <c r="A161" s="166">
        <v>2019</v>
      </c>
      <c r="B161" s="30" t="s">
        <v>340</v>
      </c>
      <c r="C161" s="18">
        <v>836.66426299999989</v>
      </c>
      <c r="D161" s="18">
        <v>16.401144000000002</v>
      </c>
      <c r="E161" s="18">
        <v>5.0395219999999998</v>
      </c>
      <c r="F161" s="18">
        <v>127.35462399999999</v>
      </c>
      <c r="G161" s="18">
        <v>10.507104</v>
      </c>
      <c r="H161" s="18">
        <v>0.59102500000000002</v>
      </c>
      <c r="I161" s="18">
        <v>3.3341220000000003</v>
      </c>
      <c r="J161" s="18">
        <v>158.58212399999999</v>
      </c>
      <c r="K161" s="18">
        <v>3.3235640000000002</v>
      </c>
      <c r="L161" s="18">
        <v>10.014016999999999</v>
      </c>
      <c r="M161" s="18">
        <v>0.34710799999999997</v>
      </c>
      <c r="N161" s="18">
        <v>0</v>
      </c>
      <c r="O161" s="18">
        <v>6.0537779999999994</v>
      </c>
      <c r="P161" s="166">
        <v>2019</v>
      </c>
      <c r="Q161" s="30" t="s">
        <v>542</v>
      </c>
    </row>
    <row r="162" spans="1:17">
      <c r="B162" s="30" t="s">
        <v>341</v>
      </c>
      <c r="C162" s="18">
        <v>803.499685</v>
      </c>
      <c r="D162" s="18">
        <v>24.780593000000003</v>
      </c>
      <c r="E162" s="18">
        <v>4.3290109999999995</v>
      </c>
      <c r="F162" s="18">
        <v>130.37634</v>
      </c>
      <c r="G162" s="18">
        <v>11.082206000000005</v>
      </c>
      <c r="H162" s="18">
        <v>0.73309300000000011</v>
      </c>
      <c r="I162" s="18">
        <v>1.946323</v>
      </c>
      <c r="J162" s="18">
        <v>168.42018499999998</v>
      </c>
      <c r="K162" s="18">
        <v>4.9815909999999999</v>
      </c>
      <c r="L162" s="18">
        <v>9.880901999999999</v>
      </c>
      <c r="M162" s="18">
        <v>0.56162099999999993</v>
      </c>
      <c r="N162" s="18">
        <v>0</v>
      </c>
      <c r="O162" s="18">
        <v>5.1904570000000003</v>
      </c>
      <c r="P162" s="28"/>
      <c r="Q162" s="30" t="s">
        <v>543</v>
      </c>
    </row>
    <row r="163" spans="1:17">
      <c r="B163" s="30" t="s">
        <v>342</v>
      </c>
      <c r="C163" s="18">
        <v>823.40151600000002</v>
      </c>
      <c r="D163" s="18">
        <v>18.108118999999999</v>
      </c>
      <c r="E163" s="18">
        <v>38.189689999999999</v>
      </c>
      <c r="F163" s="18">
        <v>133.42315399999998</v>
      </c>
      <c r="G163" s="18">
        <v>11.029499999999999</v>
      </c>
      <c r="H163" s="18">
        <v>0.8071370000000001</v>
      </c>
      <c r="I163" s="18">
        <v>6.4689530000000008</v>
      </c>
      <c r="J163" s="18">
        <v>174.665615</v>
      </c>
      <c r="K163" s="18">
        <v>4.9101840000000001</v>
      </c>
      <c r="L163" s="18">
        <v>9.8213109999999997</v>
      </c>
      <c r="M163" s="18">
        <v>0.83694800000000003</v>
      </c>
      <c r="N163" s="18">
        <v>0</v>
      </c>
      <c r="O163" s="18">
        <v>7.0101669999999991</v>
      </c>
      <c r="P163" s="28"/>
      <c r="Q163" s="30" t="s">
        <v>544</v>
      </c>
    </row>
    <row r="164" spans="1:17">
      <c r="B164" s="30" t="s">
        <v>343</v>
      </c>
      <c r="C164" s="18">
        <v>754.33565399999998</v>
      </c>
      <c r="D164" s="18">
        <v>114.42704199999999</v>
      </c>
      <c r="E164" s="18">
        <v>5.3406819999999993</v>
      </c>
      <c r="F164" s="18">
        <v>115.45191699999999</v>
      </c>
      <c r="G164" s="18">
        <v>11.621320000000001</v>
      </c>
      <c r="H164" s="18">
        <v>0.64137899999999992</v>
      </c>
      <c r="I164" s="18">
        <v>2.8021850000000001</v>
      </c>
      <c r="J164" s="18">
        <v>167.098602</v>
      </c>
      <c r="K164" s="18">
        <v>6.264011</v>
      </c>
      <c r="L164" s="18">
        <v>10.160611999999999</v>
      </c>
      <c r="M164" s="18">
        <v>0.87274699999999994</v>
      </c>
      <c r="N164" s="18">
        <v>0</v>
      </c>
      <c r="O164" s="18">
        <v>7.520454</v>
      </c>
      <c r="P164" s="28"/>
      <c r="Q164" s="30" t="s">
        <v>545</v>
      </c>
    </row>
    <row r="165" spans="1:17">
      <c r="B165" s="30" t="s">
        <v>344</v>
      </c>
      <c r="C165" s="18">
        <v>848.32006200000001</v>
      </c>
      <c r="D165" s="18">
        <v>94.412430999999998</v>
      </c>
      <c r="E165" s="18">
        <v>5.3328530000000001</v>
      </c>
      <c r="F165" s="18">
        <v>139.439188</v>
      </c>
      <c r="G165" s="18">
        <v>14.496652000000001</v>
      </c>
      <c r="H165" s="18">
        <v>0.93920599999999999</v>
      </c>
      <c r="I165" s="18">
        <v>6.587473000000001</v>
      </c>
      <c r="J165" s="18">
        <v>188.53814600000004</v>
      </c>
      <c r="K165" s="18">
        <v>5.8648170000000004</v>
      </c>
      <c r="L165" s="18">
        <v>9.8928049999999992</v>
      </c>
      <c r="M165" s="18">
        <v>0.73122699999999985</v>
      </c>
      <c r="N165" s="18">
        <v>0</v>
      </c>
      <c r="O165" s="18">
        <v>9.4312669999999983</v>
      </c>
      <c r="P165" s="28"/>
      <c r="Q165" s="30" t="s">
        <v>546</v>
      </c>
    </row>
    <row r="166" spans="1:17">
      <c r="B166" s="30" t="s">
        <v>345</v>
      </c>
      <c r="C166" s="18">
        <v>735.04422700000009</v>
      </c>
      <c r="D166" s="18">
        <v>16.782918999999996</v>
      </c>
      <c r="E166" s="18">
        <v>8.5261750000000003</v>
      </c>
      <c r="F166" s="18">
        <v>120.380398</v>
      </c>
      <c r="G166" s="18">
        <v>10.494878999999997</v>
      </c>
      <c r="H166" s="18">
        <v>0.63492000000000004</v>
      </c>
      <c r="I166" s="18">
        <v>3.9284939999999997</v>
      </c>
      <c r="J166" s="18">
        <v>156.50014400000001</v>
      </c>
      <c r="K166" s="18">
        <v>6.710757000000001</v>
      </c>
      <c r="L166" s="18">
        <v>8.7054019999999994</v>
      </c>
      <c r="M166" s="18">
        <v>1.119129</v>
      </c>
      <c r="N166" s="18">
        <v>0</v>
      </c>
      <c r="O166" s="18">
        <v>7.5508030000000002</v>
      </c>
      <c r="P166" s="28"/>
      <c r="Q166" s="30" t="s">
        <v>547</v>
      </c>
    </row>
    <row r="167" spans="1:17">
      <c r="B167" s="30" t="s">
        <v>346</v>
      </c>
      <c r="C167" s="18">
        <v>718.46066700000006</v>
      </c>
      <c r="D167" s="18">
        <v>35.104308000000003</v>
      </c>
      <c r="E167" s="18">
        <v>11.508497</v>
      </c>
      <c r="F167" s="18">
        <v>121.93929500000002</v>
      </c>
      <c r="G167" s="18">
        <v>14.347716000000009</v>
      </c>
      <c r="H167" s="18">
        <v>0.56753200000000004</v>
      </c>
      <c r="I167" s="18">
        <v>3.7947190000000002</v>
      </c>
      <c r="J167" s="18">
        <v>181.90481499999996</v>
      </c>
      <c r="K167" s="18">
        <v>6.9195599999999997</v>
      </c>
      <c r="L167" s="18">
        <v>10.822236999999998</v>
      </c>
      <c r="M167" s="18">
        <v>0.63527</v>
      </c>
      <c r="N167" s="18">
        <v>0</v>
      </c>
      <c r="O167" s="18">
        <v>9.8598859999999995</v>
      </c>
      <c r="P167" s="28"/>
      <c r="Q167" s="30" t="s">
        <v>548</v>
      </c>
    </row>
    <row r="168" spans="1:17">
      <c r="B168" s="30" t="s">
        <v>347</v>
      </c>
      <c r="C168" s="18">
        <v>401.57282699999996</v>
      </c>
      <c r="D168" s="18">
        <v>20.935633999999997</v>
      </c>
      <c r="E168" s="18">
        <v>2.1976059999999999</v>
      </c>
      <c r="F168" s="18">
        <v>112.860347</v>
      </c>
      <c r="G168" s="18">
        <v>9.8379270000000041</v>
      </c>
      <c r="H168" s="18">
        <v>0.96662200000000009</v>
      </c>
      <c r="I168" s="18">
        <v>4.2093159999999994</v>
      </c>
      <c r="J168" s="18">
        <v>116.75226300000001</v>
      </c>
      <c r="K168" s="18">
        <v>4.4142349999999997</v>
      </c>
      <c r="L168" s="18">
        <v>9.0046730000000004</v>
      </c>
      <c r="M168" s="18">
        <v>0.57785699999999995</v>
      </c>
      <c r="N168" s="18">
        <v>0</v>
      </c>
      <c r="O168" s="18">
        <v>8.1383299999999998</v>
      </c>
      <c r="P168" s="28"/>
      <c r="Q168" s="30" t="s">
        <v>549</v>
      </c>
    </row>
    <row r="169" spans="1:17">
      <c r="B169" s="30" t="s">
        <v>348</v>
      </c>
      <c r="C169" s="18">
        <v>807.63681300000007</v>
      </c>
      <c r="D169" s="18">
        <v>160.78484300000002</v>
      </c>
      <c r="E169" s="18">
        <v>3.2580499999999999</v>
      </c>
      <c r="F169" s="18">
        <v>137.827247</v>
      </c>
      <c r="G169" s="18">
        <v>13.577093000000001</v>
      </c>
      <c r="H169" s="18">
        <v>0.76730600000000004</v>
      </c>
      <c r="I169" s="18">
        <v>2.5273189999999999</v>
      </c>
      <c r="J169" s="18">
        <v>163.67353599999998</v>
      </c>
      <c r="K169" s="18">
        <v>6.5662320000000021</v>
      </c>
      <c r="L169" s="18">
        <v>10.812046</v>
      </c>
      <c r="M169" s="18">
        <v>1.1184479999999999</v>
      </c>
      <c r="N169" s="18">
        <v>0</v>
      </c>
      <c r="O169" s="18">
        <v>8.1718430000000009</v>
      </c>
      <c r="P169" s="28"/>
      <c r="Q169" s="30" t="s">
        <v>550</v>
      </c>
    </row>
    <row r="170" spans="1:17">
      <c r="B170" s="30" t="s">
        <v>349</v>
      </c>
      <c r="C170" s="18">
        <v>791.23190399999999</v>
      </c>
      <c r="D170" s="18">
        <v>103.81104200000001</v>
      </c>
      <c r="E170" s="18">
        <v>3.098357</v>
      </c>
      <c r="F170" s="18">
        <v>159.28010499999999</v>
      </c>
      <c r="G170" s="18">
        <v>15.284397000000004</v>
      </c>
      <c r="H170" s="18">
        <v>0.84072599999999997</v>
      </c>
      <c r="I170" s="18">
        <v>6.2831630000000009</v>
      </c>
      <c r="J170" s="18">
        <v>194.682276</v>
      </c>
      <c r="K170" s="18">
        <v>8.0021979999999999</v>
      </c>
      <c r="L170" s="18">
        <v>12.284865999999996</v>
      </c>
      <c r="M170" s="18">
        <v>0.25211899999999998</v>
      </c>
      <c r="N170" s="18">
        <v>0</v>
      </c>
      <c r="O170" s="18">
        <v>9.1998380000000015</v>
      </c>
      <c r="P170" s="28"/>
      <c r="Q170" s="30" t="s">
        <v>551</v>
      </c>
    </row>
    <row r="171" spans="1:17">
      <c r="B171" s="30" t="s">
        <v>350</v>
      </c>
      <c r="C171" s="18">
        <v>862.65218300000004</v>
      </c>
      <c r="D171" s="18">
        <v>19.007235999999999</v>
      </c>
      <c r="E171" s="18">
        <v>3.6873009999999997</v>
      </c>
      <c r="F171" s="18">
        <v>161.844179</v>
      </c>
      <c r="G171" s="18">
        <v>11.359036</v>
      </c>
      <c r="H171" s="18">
        <v>1.1748099999999999</v>
      </c>
      <c r="I171" s="18">
        <v>4.6778949999999995</v>
      </c>
      <c r="J171" s="18">
        <v>178.48180099999996</v>
      </c>
      <c r="K171" s="18">
        <v>8.3477499999999996</v>
      </c>
      <c r="L171" s="18">
        <v>9.7359180000000016</v>
      </c>
      <c r="M171" s="18">
        <v>0.55193000000000003</v>
      </c>
      <c r="N171" s="18">
        <v>0</v>
      </c>
      <c r="O171" s="18">
        <v>7.2653260000000008</v>
      </c>
      <c r="P171" s="28"/>
      <c r="Q171" s="30" t="s">
        <v>552</v>
      </c>
    </row>
    <row r="172" spans="1:17">
      <c r="B172" s="30" t="s">
        <v>351</v>
      </c>
      <c r="C172" s="18">
        <v>619.12971300000004</v>
      </c>
      <c r="D172" s="18">
        <v>67.676535000000001</v>
      </c>
      <c r="E172" s="18">
        <v>9.574503</v>
      </c>
      <c r="F172" s="18">
        <v>125.45815799999997</v>
      </c>
      <c r="G172" s="18">
        <v>17.404350999999995</v>
      </c>
      <c r="H172" s="18">
        <v>0.65886900000000004</v>
      </c>
      <c r="I172" s="18">
        <v>5.6651240000000005</v>
      </c>
      <c r="J172" s="18">
        <v>144.69639599999999</v>
      </c>
      <c r="K172" s="18">
        <v>7.3490419999999999</v>
      </c>
      <c r="L172" s="18">
        <v>8.3233209999999982</v>
      </c>
      <c r="M172" s="18">
        <v>0.93212499999999998</v>
      </c>
      <c r="N172" s="18">
        <v>0</v>
      </c>
      <c r="O172" s="18">
        <v>7.065029</v>
      </c>
      <c r="P172" s="28"/>
      <c r="Q172" s="30" t="s">
        <v>553</v>
      </c>
    </row>
    <row r="173" spans="1:17"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28"/>
    </row>
    <row r="174" spans="1:17">
      <c r="A174" s="166">
        <v>2020</v>
      </c>
      <c r="B174" s="30" t="s">
        <v>340</v>
      </c>
      <c r="C174" s="18">
        <v>790.71679600000004</v>
      </c>
      <c r="D174" s="18">
        <v>24.65199500000001</v>
      </c>
      <c r="E174" s="18">
        <v>3.9362470000000003</v>
      </c>
      <c r="F174" s="18">
        <v>136.809325</v>
      </c>
      <c r="G174" s="18">
        <v>10.783462999999996</v>
      </c>
      <c r="H174" s="18">
        <v>0.75978100000000004</v>
      </c>
      <c r="I174" s="18">
        <v>4.726254</v>
      </c>
      <c r="J174" s="18">
        <v>165.79756000000003</v>
      </c>
      <c r="K174" s="18">
        <v>5.0030280000000005</v>
      </c>
      <c r="L174" s="18">
        <v>10.822508000000001</v>
      </c>
      <c r="M174" s="18">
        <v>1.4241080000000002</v>
      </c>
      <c r="N174" s="18">
        <v>0</v>
      </c>
      <c r="O174" s="18">
        <v>6.8431300000000004</v>
      </c>
      <c r="P174" s="166">
        <v>2020</v>
      </c>
      <c r="Q174" s="30" t="s">
        <v>542</v>
      </c>
    </row>
    <row r="175" spans="1:17">
      <c r="B175" s="30" t="s">
        <v>341</v>
      </c>
      <c r="C175" s="18">
        <v>813.97516399999995</v>
      </c>
      <c r="D175" s="18">
        <v>18.364729000000001</v>
      </c>
      <c r="E175" s="18">
        <v>4.7872940000000002</v>
      </c>
      <c r="F175" s="18">
        <v>146.41828900000002</v>
      </c>
      <c r="G175" s="18">
        <v>14.433310999999996</v>
      </c>
      <c r="H175" s="18">
        <v>0.89034800000000003</v>
      </c>
      <c r="I175" s="18">
        <v>2.95479</v>
      </c>
      <c r="J175" s="18">
        <v>171.45023800000001</v>
      </c>
      <c r="K175" s="18">
        <v>4.788238999999999</v>
      </c>
      <c r="L175" s="18">
        <v>10.944654</v>
      </c>
      <c r="M175" s="18">
        <v>1.4031639999999994</v>
      </c>
      <c r="N175" s="18">
        <v>0</v>
      </c>
      <c r="O175" s="18">
        <v>7.0081009999999999</v>
      </c>
      <c r="P175" s="28"/>
      <c r="Q175" s="30" t="s">
        <v>543</v>
      </c>
    </row>
    <row r="176" spans="1:17">
      <c r="B176" s="30" t="s">
        <v>342</v>
      </c>
      <c r="C176" s="18">
        <v>514.60900499999991</v>
      </c>
      <c r="D176" s="18">
        <v>22.056358999999997</v>
      </c>
      <c r="E176" s="18">
        <v>4.9679470000000006</v>
      </c>
      <c r="F176" s="18">
        <v>114.17883999999998</v>
      </c>
      <c r="G176" s="18">
        <v>9.3980440000000005</v>
      </c>
      <c r="H176" s="18">
        <v>0.67838299999999996</v>
      </c>
      <c r="I176" s="18">
        <v>4.4176630000000001</v>
      </c>
      <c r="J176" s="18">
        <v>120.843069</v>
      </c>
      <c r="K176" s="18">
        <v>4.8565239999999994</v>
      </c>
      <c r="L176" s="18">
        <v>8.9853860000000001</v>
      </c>
      <c r="M176" s="18">
        <v>1.587653</v>
      </c>
      <c r="N176" s="18">
        <v>0</v>
      </c>
      <c r="O176" s="18">
        <v>9.0390139999999981</v>
      </c>
      <c r="P176" s="28"/>
      <c r="Q176" s="30" t="s">
        <v>544</v>
      </c>
    </row>
    <row r="177" spans="2:19">
      <c r="B177" s="30" t="s">
        <v>343</v>
      </c>
      <c r="C177" s="18">
        <v>104.805486</v>
      </c>
      <c r="D177" s="18">
        <v>42.557445999999999</v>
      </c>
      <c r="E177" s="18">
        <v>2.8273710000000003</v>
      </c>
      <c r="F177" s="18">
        <v>56.360764000000003</v>
      </c>
      <c r="G177" s="18">
        <v>3.0361510000000003</v>
      </c>
      <c r="H177" s="18">
        <v>0.63239000000000001</v>
      </c>
      <c r="I177" s="18">
        <v>6.8994E-2</v>
      </c>
      <c r="J177" s="18">
        <v>45.104973000000008</v>
      </c>
      <c r="K177" s="18">
        <v>5.929392</v>
      </c>
      <c r="L177" s="18">
        <v>5.7238069999999999</v>
      </c>
      <c r="M177" s="18">
        <v>0.12226100000000001</v>
      </c>
      <c r="N177" s="18">
        <v>0</v>
      </c>
      <c r="O177" s="18">
        <v>5.2200890000000006</v>
      </c>
      <c r="P177" s="28"/>
      <c r="Q177" s="30" t="s">
        <v>545</v>
      </c>
    </row>
    <row r="178" spans="2:19">
      <c r="B178" s="30" t="s">
        <v>344</v>
      </c>
      <c r="C178" s="18">
        <v>407.27319299999994</v>
      </c>
      <c r="D178" s="18">
        <v>33.038292999999996</v>
      </c>
      <c r="E178" s="18">
        <v>5.2158630000000006</v>
      </c>
      <c r="F178" s="18">
        <v>94.614367999999985</v>
      </c>
      <c r="G178" s="18">
        <v>6.1678440000000005</v>
      </c>
      <c r="H178" s="18">
        <v>0.69804599999999994</v>
      </c>
      <c r="I178" s="18">
        <v>4.2827609999999998</v>
      </c>
      <c r="J178" s="18">
        <v>89.858085000000003</v>
      </c>
      <c r="K178" s="18">
        <v>4.620234</v>
      </c>
      <c r="L178" s="18">
        <v>6.3519880000000004</v>
      </c>
      <c r="M178" s="18">
        <v>1.0583050000000001</v>
      </c>
      <c r="N178" s="18">
        <v>0</v>
      </c>
      <c r="O178" s="18">
        <v>2.2377740000000008</v>
      </c>
      <c r="P178" s="28"/>
      <c r="Q178" s="30" t="s">
        <v>546</v>
      </c>
    </row>
    <row r="179" spans="2:19">
      <c r="B179" s="30" t="s">
        <v>345</v>
      </c>
      <c r="C179" s="18">
        <v>647.53177800000003</v>
      </c>
      <c r="D179" s="18">
        <v>22.927492999999998</v>
      </c>
      <c r="E179" s="18">
        <v>8.2674850000000006</v>
      </c>
      <c r="F179" s="18">
        <v>145.17966200000001</v>
      </c>
      <c r="G179" s="18">
        <v>5.7618849999999995</v>
      </c>
      <c r="H179" s="18">
        <v>0.75392099999999995</v>
      </c>
      <c r="I179" s="18">
        <v>2.8992100000000001</v>
      </c>
      <c r="J179" s="18">
        <v>144.777162</v>
      </c>
      <c r="K179" s="18">
        <v>6.6542899999999996</v>
      </c>
      <c r="L179" s="18">
        <v>6.5672879999999996</v>
      </c>
      <c r="M179" s="18">
        <v>1.9182359999999998</v>
      </c>
      <c r="N179" s="18">
        <v>0</v>
      </c>
      <c r="O179" s="18">
        <v>3.6732080000000007</v>
      </c>
      <c r="P179" s="28"/>
      <c r="Q179" s="30" t="s">
        <v>547</v>
      </c>
      <c r="R179" s="31"/>
      <c r="S179" s="31"/>
    </row>
    <row r="180" spans="2:19">
      <c r="B180" s="30" t="s">
        <v>346</v>
      </c>
      <c r="C180" s="18">
        <v>662.17465100000004</v>
      </c>
      <c r="D180" s="18">
        <v>46.272782999999997</v>
      </c>
      <c r="E180" s="18">
        <v>5.5419020000000003</v>
      </c>
      <c r="F180" s="18">
        <v>151.52863600000001</v>
      </c>
      <c r="G180" s="18">
        <v>13.155885000000008</v>
      </c>
      <c r="H180" s="18">
        <v>0.7591460000000001</v>
      </c>
      <c r="I180" s="18">
        <v>7.3211359999999992</v>
      </c>
      <c r="J180" s="18">
        <v>180.22285200000005</v>
      </c>
      <c r="K180" s="18">
        <v>8.9067039999999995</v>
      </c>
      <c r="L180" s="18">
        <v>9.1470859999999998</v>
      </c>
      <c r="M180" s="18">
        <v>0.46588899999999994</v>
      </c>
      <c r="N180" s="18">
        <v>0</v>
      </c>
      <c r="O180" s="18">
        <v>3.7836860000000003</v>
      </c>
      <c r="P180" s="28"/>
      <c r="Q180" s="30" t="s">
        <v>548</v>
      </c>
      <c r="R180" s="31"/>
      <c r="S180" s="31"/>
    </row>
    <row r="181" spans="2:19">
      <c r="B181" s="30" t="s">
        <v>347</v>
      </c>
      <c r="C181" s="18">
        <v>437.43116199999997</v>
      </c>
      <c r="D181" s="18">
        <v>27.691777000000002</v>
      </c>
      <c r="E181" s="18">
        <v>2.596139</v>
      </c>
      <c r="F181" s="18">
        <v>110.00149999999999</v>
      </c>
      <c r="G181" s="18">
        <v>8.0664819999999988</v>
      </c>
      <c r="H181" s="18">
        <v>0.41925300000000004</v>
      </c>
      <c r="I181" s="18">
        <v>4.0568569999999999</v>
      </c>
      <c r="J181" s="18">
        <v>121.51555300000001</v>
      </c>
      <c r="K181" s="18">
        <v>4.8126259999999998</v>
      </c>
      <c r="L181" s="18">
        <v>7.2554719999999993</v>
      </c>
      <c r="M181" s="18">
        <v>0.241753</v>
      </c>
      <c r="N181" s="18">
        <v>0</v>
      </c>
      <c r="O181" s="18">
        <v>3.9278589999999998</v>
      </c>
      <c r="P181" s="28"/>
      <c r="Q181" s="30" t="s">
        <v>549</v>
      </c>
      <c r="R181" s="31"/>
      <c r="S181" s="31"/>
    </row>
    <row r="182" spans="2:19">
      <c r="B182" s="30" t="s">
        <v>348</v>
      </c>
      <c r="C182" s="18">
        <v>897.18293700000004</v>
      </c>
      <c r="D182" s="18">
        <v>21.674265999999999</v>
      </c>
      <c r="E182" s="18">
        <v>5.5895220000000005</v>
      </c>
      <c r="F182" s="18">
        <v>172.46077100000002</v>
      </c>
      <c r="G182" s="18">
        <v>10.951986000000003</v>
      </c>
      <c r="H182" s="18">
        <v>0.86618099999999987</v>
      </c>
      <c r="I182" s="18">
        <v>3.1026420000000003</v>
      </c>
      <c r="J182" s="18">
        <v>168.84613899999999</v>
      </c>
      <c r="K182" s="18">
        <v>6.957192</v>
      </c>
      <c r="L182" s="18">
        <v>8.347900000000001</v>
      </c>
      <c r="M182" s="18">
        <v>0.87342299999999984</v>
      </c>
      <c r="N182" s="18">
        <v>0</v>
      </c>
      <c r="O182" s="18">
        <v>4.3211299999999992</v>
      </c>
      <c r="P182" s="28"/>
      <c r="Q182" s="30" t="s">
        <v>550</v>
      </c>
      <c r="R182" s="31"/>
      <c r="S182" s="31"/>
    </row>
    <row r="183" spans="2:19">
      <c r="B183" s="30" t="s">
        <v>349</v>
      </c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28"/>
      <c r="Q183" s="30" t="s">
        <v>551</v>
      </c>
      <c r="R183" s="31"/>
      <c r="S183" s="31"/>
    </row>
    <row r="184" spans="2:19">
      <c r="B184" s="30" t="s">
        <v>350</v>
      </c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28"/>
      <c r="Q184" s="30" t="s">
        <v>552</v>
      </c>
      <c r="R184" s="31"/>
      <c r="S184" s="31"/>
    </row>
    <row r="185" spans="2:19">
      <c r="B185" s="30" t="s">
        <v>351</v>
      </c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28"/>
      <c r="Q185" s="30" t="s">
        <v>553</v>
      </c>
      <c r="R185" s="31"/>
      <c r="S185" s="31"/>
    </row>
    <row r="186" spans="2:19"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</row>
    <row r="187" spans="2:19"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</row>
    <row r="188" spans="2:19"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dimension ref="A1:M34"/>
  <sheetViews>
    <sheetView showGridLines="0" topLeftCell="A2" zoomScale="90" zoomScaleNormal="90" workbookViewId="0">
      <selection activeCell="A2" sqref="A2:M2"/>
    </sheetView>
  </sheetViews>
  <sheetFormatPr defaultRowHeight="12.75"/>
  <cols>
    <col min="1" max="1" width="42.5703125" style="10" customWidth="1"/>
    <col min="2" max="2" width="12.28515625" style="10" customWidth="1"/>
    <col min="3" max="3" width="9.28515625" style="10" customWidth="1"/>
    <col min="4" max="4" width="12.28515625" style="10" customWidth="1"/>
    <col min="5" max="5" width="9.28515625" style="10" customWidth="1"/>
    <col min="6" max="6" width="11.7109375" style="10" customWidth="1"/>
    <col min="7" max="7" width="12.28515625" style="10" customWidth="1"/>
    <col min="8" max="8" width="9.28515625" style="10" customWidth="1"/>
    <col min="9" max="9" width="12.28515625" style="10" customWidth="1"/>
    <col min="10" max="10" width="9.28515625" style="10" customWidth="1"/>
    <col min="11" max="11" width="11.7109375" style="10" customWidth="1"/>
    <col min="12" max="12" width="2" style="10" customWidth="1"/>
    <col min="13" max="13" width="40.42578125" style="10" customWidth="1"/>
    <col min="14" max="16384" width="9.140625" style="10"/>
  </cols>
  <sheetData>
    <row r="1" spans="1:13" hidden="1">
      <c r="A1" s="32"/>
    </row>
    <row r="2" spans="1:13" ht="25.5" customHeight="1">
      <c r="A2" s="265" t="s">
        <v>652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</row>
    <row r="3" spans="1:13">
      <c r="A3" s="205" t="s">
        <v>707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41" t="s">
        <v>917</v>
      </c>
    </row>
    <row r="4" spans="1:13" ht="26.25" customHeight="1">
      <c r="A4" s="267" t="s">
        <v>309</v>
      </c>
      <c r="B4" s="270" t="s">
        <v>625</v>
      </c>
      <c r="C4" s="271"/>
      <c r="D4" s="271"/>
      <c r="E4" s="271"/>
      <c r="F4" s="272"/>
      <c r="G4" s="270" t="s">
        <v>626</v>
      </c>
      <c r="H4" s="271"/>
      <c r="I4" s="271"/>
      <c r="J4" s="271"/>
      <c r="K4" s="272"/>
      <c r="L4" s="182"/>
      <c r="M4" s="262" t="s">
        <v>607</v>
      </c>
    </row>
    <row r="5" spans="1:13" ht="56.25" customHeight="1">
      <c r="A5" s="268"/>
      <c r="B5" s="273">
        <v>2019</v>
      </c>
      <c r="C5" s="274"/>
      <c r="D5" s="273">
        <v>2020</v>
      </c>
      <c r="E5" s="274"/>
      <c r="F5" s="158" t="s">
        <v>651</v>
      </c>
      <c r="G5" s="273">
        <v>2019</v>
      </c>
      <c r="H5" s="274"/>
      <c r="I5" s="273">
        <v>2020</v>
      </c>
      <c r="J5" s="274"/>
      <c r="K5" s="158" t="s">
        <v>651</v>
      </c>
      <c r="L5" s="183"/>
      <c r="M5" s="263"/>
    </row>
    <row r="6" spans="1:13" ht="24" customHeight="1">
      <c r="A6" s="269"/>
      <c r="B6" s="149" t="s">
        <v>627</v>
      </c>
      <c r="C6" s="95" t="s">
        <v>297</v>
      </c>
      <c r="D6" s="149" t="s">
        <v>627</v>
      </c>
      <c r="E6" s="96" t="s">
        <v>297</v>
      </c>
      <c r="F6" s="94"/>
      <c r="G6" s="149" t="s">
        <v>627</v>
      </c>
      <c r="H6" s="95" t="s">
        <v>297</v>
      </c>
      <c r="I6" s="149" t="s">
        <v>627</v>
      </c>
      <c r="J6" s="275" t="s">
        <v>297</v>
      </c>
      <c r="K6" s="276"/>
      <c r="L6" s="184"/>
      <c r="M6" s="264"/>
    </row>
    <row r="7" spans="1:13">
      <c r="A7" s="34" t="s">
        <v>298</v>
      </c>
      <c r="B7" s="35">
        <f>SUM(B9:B25)</f>
        <v>59760.946958</v>
      </c>
      <c r="C7" s="35">
        <f>SUM(C9:C25)</f>
        <v>100.00000000000003</v>
      </c>
      <c r="D7" s="35">
        <f>SUM(D9:D25)</f>
        <v>49468.12077999999</v>
      </c>
      <c r="E7" s="35">
        <f>SUM(E9:E25)</f>
        <v>100.00000000000001</v>
      </c>
      <c r="F7" s="35">
        <f>D7/B7*100-100</f>
        <v>-17.223331794313452</v>
      </c>
      <c r="G7" s="35">
        <f>SUM(G9:G25)</f>
        <v>44522.608695999988</v>
      </c>
      <c r="H7" s="35">
        <f>SUM(H9:H25)</f>
        <v>100</v>
      </c>
      <c r="I7" s="35">
        <f>SUM(I9:I25)</f>
        <v>38889.133880000001</v>
      </c>
      <c r="J7" s="35">
        <f>SUM(J9:J25)</f>
        <v>99.999999999999972</v>
      </c>
      <c r="K7" s="35">
        <f>I7/G7*100-100</f>
        <v>-12.65306544471666</v>
      </c>
      <c r="L7" s="35"/>
      <c r="M7" s="34" t="s">
        <v>298</v>
      </c>
    </row>
    <row r="8" spans="1:13">
      <c r="M8" s="174"/>
    </row>
    <row r="9" spans="1:13">
      <c r="A9" s="36" t="s">
        <v>299</v>
      </c>
      <c r="B9" s="37">
        <v>5879.3306880000009</v>
      </c>
      <c r="C9" s="37">
        <f t="shared" ref="C9:C25" si="0">B9/$B$7*100</f>
        <v>9.8380815353076567</v>
      </c>
      <c r="D9" s="37">
        <v>5526.7213439999996</v>
      </c>
      <c r="E9" s="37">
        <f>D9/$D$7*100</f>
        <v>11.172288853621581</v>
      </c>
      <c r="F9" s="37">
        <f>D9/B9*100-100</f>
        <v>-5.9974402310741652</v>
      </c>
      <c r="G9" s="37">
        <v>2838.1648059999975</v>
      </c>
      <c r="H9" s="37">
        <f>G9/$G$7*100</f>
        <v>6.3746597271039613</v>
      </c>
      <c r="I9" s="37">
        <v>2842.1435290000013</v>
      </c>
      <c r="J9" s="37">
        <f>I9/$I$7*100</f>
        <v>7.3083230338067917</v>
      </c>
      <c r="K9" s="37">
        <f>I9/G9*100-100</f>
        <v>0.14018646808644064</v>
      </c>
      <c r="L9" s="37"/>
      <c r="M9" s="36" t="s">
        <v>608</v>
      </c>
    </row>
    <row r="10" spans="1:13">
      <c r="A10" s="36" t="s">
        <v>300</v>
      </c>
      <c r="B10" s="37">
        <v>2340.0556369999995</v>
      </c>
      <c r="C10" s="37">
        <f t="shared" si="0"/>
        <v>3.9156937031881216</v>
      </c>
      <c r="D10" s="37">
        <v>2298.3574900000003</v>
      </c>
      <c r="E10" s="37">
        <f t="shared" ref="E10:E25" si="1">D10/$D$7*100</f>
        <v>4.6461386722602738</v>
      </c>
      <c r="F10" s="37">
        <f t="shared" ref="F10:F25" si="2">D10/B10*100-100</f>
        <v>-1.781929725972546</v>
      </c>
      <c r="G10" s="37">
        <v>1987.3820670000016</v>
      </c>
      <c r="H10" s="37">
        <f t="shared" ref="H10:H25" si="3">G10/$G$7*100</f>
        <v>4.4637592567179301</v>
      </c>
      <c r="I10" s="37">
        <v>2088.9069279999999</v>
      </c>
      <c r="J10" s="37">
        <f t="shared" ref="J10:J25" si="4">I10/$I$7*100</f>
        <v>5.371441118862994</v>
      </c>
      <c r="K10" s="37">
        <f t="shared" ref="K10:K25" si="5">I10/G10*100-100</f>
        <v>5.108472230166214</v>
      </c>
      <c r="L10" s="37"/>
      <c r="M10" s="36" t="s">
        <v>609</v>
      </c>
    </row>
    <row r="11" spans="1:13">
      <c r="A11" s="36" t="s">
        <v>301</v>
      </c>
      <c r="B11" s="37">
        <v>6967.7942809999995</v>
      </c>
      <c r="C11" s="37">
        <f t="shared" si="0"/>
        <v>11.659444228514261</v>
      </c>
      <c r="D11" s="37">
        <v>4559.5700020000004</v>
      </c>
      <c r="E11" s="37">
        <f t="shared" si="1"/>
        <v>9.2171886259391496</v>
      </c>
      <c r="F11" s="37">
        <f t="shared" si="2"/>
        <v>-34.562218427814685</v>
      </c>
      <c r="G11" s="37">
        <v>2584.2021530000002</v>
      </c>
      <c r="H11" s="37">
        <f t="shared" si="3"/>
        <v>5.8042469403464461</v>
      </c>
      <c r="I11" s="37">
        <v>1813.4175279999997</v>
      </c>
      <c r="J11" s="37">
        <f t="shared" si="4"/>
        <v>4.6630442673155255</v>
      </c>
      <c r="K11" s="37">
        <f t="shared" si="5"/>
        <v>-29.826792927372054</v>
      </c>
      <c r="L11" s="37"/>
      <c r="M11" s="36" t="s">
        <v>610</v>
      </c>
    </row>
    <row r="12" spans="1:13">
      <c r="A12" s="36" t="s">
        <v>302</v>
      </c>
      <c r="B12" s="37">
        <v>6216.9733430000006</v>
      </c>
      <c r="C12" s="37">
        <f t="shared" si="0"/>
        <v>10.403070331816009</v>
      </c>
      <c r="D12" s="37">
        <v>6119.8333329999996</v>
      </c>
      <c r="E12" s="37">
        <f t="shared" si="1"/>
        <v>12.37126706352317</v>
      </c>
      <c r="F12" s="37">
        <f t="shared" si="2"/>
        <v>-1.562496807379361</v>
      </c>
      <c r="G12" s="37">
        <v>2539.3972629999994</v>
      </c>
      <c r="H12" s="37">
        <f t="shared" si="3"/>
        <v>5.7036129224569549</v>
      </c>
      <c r="I12" s="37">
        <v>2384.6396209999975</v>
      </c>
      <c r="J12" s="37">
        <f t="shared" si="4"/>
        <v>6.1318918244830742</v>
      </c>
      <c r="K12" s="37">
        <f t="shared" si="5"/>
        <v>-6.094266708674553</v>
      </c>
      <c r="L12" s="37"/>
      <c r="M12" s="36" t="s">
        <v>611</v>
      </c>
    </row>
    <row r="13" spans="1:13">
      <c r="A13" s="36" t="s">
        <v>359</v>
      </c>
      <c r="B13" s="37">
        <v>3481.7477290000002</v>
      </c>
      <c r="C13" s="37">
        <f t="shared" si="0"/>
        <v>5.8261254317923923</v>
      </c>
      <c r="D13" s="37">
        <v>3023.8142909999992</v>
      </c>
      <c r="E13" s="37">
        <f t="shared" si="1"/>
        <v>6.1126524382194241</v>
      </c>
      <c r="F13" s="37">
        <f t="shared" si="2"/>
        <v>-13.15240142718568</v>
      </c>
      <c r="G13" s="37">
        <v>3189.6004370000001</v>
      </c>
      <c r="H13" s="37">
        <f t="shared" si="3"/>
        <v>7.164001684579099</v>
      </c>
      <c r="I13" s="37">
        <v>2783.4405980000001</v>
      </c>
      <c r="J13" s="37">
        <f t="shared" si="4"/>
        <v>7.1573735907537781</v>
      </c>
      <c r="K13" s="37">
        <f t="shared" si="5"/>
        <v>-12.733878334366437</v>
      </c>
      <c r="L13" s="37"/>
      <c r="M13" s="36" t="s">
        <v>612</v>
      </c>
    </row>
    <row r="14" spans="1:13">
      <c r="A14" s="36" t="s">
        <v>360</v>
      </c>
      <c r="B14" s="37">
        <v>587.7102460000001</v>
      </c>
      <c r="C14" s="37">
        <f t="shared" si="0"/>
        <v>0.98343529665459106</v>
      </c>
      <c r="D14" s="37">
        <v>410.97435099999996</v>
      </c>
      <c r="E14" s="37">
        <f t="shared" si="1"/>
        <v>0.83078626096942265</v>
      </c>
      <c r="F14" s="37">
        <f t="shared" si="2"/>
        <v>-30.071943819744135</v>
      </c>
      <c r="G14" s="37">
        <v>228.10573499999992</v>
      </c>
      <c r="H14" s="37">
        <f t="shared" si="3"/>
        <v>0.51233685913937344</v>
      </c>
      <c r="I14" s="37">
        <v>176.39482999999996</v>
      </c>
      <c r="J14" s="37">
        <f t="shared" si="4"/>
        <v>0.45358384823971798</v>
      </c>
      <c r="K14" s="37">
        <f t="shared" si="5"/>
        <v>-22.669708413951099</v>
      </c>
      <c r="L14" s="37"/>
      <c r="M14" s="36" t="s">
        <v>613</v>
      </c>
    </row>
    <row r="15" spans="1:13">
      <c r="A15" s="36" t="s">
        <v>361</v>
      </c>
      <c r="B15" s="37">
        <v>759.35354899999982</v>
      </c>
      <c r="C15" s="37">
        <f t="shared" si="0"/>
        <v>1.2706518013070871</v>
      </c>
      <c r="D15" s="37">
        <v>684.44515899999999</v>
      </c>
      <c r="E15" s="37">
        <f t="shared" si="1"/>
        <v>1.3836085709500447</v>
      </c>
      <c r="F15" s="37">
        <f t="shared" si="2"/>
        <v>-9.8647580035212172</v>
      </c>
      <c r="G15" s="37">
        <v>1329.0901569999999</v>
      </c>
      <c r="H15" s="37">
        <f t="shared" si="3"/>
        <v>2.9852027900589042</v>
      </c>
      <c r="I15" s="37">
        <v>1227.3308659999998</v>
      </c>
      <c r="J15" s="37">
        <f t="shared" si="4"/>
        <v>3.155973773515163</v>
      </c>
      <c r="K15" s="37">
        <f t="shared" si="5"/>
        <v>-7.6563121368447611</v>
      </c>
      <c r="L15" s="37"/>
      <c r="M15" s="36" t="s">
        <v>614</v>
      </c>
    </row>
    <row r="16" spans="1:13">
      <c r="A16" s="36" t="s">
        <v>362</v>
      </c>
      <c r="B16" s="37">
        <v>1011.768968</v>
      </c>
      <c r="C16" s="37">
        <f t="shared" si="0"/>
        <v>1.6930270009126047</v>
      </c>
      <c r="D16" s="37">
        <v>918.83239300000014</v>
      </c>
      <c r="E16" s="37">
        <f t="shared" si="1"/>
        <v>1.8574232829387871</v>
      </c>
      <c r="F16" s="37">
        <f t="shared" si="2"/>
        <v>-9.1855530204401248</v>
      </c>
      <c r="G16" s="37">
        <v>2025.2845340000001</v>
      </c>
      <c r="H16" s="37">
        <f t="shared" si="3"/>
        <v>4.54889008824399</v>
      </c>
      <c r="I16" s="37">
        <v>1737.4003769999995</v>
      </c>
      <c r="J16" s="37">
        <f t="shared" si="4"/>
        <v>4.467572824740933</v>
      </c>
      <c r="K16" s="37">
        <f t="shared" si="5"/>
        <v>-14.214504291474555</v>
      </c>
      <c r="L16" s="37"/>
      <c r="M16" s="36" t="s">
        <v>615</v>
      </c>
    </row>
    <row r="17" spans="1:13">
      <c r="A17" s="36" t="s">
        <v>303</v>
      </c>
      <c r="B17" s="37">
        <v>1567.3800560000011</v>
      </c>
      <c r="C17" s="37">
        <f t="shared" si="0"/>
        <v>2.6227496982294407</v>
      </c>
      <c r="D17" s="37">
        <v>1497.9759409999992</v>
      </c>
      <c r="E17" s="37">
        <f t="shared" si="1"/>
        <v>3.0281642346228614</v>
      </c>
      <c r="F17" s="37">
        <f t="shared" si="2"/>
        <v>-4.4280335668633626</v>
      </c>
      <c r="G17" s="37">
        <v>1577.9151759999997</v>
      </c>
      <c r="H17" s="37">
        <f t="shared" si="3"/>
        <v>3.5440761945778867</v>
      </c>
      <c r="I17" s="37">
        <v>1513.2559170000006</v>
      </c>
      <c r="J17" s="37">
        <f t="shared" si="4"/>
        <v>3.8912049871551431</v>
      </c>
      <c r="K17" s="37">
        <f t="shared" si="5"/>
        <v>-4.0977652020503115</v>
      </c>
      <c r="L17" s="37"/>
      <c r="M17" s="36" t="s">
        <v>616</v>
      </c>
    </row>
    <row r="18" spans="1:13">
      <c r="A18" s="36" t="s">
        <v>304</v>
      </c>
      <c r="B18" s="37">
        <v>1702.9018749999996</v>
      </c>
      <c r="C18" s="37">
        <f t="shared" si="0"/>
        <v>2.8495229103327282</v>
      </c>
      <c r="D18" s="37">
        <v>1282.7319739999998</v>
      </c>
      <c r="E18" s="37">
        <f t="shared" si="1"/>
        <v>2.5930477118884401</v>
      </c>
      <c r="F18" s="37">
        <f t="shared" si="2"/>
        <v>-24.673758786013423</v>
      </c>
      <c r="G18" s="37">
        <v>2345.7078679999995</v>
      </c>
      <c r="H18" s="37">
        <f t="shared" si="3"/>
        <v>5.2685768797072825</v>
      </c>
      <c r="I18" s="37">
        <v>1911.0824259999999</v>
      </c>
      <c r="J18" s="37">
        <f t="shared" si="4"/>
        <v>4.914180994354405</v>
      </c>
      <c r="K18" s="37">
        <f t="shared" si="5"/>
        <v>-18.52854091206892</v>
      </c>
      <c r="L18" s="37"/>
      <c r="M18" s="36" t="s">
        <v>617</v>
      </c>
    </row>
    <row r="19" spans="1:13">
      <c r="A19" s="36" t="s">
        <v>305</v>
      </c>
      <c r="B19" s="37">
        <v>643.81839200000002</v>
      </c>
      <c r="C19" s="37">
        <f t="shared" si="0"/>
        <v>1.0773229421087918</v>
      </c>
      <c r="D19" s="37">
        <v>488.09874099999996</v>
      </c>
      <c r="E19" s="37">
        <f t="shared" si="1"/>
        <v>0.98669351757008483</v>
      </c>
      <c r="F19" s="37">
        <f t="shared" si="2"/>
        <v>-24.186890734242965</v>
      </c>
      <c r="G19" s="37">
        <v>1436.3538229999999</v>
      </c>
      <c r="H19" s="37">
        <f t="shared" si="3"/>
        <v>3.2261223344018588</v>
      </c>
      <c r="I19" s="37">
        <v>1192.5856000000001</v>
      </c>
      <c r="J19" s="37">
        <f t="shared" si="4"/>
        <v>3.0666293666502198</v>
      </c>
      <c r="K19" s="37">
        <f t="shared" si="5"/>
        <v>-16.971321348305395</v>
      </c>
      <c r="L19" s="37"/>
      <c r="M19" s="36" t="s">
        <v>618</v>
      </c>
    </row>
    <row r="20" spans="1:13">
      <c r="A20" s="36" t="s">
        <v>363</v>
      </c>
      <c r="B20" s="37">
        <v>832.54187499999966</v>
      </c>
      <c r="C20" s="37">
        <f t="shared" si="0"/>
        <v>1.3931202857028189</v>
      </c>
      <c r="D20" s="37">
        <v>780.66896799999984</v>
      </c>
      <c r="E20" s="37">
        <f t="shared" si="1"/>
        <v>1.5781253779012059</v>
      </c>
      <c r="F20" s="37">
        <f t="shared" si="2"/>
        <v>-6.2306664154280327</v>
      </c>
      <c r="G20" s="37">
        <v>1948.6286550000002</v>
      </c>
      <c r="H20" s="37">
        <f t="shared" si="3"/>
        <v>4.3767171602751782</v>
      </c>
      <c r="I20" s="37">
        <v>1718.3581679999995</v>
      </c>
      <c r="J20" s="37">
        <f t="shared" si="4"/>
        <v>4.4186074529258699</v>
      </c>
      <c r="K20" s="37">
        <f t="shared" si="5"/>
        <v>-11.81705331126831</v>
      </c>
      <c r="L20" s="37"/>
      <c r="M20" s="36" t="s">
        <v>619</v>
      </c>
    </row>
    <row r="21" spans="1:13">
      <c r="A21" s="36" t="s">
        <v>306</v>
      </c>
      <c r="B21" s="37">
        <v>4526.7846580000032</v>
      </c>
      <c r="C21" s="37">
        <f t="shared" si="0"/>
        <v>7.5748208293644135</v>
      </c>
      <c r="D21" s="37">
        <v>3830.098578000001</v>
      </c>
      <c r="E21" s="37">
        <f t="shared" si="1"/>
        <v>7.7425592838540043</v>
      </c>
      <c r="F21" s="37">
        <f t="shared" si="2"/>
        <v>-15.390307528076846</v>
      </c>
      <c r="G21" s="37">
        <v>3373.4009890000002</v>
      </c>
      <c r="H21" s="37">
        <f t="shared" si="3"/>
        <v>7.5768268926772802</v>
      </c>
      <c r="I21" s="37">
        <v>2937.6304009999981</v>
      </c>
      <c r="J21" s="37">
        <f t="shared" si="4"/>
        <v>7.553859157842469</v>
      </c>
      <c r="K21" s="37">
        <f t="shared" si="5"/>
        <v>-12.917841354199055</v>
      </c>
      <c r="L21" s="37"/>
      <c r="M21" s="36" t="s">
        <v>620</v>
      </c>
    </row>
    <row r="22" spans="1:13">
      <c r="A22" s="36" t="s">
        <v>364</v>
      </c>
      <c r="B22" s="37">
        <v>10481.825836000004</v>
      </c>
      <c r="C22" s="37">
        <f t="shared" si="0"/>
        <v>17.539591270812078</v>
      </c>
      <c r="D22" s="37">
        <v>9177.8386560000017</v>
      </c>
      <c r="E22" s="37">
        <f t="shared" si="1"/>
        <v>18.553036806909816</v>
      </c>
      <c r="F22" s="37">
        <f t="shared" si="2"/>
        <v>-12.44045837435533</v>
      </c>
      <c r="G22" s="37">
        <v>6093.7973549999988</v>
      </c>
      <c r="H22" s="37">
        <f t="shared" si="3"/>
        <v>13.686972829037035</v>
      </c>
      <c r="I22" s="37">
        <v>5573.7169190000004</v>
      </c>
      <c r="J22" s="37">
        <f t="shared" si="4"/>
        <v>14.33232464420213</v>
      </c>
      <c r="K22" s="37">
        <f t="shared" si="5"/>
        <v>-8.5345869857859498</v>
      </c>
      <c r="L22" s="37"/>
      <c r="M22" s="36" t="s">
        <v>621</v>
      </c>
    </row>
    <row r="23" spans="1:13">
      <c r="A23" s="36" t="s">
        <v>365</v>
      </c>
      <c r="B23" s="37">
        <v>9565.7069409999986</v>
      </c>
      <c r="C23" s="37">
        <f t="shared" si="0"/>
        <v>16.006618750072317</v>
      </c>
      <c r="D23" s="37">
        <v>6028.989697</v>
      </c>
      <c r="E23" s="37">
        <f t="shared" si="1"/>
        <v>12.187626297373978</v>
      </c>
      <c r="F23" s="37">
        <f t="shared" si="2"/>
        <v>-36.972878908103681</v>
      </c>
      <c r="G23" s="37">
        <v>7319.1860509999979</v>
      </c>
      <c r="H23" s="37">
        <f t="shared" si="3"/>
        <v>16.439256964872254</v>
      </c>
      <c r="I23" s="37">
        <v>5581.9131180000031</v>
      </c>
      <c r="J23" s="37">
        <f t="shared" si="4"/>
        <v>14.353400451715082</v>
      </c>
      <c r="K23" s="37">
        <f t="shared" si="5"/>
        <v>-23.735876105549153</v>
      </c>
      <c r="L23" s="37"/>
      <c r="M23" s="36" t="s">
        <v>622</v>
      </c>
    </row>
    <row r="24" spans="1:13">
      <c r="A24" s="36" t="s">
        <v>327</v>
      </c>
      <c r="B24" s="37">
        <v>1364.4510029999999</v>
      </c>
      <c r="C24" s="37">
        <f t="shared" si="0"/>
        <v>2.2831816971691166</v>
      </c>
      <c r="D24" s="37">
        <v>1221.8046920000002</v>
      </c>
      <c r="E24" s="37">
        <f t="shared" si="1"/>
        <v>2.4698829725789317</v>
      </c>
      <c r="F24" s="37">
        <f t="shared" si="2"/>
        <v>-10.454483941626719</v>
      </c>
      <c r="G24" s="37">
        <v>1252.6951270000002</v>
      </c>
      <c r="H24" s="37">
        <f t="shared" si="3"/>
        <v>2.813615741955716</v>
      </c>
      <c r="I24" s="37">
        <v>1215.7646549999999</v>
      </c>
      <c r="J24" s="37">
        <f t="shared" si="4"/>
        <v>3.1262322754512315</v>
      </c>
      <c r="K24" s="37">
        <f t="shared" si="5"/>
        <v>-2.9480813969830422</v>
      </c>
      <c r="L24" s="37"/>
      <c r="M24" s="36" t="s">
        <v>623</v>
      </c>
    </row>
    <row r="25" spans="1:13">
      <c r="A25" s="36" t="s">
        <v>307</v>
      </c>
      <c r="B25" s="37">
        <v>1830.8018810000003</v>
      </c>
      <c r="C25" s="37">
        <f t="shared" si="0"/>
        <v>3.0635422867155837</v>
      </c>
      <c r="D25" s="37">
        <v>1617.3651699999998</v>
      </c>
      <c r="E25" s="37">
        <f t="shared" si="1"/>
        <v>3.2695100288788455</v>
      </c>
      <c r="F25" s="37">
        <f t="shared" si="2"/>
        <v>-11.658099831283735</v>
      </c>
      <c r="G25" s="37">
        <v>2453.6965</v>
      </c>
      <c r="H25" s="37">
        <f t="shared" si="3"/>
        <v>5.5111247338488631</v>
      </c>
      <c r="I25" s="37">
        <v>2191.1523989999991</v>
      </c>
      <c r="J25" s="37">
        <f t="shared" si="4"/>
        <v>5.6343563879854637</v>
      </c>
      <c r="K25" s="37">
        <f t="shared" si="5"/>
        <v>-10.699941944735258</v>
      </c>
      <c r="L25" s="37"/>
      <c r="M25" s="36" t="s">
        <v>624</v>
      </c>
    </row>
    <row r="27" spans="1:13">
      <c r="A27" s="49"/>
    </row>
    <row r="28" spans="1:13">
      <c r="A28" s="49" t="s">
        <v>366</v>
      </c>
    </row>
    <row r="32" spans="1:13">
      <c r="A32" s="266"/>
      <c r="B32" s="266"/>
    </row>
    <row r="34" spans="1:3">
      <c r="A34" s="221"/>
      <c r="B34" s="221"/>
      <c r="C34" s="153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O246"/>
  <sheetViews>
    <sheetView showGridLines="0" topLeftCell="A2" zoomScale="90" zoomScaleNormal="90" workbookViewId="0">
      <selection activeCell="A2" sqref="A2:M2"/>
    </sheetView>
  </sheetViews>
  <sheetFormatPr defaultRowHeight="12.75"/>
  <cols>
    <col min="1" max="1" width="37.85546875" style="10" customWidth="1"/>
    <col min="2" max="2" width="12.85546875" style="53" customWidth="1"/>
    <col min="3" max="3" width="6.85546875" style="54" customWidth="1"/>
    <col min="4" max="4" width="12.85546875" style="10" customWidth="1"/>
    <col min="5" max="5" width="6.85546875" style="37" customWidth="1"/>
    <col min="6" max="6" width="12.85546875" style="10" customWidth="1"/>
    <col min="7" max="7" width="6.85546875" style="37" customWidth="1"/>
    <col min="8" max="8" width="12.85546875" style="10" customWidth="1"/>
    <col min="9" max="9" width="6.85546875" style="37" customWidth="1"/>
    <col min="10" max="11" width="10.7109375" style="10" customWidth="1"/>
    <col min="12" max="12" width="2.5703125" style="10" customWidth="1"/>
    <col min="13" max="13" width="37.85546875" style="49" customWidth="1"/>
    <col min="14" max="14" width="3.7109375" style="10" customWidth="1"/>
    <col min="15" max="16384" width="9.140625" style="10"/>
  </cols>
  <sheetData>
    <row r="1" spans="1:15" s="15" customFormat="1" ht="10.5" hidden="1">
      <c r="B1" s="38"/>
      <c r="C1" s="39"/>
      <c r="E1" s="40"/>
      <c r="G1" s="40"/>
      <c r="I1" s="40"/>
    </row>
    <row r="2" spans="1:15" s="15" customFormat="1" ht="30" customHeight="1">
      <c r="A2" s="265" t="s">
        <v>630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</row>
    <row r="3" spans="1:15" s="15" customFormat="1" ht="15" customHeight="1">
      <c r="A3" s="205" t="s">
        <v>707</v>
      </c>
      <c r="B3" s="41"/>
      <c r="C3" s="39"/>
      <c r="D3" s="42"/>
      <c r="E3" s="43"/>
      <c r="F3" s="42"/>
      <c r="G3" s="43"/>
      <c r="H3" s="42"/>
      <c r="I3" s="43"/>
      <c r="J3" s="42"/>
      <c r="K3" s="44"/>
      <c r="L3" s="44"/>
      <c r="M3" s="41" t="s">
        <v>917</v>
      </c>
    </row>
    <row r="4" spans="1:15" s="45" customFormat="1" ht="33.75" customHeight="1">
      <c r="A4" s="279" t="s">
        <v>308</v>
      </c>
      <c r="B4" s="270" t="s">
        <v>625</v>
      </c>
      <c r="C4" s="271"/>
      <c r="D4" s="271"/>
      <c r="E4" s="272"/>
      <c r="F4" s="270" t="s">
        <v>631</v>
      </c>
      <c r="G4" s="271"/>
      <c r="H4" s="271"/>
      <c r="I4" s="272"/>
      <c r="J4" s="270" t="s">
        <v>633</v>
      </c>
      <c r="K4" s="272"/>
      <c r="L4" s="186"/>
      <c r="M4" s="278" t="s">
        <v>634</v>
      </c>
    </row>
    <row r="5" spans="1:15" s="45" customFormat="1" ht="10.5">
      <c r="A5" s="279"/>
      <c r="B5" s="275">
        <v>2019</v>
      </c>
      <c r="C5" s="276"/>
      <c r="D5" s="275">
        <v>2020</v>
      </c>
      <c r="E5" s="276"/>
      <c r="F5" s="275">
        <v>2019</v>
      </c>
      <c r="G5" s="276"/>
      <c r="H5" s="275">
        <v>2020</v>
      </c>
      <c r="I5" s="276"/>
      <c r="J5" s="94">
        <v>2019</v>
      </c>
      <c r="K5" s="178">
        <v>2020</v>
      </c>
      <c r="L5" s="185"/>
      <c r="M5" s="278"/>
    </row>
    <row r="6" spans="1:15" s="45" customFormat="1" ht="21" customHeight="1">
      <c r="A6" s="279"/>
      <c r="B6" s="158" t="s">
        <v>632</v>
      </c>
      <c r="C6" s="97" t="s">
        <v>297</v>
      </c>
      <c r="D6" s="158" t="s">
        <v>632</v>
      </c>
      <c r="E6" s="97" t="s">
        <v>297</v>
      </c>
      <c r="F6" s="158" t="s">
        <v>632</v>
      </c>
      <c r="G6" s="97" t="s">
        <v>297</v>
      </c>
      <c r="H6" s="158" t="s">
        <v>632</v>
      </c>
      <c r="I6" s="97" t="s">
        <v>297</v>
      </c>
      <c r="J6" s="277" t="s">
        <v>632</v>
      </c>
      <c r="K6" s="272"/>
      <c r="L6" s="187"/>
      <c r="M6" s="278"/>
      <c r="N6" s="193"/>
    </row>
    <row r="7" spans="1:15" s="45" customFormat="1" ht="12.75" customHeight="1">
      <c r="A7" s="179"/>
      <c r="B7" s="179"/>
      <c r="C7" s="180"/>
      <c r="D7" s="179"/>
      <c r="E7" s="180"/>
      <c r="F7" s="179"/>
      <c r="G7" s="180"/>
      <c r="H7" s="179"/>
      <c r="I7" s="180"/>
      <c r="J7" s="181"/>
      <c r="K7" s="181"/>
      <c r="L7" s="181"/>
      <c r="M7" s="179"/>
      <c r="N7" s="156"/>
    </row>
    <row r="8" spans="1:15" s="45" customFormat="1" ht="12.75" customHeight="1">
      <c r="A8" s="46" t="s">
        <v>677</v>
      </c>
      <c r="B8" s="196">
        <v>45411520.019000001</v>
      </c>
      <c r="C8" s="197"/>
      <c r="D8" s="196">
        <v>37757780.557000004</v>
      </c>
      <c r="E8" s="197"/>
      <c r="F8" s="196">
        <v>34266508.164999999</v>
      </c>
      <c r="G8" s="197"/>
      <c r="H8" s="196">
        <v>29983746.153000001</v>
      </c>
      <c r="I8" s="197"/>
      <c r="J8" s="47">
        <f>F8-B8</f>
        <v>-11145011.854000002</v>
      </c>
      <c r="K8" s="47">
        <f>H8-D8</f>
        <v>-7774034.4040000029</v>
      </c>
      <c r="L8" s="181"/>
      <c r="M8" s="46" t="s">
        <v>681</v>
      </c>
      <c r="N8" s="156"/>
      <c r="O8" s="194" t="str">
        <f>"(1) - UE28/EU28 (inclui GB REINO UNIDO) / (includes GB UNITED KINGDOM)"</f>
        <v>(1) - UE28/EU28 (inclui GB REINO UNIDO) / (includes GB UNITED KINGDOM)</v>
      </c>
    </row>
    <row r="9" spans="1:15" s="45" customFormat="1" ht="12.75" customHeight="1">
      <c r="A9" s="46" t="s">
        <v>678</v>
      </c>
      <c r="B9" s="196">
        <v>43858497.107000001</v>
      </c>
      <c r="C9" s="197"/>
      <c r="D9" s="196">
        <v>36382296.728000008</v>
      </c>
      <c r="E9" s="197"/>
      <c r="F9" s="196">
        <v>31581939</v>
      </c>
      <c r="G9" s="197"/>
      <c r="H9" s="196">
        <v>27851377.811999999</v>
      </c>
      <c r="I9" s="197"/>
      <c r="J9" s="47">
        <f>F9-B9</f>
        <v>-12276558.107000001</v>
      </c>
      <c r="K9" s="47">
        <f>H9-D9</f>
        <v>-8530918.9160000086</v>
      </c>
      <c r="L9" s="181"/>
      <c r="M9" s="46" t="s">
        <v>682</v>
      </c>
      <c r="N9" s="156"/>
      <c r="O9" s="194" t="str">
        <f>"(2) - UE27/EU27 (exclui GB REINO UNIDO) / (excludes GB UNITED KINGDOM)"</f>
        <v>(2) - UE27/EU27 (exclui GB REINO UNIDO) / (excludes GB UNITED KINGDOM)</v>
      </c>
    </row>
    <row r="10" spans="1:15" s="45" customFormat="1" ht="12.75" customHeight="1">
      <c r="A10" s="179"/>
      <c r="B10" s="196"/>
      <c r="C10" s="197"/>
      <c r="D10" s="199"/>
      <c r="E10" s="197"/>
      <c r="F10" s="196"/>
      <c r="G10" s="197"/>
      <c r="H10" s="199"/>
      <c r="I10" s="197"/>
      <c r="J10" s="198"/>
      <c r="K10" s="198"/>
      <c r="L10" s="181"/>
      <c r="M10" s="179"/>
      <c r="N10" s="156"/>
      <c r="O10" s="194"/>
    </row>
    <row r="11" spans="1:15" s="45" customFormat="1" ht="12.75" customHeight="1">
      <c r="A11" s="46" t="s">
        <v>679</v>
      </c>
      <c r="B11" s="196">
        <v>14349426.938999999</v>
      </c>
      <c r="C11" s="48"/>
      <c r="D11" s="196">
        <v>11710340.222999997</v>
      </c>
      <c r="E11" s="197"/>
      <c r="F11" s="196">
        <v>10256100.530999999</v>
      </c>
      <c r="G11" s="48"/>
      <c r="H11" s="196">
        <v>8905387.7270000018</v>
      </c>
      <c r="I11" s="197"/>
      <c r="J11" s="47">
        <f>F11-B11</f>
        <v>-4093326.4079999998</v>
      </c>
      <c r="K11" s="47">
        <f>H11-D11</f>
        <v>-2804952.4959999956</v>
      </c>
      <c r="L11" s="181"/>
      <c r="M11" s="46" t="s">
        <v>683</v>
      </c>
      <c r="N11" s="156"/>
      <c r="O11" s="194"/>
    </row>
    <row r="12" spans="1:15">
      <c r="A12" s="46" t="s">
        <v>680</v>
      </c>
      <c r="B12" s="196">
        <v>15902449.851</v>
      </c>
      <c r="C12" s="48"/>
      <c r="D12" s="196">
        <v>13085824.051999997</v>
      </c>
      <c r="E12" s="48"/>
      <c r="F12" s="196">
        <v>12940669.696</v>
      </c>
      <c r="G12" s="48"/>
      <c r="H12" s="196">
        <v>11037756.068</v>
      </c>
      <c r="I12" s="48"/>
      <c r="J12" s="47">
        <f>F12-B12</f>
        <v>-2961780.1549999993</v>
      </c>
      <c r="K12" s="47">
        <f>H12-D12</f>
        <v>-2048067.9839999974</v>
      </c>
      <c r="L12" s="47"/>
      <c r="M12" s="46" t="s">
        <v>684</v>
      </c>
      <c r="O12" s="16"/>
    </row>
    <row r="13" spans="1:15">
      <c r="A13" s="49" t="s">
        <v>708</v>
      </c>
      <c r="B13" s="50">
        <v>307865.38500000001</v>
      </c>
      <c r="C13" s="51">
        <f>IF(B13=0,0,IF(OR(B13="x",B13="Ə"),"x",B13/$B$12*100))</f>
        <v>1.9359619925519864</v>
      </c>
      <c r="D13" s="50">
        <v>370174.13500000001</v>
      </c>
      <c r="E13" s="51">
        <f>IF(D13=0,0,IF(OR(D13="x",D13="Ə"),"x",D13/$D$12*100))</f>
        <v>2.8288179141719678</v>
      </c>
      <c r="F13" s="50">
        <v>642497.125</v>
      </c>
      <c r="G13" s="51">
        <f>IF(F13=0,0,IF(OR(F13="x",F13="Ə"),"x",F13/$F$12*100))</f>
        <v>4.9649449378852299</v>
      </c>
      <c r="H13" s="50">
        <v>606751.81299999997</v>
      </c>
      <c r="I13" s="51">
        <f>IF(H13=0,0,IF(OR(H13="x",H13="Ə"),"x",H13/$H$12*100))</f>
        <v>5.497057638001789</v>
      </c>
      <c r="J13" s="50">
        <v>334631.74</v>
      </c>
      <c r="K13" s="50">
        <v>236577.67799999996</v>
      </c>
      <c r="L13" s="50"/>
      <c r="M13" s="49" t="s">
        <v>708</v>
      </c>
      <c r="O13" s="194" t="str">
        <f>"(3) - UE28/EU28 (exclui GB REINO UNIDO) / (excludes GB UNITED KINGDOM)"</f>
        <v>(3) - UE28/EU28 (exclui GB REINO UNIDO) / (excludes GB UNITED KINGDOM)</v>
      </c>
    </row>
    <row r="14" spans="1:15">
      <c r="A14" s="49" t="s">
        <v>709</v>
      </c>
      <c r="B14" s="50">
        <v>215423.31299999999</v>
      </c>
      <c r="C14" s="51">
        <f t="shared" ref="C14:C77" si="0">IF(B14=0,0,IF(OR(B14="x",B14="Ə"),"x",B14/$B$12*100))</f>
        <v>1.3546548803387892</v>
      </c>
      <c r="D14" s="50">
        <v>240622.897</v>
      </c>
      <c r="E14" s="51">
        <f t="shared" ref="E14:E77" si="1">IF(D14=0,0,IF(OR(D14="x",D14="Ə"),"x",D14/$D$12*100))</f>
        <v>1.8388058409147257</v>
      </c>
      <c r="F14" s="50">
        <v>483957.12</v>
      </c>
      <c r="G14" s="51">
        <f t="shared" ref="G14:G77" si="2">IF(F14=0,0,IF(OR(F14="x",F14="Ə"),"x",F14/$F$12*100))</f>
        <v>3.7398151051609991</v>
      </c>
      <c r="H14" s="50">
        <v>476951.74699999997</v>
      </c>
      <c r="I14" s="51">
        <f t="shared" ref="I14:I77" si="3">IF(H14=0,0,IF(OR(H14="x",H14="Ə"),"x",H14/$H$12*100))</f>
        <v>4.3210933822205932</v>
      </c>
      <c r="J14" s="50">
        <v>268533.80700000003</v>
      </c>
      <c r="K14" s="50">
        <v>236328.84999999998</v>
      </c>
      <c r="L14" s="50"/>
      <c r="M14" s="49" t="s">
        <v>918</v>
      </c>
      <c r="N14" s="176"/>
      <c r="O14" s="194" t="str">
        <f>"(4) - UE27/EU27 (inclui GB REINO UNIDO) / (includes GB UNITED KINGDOM)"</f>
        <v>(4) - UE27/EU27 (inclui GB REINO UNIDO) / (includes GB UNITED KINGDOM)</v>
      </c>
    </row>
    <row r="15" spans="1:15">
      <c r="A15" s="49" t="s">
        <v>710</v>
      </c>
      <c r="B15" s="50">
        <v>10423.802</v>
      </c>
      <c r="C15" s="51">
        <f t="shared" si="0"/>
        <v>6.554840353321105E-2</v>
      </c>
      <c r="D15" s="50">
        <v>11680.478999999999</v>
      </c>
      <c r="E15" s="51">
        <f t="shared" si="1"/>
        <v>8.9260553661615144E-2</v>
      </c>
      <c r="F15" s="50">
        <v>5821.5720000000001</v>
      </c>
      <c r="G15" s="51">
        <f t="shared" si="2"/>
        <v>4.4986636215585234E-2</v>
      </c>
      <c r="H15" s="50">
        <v>6944.5919999999996</v>
      </c>
      <c r="I15" s="51">
        <f t="shared" si="3"/>
        <v>6.2916701159335675E-2</v>
      </c>
      <c r="J15" s="50">
        <v>-4602.2299999999996</v>
      </c>
      <c r="K15" s="50">
        <v>-4735.8869999999997</v>
      </c>
      <c r="L15" s="50"/>
      <c r="M15" s="49" t="s">
        <v>919</v>
      </c>
    </row>
    <row r="16" spans="1:15">
      <c r="A16" s="49" t="s">
        <v>711</v>
      </c>
      <c r="B16" s="50">
        <v>76.277000000000001</v>
      </c>
      <c r="C16" s="51">
        <f t="shared" si="0"/>
        <v>4.7965565503860685E-4</v>
      </c>
      <c r="D16" s="50">
        <v>67.19</v>
      </c>
      <c r="E16" s="51">
        <f t="shared" si="1"/>
        <v>5.1345639168769717E-4</v>
      </c>
      <c r="F16" s="50">
        <v>100.03700000000001</v>
      </c>
      <c r="G16" s="51">
        <f t="shared" si="2"/>
        <v>7.7304345408740131E-4</v>
      </c>
      <c r="H16" s="50">
        <v>216.816</v>
      </c>
      <c r="I16" s="51">
        <f t="shared" si="3"/>
        <v>1.9643122992052701E-3</v>
      </c>
      <c r="J16" s="50">
        <v>23.760000000000005</v>
      </c>
      <c r="K16" s="50">
        <v>149.626</v>
      </c>
      <c r="L16" s="50"/>
      <c r="M16" s="49" t="s">
        <v>920</v>
      </c>
    </row>
    <row r="17" spans="1:13">
      <c r="A17" s="49" t="s">
        <v>712</v>
      </c>
      <c r="B17" s="50">
        <v>81941.993000000002</v>
      </c>
      <c r="C17" s="51">
        <f t="shared" si="0"/>
        <v>0.5152790530249477</v>
      </c>
      <c r="D17" s="50">
        <v>117803.569</v>
      </c>
      <c r="E17" s="51">
        <f t="shared" si="1"/>
        <v>0.90023806320393907</v>
      </c>
      <c r="F17" s="50">
        <v>152618.39600000001</v>
      </c>
      <c r="G17" s="51">
        <f t="shared" si="2"/>
        <v>1.1793701530545579</v>
      </c>
      <c r="H17" s="50">
        <v>122638.658</v>
      </c>
      <c r="I17" s="51">
        <f t="shared" si="3"/>
        <v>1.1110832423226551</v>
      </c>
      <c r="J17" s="50">
        <v>70676.403000000006</v>
      </c>
      <c r="K17" s="50">
        <v>4835.0889999999927</v>
      </c>
      <c r="L17" s="50"/>
      <c r="M17" s="49" t="s">
        <v>921</v>
      </c>
    </row>
    <row r="18" spans="1:13">
      <c r="A18" s="49" t="s">
        <v>713</v>
      </c>
      <c r="B18" s="50">
        <v>3062056.2339999997</v>
      </c>
      <c r="C18" s="51">
        <f t="shared" si="0"/>
        <v>19.255248484921005</v>
      </c>
      <c r="D18" s="50">
        <v>2196383.7509999997</v>
      </c>
      <c r="E18" s="51">
        <f t="shared" si="1"/>
        <v>16.78445119139678</v>
      </c>
      <c r="F18" s="50">
        <v>1390713.5399999996</v>
      </c>
      <c r="G18" s="51">
        <f t="shared" si="2"/>
        <v>10.746843653925216</v>
      </c>
      <c r="H18" s="50">
        <v>1076110.7960000003</v>
      </c>
      <c r="I18" s="51">
        <f t="shared" si="3"/>
        <v>9.7493620022986036</v>
      </c>
      <c r="J18" s="50">
        <v>-1671342.6940000001</v>
      </c>
      <c r="K18" s="50">
        <v>-1120272.9549999994</v>
      </c>
      <c r="L18" s="50"/>
      <c r="M18" s="49" t="s">
        <v>922</v>
      </c>
    </row>
    <row r="19" spans="1:13">
      <c r="A19" s="49" t="s">
        <v>714</v>
      </c>
      <c r="B19" s="50">
        <v>12821.134</v>
      </c>
      <c r="C19" s="51">
        <f t="shared" si="0"/>
        <v>8.0623640509036185E-2</v>
      </c>
      <c r="D19" s="50">
        <v>16888.811000000002</v>
      </c>
      <c r="E19" s="51">
        <f t="shared" si="1"/>
        <v>0.12906188355343787</v>
      </c>
      <c r="F19" s="50">
        <v>115383.798</v>
      </c>
      <c r="G19" s="51">
        <f t="shared" si="2"/>
        <v>0.89163699182945277</v>
      </c>
      <c r="H19" s="50">
        <v>112580.728</v>
      </c>
      <c r="I19" s="51">
        <f t="shared" si="3"/>
        <v>1.0199602827461216</v>
      </c>
      <c r="J19" s="50">
        <v>102562.66399999999</v>
      </c>
      <c r="K19" s="50">
        <v>95691.917000000001</v>
      </c>
      <c r="L19" s="50"/>
      <c r="M19" s="49" t="s">
        <v>923</v>
      </c>
    </row>
    <row r="20" spans="1:13">
      <c r="A20" s="49" t="s">
        <v>715</v>
      </c>
      <c r="B20" s="50">
        <v>878311.46600000001</v>
      </c>
      <c r="C20" s="51">
        <f t="shared" si="0"/>
        <v>5.5231204891664465</v>
      </c>
      <c r="D20" s="50">
        <v>349040.23800000001</v>
      </c>
      <c r="E20" s="51">
        <f t="shared" si="1"/>
        <v>2.6673156891992122</v>
      </c>
      <c r="F20" s="50">
        <v>903285.91099999996</v>
      </c>
      <c r="G20" s="51">
        <f t="shared" si="2"/>
        <v>6.9802099290055164</v>
      </c>
      <c r="H20" s="50">
        <v>643351.38800000004</v>
      </c>
      <c r="I20" s="51">
        <f t="shared" si="3"/>
        <v>5.8286429237656892</v>
      </c>
      <c r="J20" s="50">
        <v>24974.444999999949</v>
      </c>
      <c r="K20" s="50">
        <v>294311.15000000002</v>
      </c>
      <c r="L20" s="50"/>
      <c r="M20" s="49" t="s">
        <v>924</v>
      </c>
    </row>
    <row r="21" spans="1:13">
      <c r="A21" s="49" t="s">
        <v>716</v>
      </c>
      <c r="B21" s="50">
        <v>16233.641</v>
      </c>
      <c r="C21" s="51">
        <f t="shared" si="0"/>
        <v>0.10208264231048132</v>
      </c>
      <c r="D21" s="50">
        <v>40081.650999999998</v>
      </c>
      <c r="E21" s="51">
        <f t="shared" si="1"/>
        <v>0.3062982571118556</v>
      </c>
      <c r="F21" s="50">
        <v>6830.5140000000001</v>
      </c>
      <c r="G21" s="51">
        <f t="shared" si="2"/>
        <v>5.2783311532256572E-2</v>
      </c>
      <c r="H21" s="50">
        <v>5097.6679999999997</v>
      </c>
      <c r="I21" s="51">
        <f t="shared" si="3"/>
        <v>4.6183916083984249E-2</v>
      </c>
      <c r="J21" s="50">
        <v>-9403.1270000000004</v>
      </c>
      <c r="K21" s="50">
        <v>-34983.983</v>
      </c>
      <c r="L21" s="50"/>
      <c r="M21" s="49" t="s">
        <v>925</v>
      </c>
    </row>
    <row r="22" spans="1:13">
      <c r="A22" s="49" t="s">
        <v>717</v>
      </c>
      <c r="B22" s="50">
        <v>410284.897</v>
      </c>
      <c r="C22" s="51">
        <f t="shared" si="0"/>
        <v>2.5800106326019945</v>
      </c>
      <c r="D22" s="50">
        <v>253306.81899999999</v>
      </c>
      <c r="E22" s="51">
        <f t="shared" si="1"/>
        <v>1.935734562786555</v>
      </c>
      <c r="F22" s="50">
        <v>172348.30300000001</v>
      </c>
      <c r="G22" s="51">
        <f t="shared" si="2"/>
        <v>1.3318344958087709</v>
      </c>
      <c r="H22" s="50">
        <v>129122.76700000001</v>
      </c>
      <c r="I22" s="51">
        <f t="shared" si="3"/>
        <v>1.1698280538591079</v>
      </c>
      <c r="J22" s="50">
        <v>-237936.59399999998</v>
      </c>
      <c r="K22" s="50">
        <v>-124184.05199999998</v>
      </c>
      <c r="L22" s="50"/>
      <c r="M22" s="49" t="s">
        <v>926</v>
      </c>
    </row>
    <row r="23" spans="1:13">
      <c r="A23" s="49" t="s">
        <v>718</v>
      </c>
      <c r="B23" s="50">
        <v>27139.674999999999</v>
      </c>
      <c r="C23" s="51">
        <f t="shared" si="0"/>
        <v>0.17066348426996214</v>
      </c>
      <c r="D23" s="50">
        <v>34134.798999999999</v>
      </c>
      <c r="E23" s="51">
        <f t="shared" si="1"/>
        <v>0.26085326277012677</v>
      </c>
      <c r="F23" s="50">
        <v>11395.929</v>
      </c>
      <c r="G23" s="51">
        <f t="shared" si="2"/>
        <v>8.8062899893987065E-2</v>
      </c>
      <c r="H23" s="50">
        <v>9355.5190000000002</v>
      </c>
      <c r="I23" s="51">
        <f t="shared" si="3"/>
        <v>8.4759247643848179E-2</v>
      </c>
      <c r="J23" s="50">
        <v>-15743.745999999999</v>
      </c>
      <c r="K23" s="50">
        <v>-24779.279999999999</v>
      </c>
      <c r="L23" s="50"/>
      <c r="M23" s="49" t="s">
        <v>927</v>
      </c>
    </row>
    <row r="24" spans="1:13">
      <c r="A24" s="49" t="s">
        <v>719</v>
      </c>
      <c r="B24" s="50">
        <v>1936.25</v>
      </c>
      <c r="C24" s="51">
        <f t="shared" si="0"/>
        <v>1.2175796925265839E-2</v>
      </c>
      <c r="D24" s="50">
        <v>1795.7059999999999</v>
      </c>
      <c r="E24" s="51">
        <f t="shared" si="1"/>
        <v>1.3722528996754696E-2</v>
      </c>
      <c r="F24" s="50">
        <v>9490.2469999999994</v>
      </c>
      <c r="G24" s="51">
        <f t="shared" si="2"/>
        <v>7.3336598668718528E-2</v>
      </c>
      <c r="H24" s="50">
        <v>5066.643</v>
      </c>
      <c r="I24" s="51">
        <f t="shared" si="3"/>
        <v>4.590283540228713E-2</v>
      </c>
      <c r="J24" s="50">
        <v>7553.9969999999994</v>
      </c>
      <c r="K24" s="50">
        <v>3270.9369999999999</v>
      </c>
      <c r="L24" s="50"/>
      <c r="M24" s="49" t="s">
        <v>928</v>
      </c>
    </row>
    <row r="25" spans="1:13">
      <c r="A25" s="49" t="s">
        <v>720</v>
      </c>
      <c r="B25" s="50">
        <v>176387.16800000001</v>
      </c>
      <c r="C25" s="51">
        <f t="shared" si="0"/>
        <v>1.1091823565091021</v>
      </c>
      <c r="D25" s="50">
        <v>298200.64399999997</v>
      </c>
      <c r="E25" s="51">
        <f t="shared" si="1"/>
        <v>2.2788067668877443</v>
      </c>
      <c r="F25" s="50">
        <v>7774.933</v>
      </c>
      <c r="G25" s="51">
        <f t="shared" si="2"/>
        <v>6.0081380505394209E-2</v>
      </c>
      <c r="H25" s="50">
        <v>4645.3310000000001</v>
      </c>
      <c r="I25" s="51">
        <f t="shared" si="3"/>
        <v>4.2085827693433678E-2</v>
      </c>
      <c r="J25" s="50">
        <v>-168612.23500000002</v>
      </c>
      <c r="K25" s="50">
        <v>-293555.31299999997</v>
      </c>
      <c r="L25" s="50"/>
      <c r="M25" s="49" t="s">
        <v>929</v>
      </c>
    </row>
    <row r="26" spans="1:13">
      <c r="A26" s="49" t="s">
        <v>721</v>
      </c>
      <c r="B26" s="50">
        <v>208444.44099999999</v>
      </c>
      <c r="C26" s="51">
        <f t="shared" si="0"/>
        <v>1.3107693654314043</v>
      </c>
      <c r="D26" s="50">
        <v>3.6080000000000001</v>
      </c>
      <c r="E26" s="51">
        <f t="shared" si="1"/>
        <v>2.7571821122327899E-5</v>
      </c>
      <c r="F26" s="50">
        <v>18585.539000000001</v>
      </c>
      <c r="G26" s="51">
        <f t="shared" si="2"/>
        <v>0.14362115281981772</v>
      </c>
      <c r="H26" s="50">
        <v>17371.923999999999</v>
      </c>
      <c r="I26" s="51">
        <f t="shared" si="3"/>
        <v>0.15738637357971372</v>
      </c>
      <c r="J26" s="50">
        <v>-189858.902</v>
      </c>
      <c r="K26" s="50">
        <v>17368.315999999999</v>
      </c>
      <c r="L26" s="50"/>
      <c r="M26" s="49" t="s">
        <v>930</v>
      </c>
    </row>
    <row r="27" spans="1:13">
      <c r="A27" s="49" t="s">
        <v>722</v>
      </c>
      <c r="B27" s="50">
        <v>2758.4609999999998</v>
      </c>
      <c r="C27" s="51">
        <f t="shared" si="0"/>
        <v>1.7346138650621422E-2</v>
      </c>
      <c r="D27" s="50">
        <v>829.90499999999997</v>
      </c>
      <c r="E27" s="51">
        <f t="shared" si="1"/>
        <v>6.3420155788596272E-3</v>
      </c>
      <c r="F27" s="50">
        <v>8454.2549999999992</v>
      </c>
      <c r="G27" s="51">
        <f t="shared" si="2"/>
        <v>6.5330892439154326E-2</v>
      </c>
      <c r="H27" s="50">
        <v>10153.758</v>
      </c>
      <c r="I27" s="51">
        <f t="shared" si="3"/>
        <v>9.1991143285338278E-2</v>
      </c>
      <c r="J27" s="50">
        <v>5695.7939999999999</v>
      </c>
      <c r="K27" s="50">
        <v>9323.8529999999992</v>
      </c>
      <c r="L27" s="50"/>
      <c r="M27" s="49" t="s">
        <v>931</v>
      </c>
    </row>
    <row r="28" spans="1:13">
      <c r="A28" s="49" t="s">
        <v>723</v>
      </c>
      <c r="B28" s="50">
        <v>17987.105</v>
      </c>
      <c r="C28" s="51">
        <f t="shared" si="0"/>
        <v>0.11310901885264496</v>
      </c>
      <c r="D28" s="50">
        <v>6829.951</v>
      </c>
      <c r="E28" s="51">
        <f t="shared" si="1"/>
        <v>5.2193510877567788E-2</v>
      </c>
      <c r="F28" s="50">
        <v>23032.846000000001</v>
      </c>
      <c r="G28" s="51">
        <f t="shared" si="2"/>
        <v>0.17798805271352783</v>
      </c>
      <c r="H28" s="50">
        <v>15095.106</v>
      </c>
      <c r="I28" s="51">
        <f t="shared" si="3"/>
        <v>0.13675882948494236</v>
      </c>
      <c r="J28" s="50">
        <v>5045.7410000000018</v>
      </c>
      <c r="K28" s="50">
        <v>8265.1549999999988</v>
      </c>
      <c r="L28" s="50"/>
      <c r="M28" s="49" t="s">
        <v>932</v>
      </c>
    </row>
    <row r="29" spans="1:13">
      <c r="A29" s="49" t="s">
        <v>724</v>
      </c>
      <c r="B29" s="50">
        <v>7559.3469999999998</v>
      </c>
      <c r="C29" s="51">
        <f t="shared" si="0"/>
        <v>4.7535738649253735E-2</v>
      </c>
      <c r="D29" s="50" t="s">
        <v>725</v>
      </c>
      <c r="E29" s="51" t="str">
        <f t="shared" si="1"/>
        <v>x</v>
      </c>
      <c r="F29" s="50">
        <v>18010.675999999999</v>
      </c>
      <c r="G29" s="51">
        <f t="shared" si="2"/>
        <v>0.13917885567828961</v>
      </c>
      <c r="H29" s="50">
        <v>23586.792000000001</v>
      </c>
      <c r="I29" s="51">
        <f t="shared" si="3"/>
        <v>0.21369191214853361</v>
      </c>
      <c r="J29" s="50">
        <v>10451.329</v>
      </c>
      <c r="K29" s="50">
        <v>23586.347000000002</v>
      </c>
      <c r="L29" s="50"/>
      <c r="M29" s="49" t="s">
        <v>933</v>
      </c>
    </row>
    <row r="30" spans="1:13">
      <c r="A30" s="49" t="s">
        <v>726</v>
      </c>
      <c r="B30" s="50">
        <v>622196.75199999998</v>
      </c>
      <c r="C30" s="51">
        <f t="shared" si="0"/>
        <v>3.9125842736795304</v>
      </c>
      <c r="D30" s="50">
        <v>870344.02099999995</v>
      </c>
      <c r="E30" s="51">
        <f t="shared" si="1"/>
        <v>6.6510448065131911</v>
      </c>
      <c r="F30" s="50">
        <v>20949.976999999999</v>
      </c>
      <c r="G30" s="51">
        <f t="shared" si="2"/>
        <v>0.16189252559684525</v>
      </c>
      <c r="H30" s="50">
        <v>25039.277999999998</v>
      </c>
      <c r="I30" s="51">
        <f t="shared" si="3"/>
        <v>0.22685116291519045</v>
      </c>
      <c r="J30" s="50">
        <v>-601246.77500000002</v>
      </c>
      <c r="K30" s="50">
        <v>-845304.7429999999</v>
      </c>
      <c r="L30" s="50"/>
      <c r="M30" s="49" t="s">
        <v>934</v>
      </c>
    </row>
    <row r="31" spans="1:13">
      <c r="A31" s="49" t="s">
        <v>727</v>
      </c>
      <c r="B31" s="50">
        <v>659239.451</v>
      </c>
      <c r="C31" s="51">
        <f t="shared" si="0"/>
        <v>4.1455213327306595</v>
      </c>
      <c r="D31" s="50">
        <v>306564.89</v>
      </c>
      <c r="E31" s="51">
        <f t="shared" si="1"/>
        <v>2.3427251412045815</v>
      </c>
      <c r="F31" s="50">
        <v>70056.286999999997</v>
      </c>
      <c r="G31" s="51">
        <f t="shared" si="2"/>
        <v>0.54136523569297657</v>
      </c>
      <c r="H31" s="50">
        <v>71044.284</v>
      </c>
      <c r="I31" s="51">
        <f t="shared" si="3"/>
        <v>0.64364788968264408</v>
      </c>
      <c r="J31" s="50">
        <v>-589183.16399999999</v>
      </c>
      <c r="K31" s="50">
        <v>-235520.60600000003</v>
      </c>
      <c r="L31" s="50"/>
      <c r="M31" s="49" t="s">
        <v>935</v>
      </c>
    </row>
    <row r="32" spans="1:13">
      <c r="A32" s="49" t="s">
        <v>728</v>
      </c>
      <c r="B32" s="50">
        <v>20756.446</v>
      </c>
      <c r="C32" s="51">
        <f t="shared" si="0"/>
        <v>0.13052357463460112</v>
      </c>
      <c r="D32" s="50">
        <v>18362.262999999999</v>
      </c>
      <c r="E32" s="51">
        <f t="shared" si="1"/>
        <v>0.14032179346927387</v>
      </c>
      <c r="F32" s="50">
        <v>5114.3249999999998</v>
      </c>
      <c r="G32" s="51">
        <f t="shared" si="2"/>
        <v>3.9521331740511485E-2</v>
      </c>
      <c r="H32" s="50">
        <v>4599.6099999999997</v>
      </c>
      <c r="I32" s="51">
        <f t="shared" si="3"/>
        <v>4.1671604007764887E-2</v>
      </c>
      <c r="J32" s="50">
        <v>-15642.120999999999</v>
      </c>
      <c r="K32" s="50">
        <v>-13762.652999999998</v>
      </c>
      <c r="L32" s="50"/>
      <c r="M32" s="49" t="s">
        <v>936</v>
      </c>
    </row>
    <row r="33" spans="1:13">
      <c r="A33" s="49" t="s">
        <v>729</v>
      </c>
      <c r="B33" s="50">
        <v>912736.07</v>
      </c>
      <c r="C33" s="51">
        <f t="shared" si="0"/>
        <v>5.7395940785979214</v>
      </c>
      <c r="D33" s="50">
        <v>383239.19399999996</v>
      </c>
      <c r="E33" s="51">
        <f t="shared" si="1"/>
        <v>2.9286592306078489</v>
      </c>
      <c r="F33" s="50">
        <v>1364079.1969999999</v>
      </c>
      <c r="G33" s="51">
        <f t="shared" si="2"/>
        <v>10.541024761814613</v>
      </c>
      <c r="H33" s="50">
        <v>1093307.324</v>
      </c>
      <c r="I33" s="51">
        <f t="shared" si="3"/>
        <v>9.9051593210113698</v>
      </c>
      <c r="J33" s="50">
        <v>451343.12699999998</v>
      </c>
      <c r="K33" s="50">
        <v>710068.13000000012</v>
      </c>
      <c r="L33" s="50"/>
      <c r="M33" s="49" t="s">
        <v>729</v>
      </c>
    </row>
    <row r="34" spans="1:13">
      <c r="A34" s="49" t="s">
        <v>715</v>
      </c>
      <c r="B34" s="50">
        <v>878311.46600000001</v>
      </c>
      <c r="C34" s="51">
        <f t="shared" si="0"/>
        <v>5.5231204891664465</v>
      </c>
      <c r="D34" s="50">
        <v>349040.23800000001</v>
      </c>
      <c r="E34" s="51">
        <f t="shared" si="1"/>
        <v>2.6673156891992122</v>
      </c>
      <c r="F34" s="50">
        <v>903285.91099999996</v>
      </c>
      <c r="G34" s="51">
        <f t="shared" si="2"/>
        <v>6.9802099290055164</v>
      </c>
      <c r="H34" s="50">
        <v>643351.38800000004</v>
      </c>
      <c r="I34" s="51">
        <f t="shared" si="3"/>
        <v>5.8286429237656892</v>
      </c>
      <c r="J34" s="50">
        <v>24974.444999999949</v>
      </c>
      <c r="K34" s="50">
        <v>294311.15000000002</v>
      </c>
      <c r="L34" s="50"/>
      <c r="M34" s="49" t="s">
        <v>924</v>
      </c>
    </row>
    <row r="35" spans="1:13">
      <c r="A35" s="49" t="s">
        <v>730</v>
      </c>
      <c r="B35" s="50">
        <v>9061.7999999999993</v>
      </c>
      <c r="C35" s="51">
        <f t="shared" si="0"/>
        <v>5.698367286113569E-2</v>
      </c>
      <c r="D35" s="50">
        <v>5991.8280000000004</v>
      </c>
      <c r="E35" s="51">
        <f t="shared" si="1"/>
        <v>4.5788694515453372E-2</v>
      </c>
      <c r="F35" s="50">
        <v>211598.49400000001</v>
      </c>
      <c r="G35" s="51">
        <f t="shared" si="2"/>
        <v>1.6351433037921193</v>
      </c>
      <c r="H35" s="50">
        <v>213135.62400000001</v>
      </c>
      <c r="I35" s="51">
        <f t="shared" si="3"/>
        <v>1.9309687828480828</v>
      </c>
      <c r="J35" s="50">
        <v>202536.69400000002</v>
      </c>
      <c r="K35" s="50">
        <v>207143.796</v>
      </c>
      <c r="L35" s="50"/>
      <c r="M35" s="49" t="s">
        <v>937</v>
      </c>
    </row>
    <row r="36" spans="1:13">
      <c r="A36" s="49" t="s">
        <v>731</v>
      </c>
      <c r="B36" s="50">
        <v>562.27599999999995</v>
      </c>
      <c r="C36" s="51">
        <f t="shared" si="0"/>
        <v>3.5357822553651512E-3</v>
      </c>
      <c r="D36" s="50">
        <v>283.97000000000003</v>
      </c>
      <c r="E36" s="51">
        <f t="shared" si="1"/>
        <v>2.1700582162160354E-3</v>
      </c>
      <c r="F36" s="50">
        <v>67913.37</v>
      </c>
      <c r="G36" s="51">
        <f t="shared" si="2"/>
        <v>0.52480568313239784</v>
      </c>
      <c r="H36" s="50">
        <v>53602.915999999997</v>
      </c>
      <c r="I36" s="51">
        <f t="shared" si="3"/>
        <v>0.48563236648617697</v>
      </c>
      <c r="J36" s="50">
        <v>67351.093999999997</v>
      </c>
      <c r="K36" s="50">
        <v>53318.945999999996</v>
      </c>
      <c r="L36" s="50"/>
      <c r="M36" s="49" t="s">
        <v>938</v>
      </c>
    </row>
    <row r="37" spans="1:13">
      <c r="A37" s="49" t="s">
        <v>732</v>
      </c>
      <c r="B37" s="50">
        <v>24584.715</v>
      </c>
      <c r="C37" s="51">
        <f t="shared" si="0"/>
        <v>0.15459702895056784</v>
      </c>
      <c r="D37" s="50">
        <v>26963.281999999999</v>
      </c>
      <c r="E37" s="51">
        <f t="shared" si="1"/>
        <v>0.20604955326354868</v>
      </c>
      <c r="F37" s="50">
        <v>146689.35800000001</v>
      </c>
      <c r="G37" s="51">
        <f t="shared" si="2"/>
        <v>1.1335530652276993</v>
      </c>
      <c r="H37" s="50">
        <v>144963.66800000001</v>
      </c>
      <c r="I37" s="51">
        <f t="shared" si="3"/>
        <v>1.313343646180676</v>
      </c>
      <c r="J37" s="50">
        <v>122104.64300000001</v>
      </c>
      <c r="K37" s="50">
        <v>118000.386</v>
      </c>
      <c r="L37" s="50"/>
      <c r="M37" s="49" t="s">
        <v>939</v>
      </c>
    </row>
    <row r="38" spans="1:13">
      <c r="A38" s="49" t="s">
        <v>733</v>
      </c>
      <c r="B38" s="50">
        <v>215.81299999999999</v>
      </c>
      <c r="C38" s="51">
        <f t="shared" si="0"/>
        <v>1.3571053644066606E-3</v>
      </c>
      <c r="D38" s="50">
        <v>959.87599999999998</v>
      </c>
      <c r="E38" s="51">
        <f t="shared" si="1"/>
        <v>7.3352354134189621E-3</v>
      </c>
      <c r="F38" s="50">
        <v>34592.063999999998</v>
      </c>
      <c r="G38" s="51">
        <f t="shared" si="2"/>
        <v>0.26731278065688141</v>
      </c>
      <c r="H38" s="50">
        <v>38253.728000000003</v>
      </c>
      <c r="I38" s="51">
        <f t="shared" si="3"/>
        <v>0.34657160173074414</v>
      </c>
      <c r="J38" s="50">
        <v>34376.250999999997</v>
      </c>
      <c r="K38" s="50">
        <v>37293.852000000006</v>
      </c>
      <c r="L38" s="50"/>
      <c r="M38" s="49" t="s">
        <v>940</v>
      </c>
    </row>
    <row r="39" spans="1:13">
      <c r="A39" s="49" t="s">
        <v>734</v>
      </c>
      <c r="B39" s="50">
        <v>14343561.669999994</v>
      </c>
      <c r="C39" s="51">
        <f t="shared" si="0"/>
        <v>90.197182222826029</v>
      </c>
      <c r="D39" s="50">
        <v>11695441.017999988</v>
      </c>
      <c r="E39" s="51">
        <f t="shared" si="1"/>
        <v>89.374891268024442</v>
      </c>
      <c r="F39" s="50">
        <v>9723718.0999999996</v>
      </c>
      <c r="G39" s="51">
        <f t="shared" si="2"/>
        <v>75.140764183214031</v>
      </c>
      <c r="H39" s="50">
        <v>8648471.0579999927</v>
      </c>
      <c r="I39" s="51">
        <f t="shared" si="3"/>
        <v>78.353525886236255</v>
      </c>
      <c r="J39" s="50">
        <v>-4619843.5699999947</v>
      </c>
      <c r="K39" s="50">
        <v>-3046969.9599999953</v>
      </c>
      <c r="L39" s="50"/>
      <c r="M39" s="49" t="s">
        <v>941</v>
      </c>
    </row>
    <row r="40" spans="1:13">
      <c r="A40" s="49" t="s">
        <v>735</v>
      </c>
      <c r="B40" s="50">
        <v>2276312.3909999998</v>
      </c>
      <c r="C40" s="51">
        <f t="shared" si="0"/>
        <v>14.314224615252332</v>
      </c>
      <c r="D40" s="50">
        <v>1486424.3829999999</v>
      </c>
      <c r="E40" s="51">
        <f t="shared" si="1"/>
        <v>11.35904301550516</v>
      </c>
      <c r="F40" s="50">
        <v>1347639.7749999999</v>
      </c>
      <c r="G40" s="51">
        <f t="shared" si="2"/>
        <v>10.413987889796456</v>
      </c>
      <c r="H40" s="50">
        <v>1370946.423</v>
      </c>
      <c r="I40" s="51">
        <f t="shared" si="3"/>
        <v>12.420517490638931</v>
      </c>
      <c r="J40" s="50">
        <v>-928672.61599999992</v>
      </c>
      <c r="K40" s="50">
        <v>-115477.95999999996</v>
      </c>
      <c r="L40" s="50"/>
      <c r="M40" s="49" t="s">
        <v>942</v>
      </c>
    </row>
    <row r="41" spans="1:13">
      <c r="A41" s="49" t="s">
        <v>736</v>
      </c>
      <c r="B41" s="50">
        <v>70.578000000000003</v>
      </c>
      <c r="C41" s="51">
        <f t="shared" si="0"/>
        <v>4.4381840949846998E-4</v>
      </c>
      <c r="D41" s="50">
        <v>88.881</v>
      </c>
      <c r="E41" s="51">
        <f t="shared" si="1"/>
        <v>6.7921591828537303E-4</v>
      </c>
      <c r="F41" s="50">
        <v>3433.473</v>
      </c>
      <c r="G41" s="51">
        <f t="shared" si="2"/>
        <v>2.6532421278485277E-2</v>
      </c>
      <c r="H41" s="50">
        <v>3934.4520000000002</v>
      </c>
      <c r="I41" s="51">
        <f t="shared" si="3"/>
        <v>3.5645397268802913E-2</v>
      </c>
      <c r="J41" s="50">
        <v>3362.895</v>
      </c>
      <c r="K41" s="50">
        <v>3845.5710000000004</v>
      </c>
      <c r="L41" s="50"/>
      <c r="M41" s="49" t="s">
        <v>943</v>
      </c>
    </row>
    <row r="42" spans="1:13">
      <c r="A42" s="49" t="s">
        <v>737</v>
      </c>
      <c r="B42" s="50">
        <v>560.79600000000005</v>
      </c>
      <c r="C42" s="51">
        <f t="shared" si="0"/>
        <v>3.5264755132350585E-3</v>
      </c>
      <c r="D42" s="50">
        <v>482.31</v>
      </c>
      <c r="E42" s="51">
        <f t="shared" si="1"/>
        <v>3.6857441922145146E-3</v>
      </c>
      <c r="F42" s="50">
        <v>5879.9059999999999</v>
      </c>
      <c r="G42" s="51">
        <f t="shared" si="2"/>
        <v>4.5437416595352068E-2</v>
      </c>
      <c r="H42" s="50">
        <v>14013.857</v>
      </c>
      <c r="I42" s="51">
        <f t="shared" si="3"/>
        <v>0.12696291631800175</v>
      </c>
      <c r="J42" s="50">
        <v>5319.11</v>
      </c>
      <c r="K42" s="50">
        <v>13531.547</v>
      </c>
      <c r="L42" s="50"/>
      <c r="M42" s="49" t="s">
        <v>944</v>
      </c>
    </row>
    <row r="43" spans="1:13">
      <c r="A43" s="49" t="s">
        <v>738</v>
      </c>
      <c r="B43" s="50">
        <v>2984.998</v>
      </c>
      <c r="C43" s="51">
        <f t="shared" si="0"/>
        <v>1.8770680165435601E-2</v>
      </c>
      <c r="D43" s="50">
        <v>3138.47</v>
      </c>
      <c r="E43" s="51">
        <f t="shared" si="1"/>
        <v>2.3983739866350454E-2</v>
      </c>
      <c r="F43" s="50">
        <v>1788.6959999999999</v>
      </c>
      <c r="G43" s="51">
        <f t="shared" si="2"/>
        <v>1.3822283096777372E-2</v>
      </c>
      <c r="H43" s="50">
        <v>2327.223</v>
      </c>
      <c r="I43" s="51">
        <f t="shared" si="3"/>
        <v>2.1084203942021741E-2</v>
      </c>
      <c r="J43" s="50">
        <v>-1196.3020000000001</v>
      </c>
      <c r="K43" s="50">
        <v>-811.24699999999984</v>
      </c>
      <c r="L43" s="50"/>
      <c r="M43" s="49" t="s">
        <v>945</v>
      </c>
    </row>
    <row r="44" spans="1:13">
      <c r="A44" s="49" t="s">
        <v>739</v>
      </c>
      <c r="B44" s="50">
        <v>2371.8519999999999</v>
      </c>
      <c r="C44" s="51">
        <f t="shared" si="0"/>
        <v>1.4915010091044869E-2</v>
      </c>
      <c r="D44" s="50">
        <v>2988.3440000000001</v>
      </c>
      <c r="E44" s="51">
        <f t="shared" si="1"/>
        <v>2.2836498397999401E-2</v>
      </c>
      <c r="F44" s="50">
        <v>10123.815000000001</v>
      </c>
      <c r="G44" s="51">
        <f t="shared" si="2"/>
        <v>7.8232543120463863E-2</v>
      </c>
      <c r="H44" s="50">
        <v>10987.416999999999</v>
      </c>
      <c r="I44" s="51">
        <f t="shared" si="3"/>
        <v>9.954393748430497E-2</v>
      </c>
      <c r="J44" s="50">
        <v>7751.9630000000006</v>
      </c>
      <c r="K44" s="50">
        <v>7999.0729999999994</v>
      </c>
      <c r="L44" s="50"/>
      <c r="M44" s="49" t="s">
        <v>946</v>
      </c>
    </row>
    <row r="45" spans="1:13">
      <c r="A45" s="49" t="s">
        <v>709</v>
      </c>
      <c r="B45" s="50">
        <v>215423.31299999999</v>
      </c>
      <c r="C45" s="51">
        <f t="shared" si="0"/>
        <v>1.3546548803387892</v>
      </c>
      <c r="D45" s="50">
        <v>240622.897</v>
      </c>
      <c r="E45" s="51">
        <f t="shared" si="1"/>
        <v>1.8388058409147257</v>
      </c>
      <c r="F45" s="50">
        <v>483957.12</v>
      </c>
      <c r="G45" s="51">
        <f t="shared" si="2"/>
        <v>3.7398151051609991</v>
      </c>
      <c r="H45" s="50">
        <v>476951.74699999997</v>
      </c>
      <c r="I45" s="51">
        <f t="shared" si="3"/>
        <v>4.3210933822205932</v>
      </c>
      <c r="J45" s="50">
        <v>268533.80700000003</v>
      </c>
      <c r="K45" s="50">
        <v>236328.84999999998</v>
      </c>
      <c r="L45" s="50"/>
      <c r="M45" s="49" t="s">
        <v>918</v>
      </c>
    </row>
    <row r="46" spans="1:13">
      <c r="A46" s="49" t="s">
        <v>740</v>
      </c>
      <c r="B46" s="50">
        <v>1205.789</v>
      </c>
      <c r="C46" s="51">
        <f t="shared" si="0"/>
        <v>7.5824103285832781E-3</v>
      </c>
      <c r="D46" s="50">
        <v>608.55100000000004</v>
      </c>
      <c r="E46" s="51">
        <f t="shared" si="1"/>
        <v>4.6504598990614659E-3</v>
      </c>
      <c r="F46" s="50">
        <v>1052.5889999999999</v>
      </c>
      <c r="G46" s="51">
        <f t="shared" si="2"/>
        <v>8.1339607974489792E-3</v>
      </c>
      <c r="H46" s="50">
        <v>1096.3800000000001</v>
      </c>
      <c r="I46" s="51">
        <f t="shared" si="3"/>
        <v>9.932997189334155E-3</v>
      </c>
      <c r="J46" s="50">
        <v>-153.20000000000005</v>
      </c>
      <c r="K46" s="50">
        <v>487.82900000000006</v>
      </c>
      <c r="L46" s="50"/>
      <c r="M46" s="49" t="s">
        <v>947</v>
      </c>
    </row>
    <row r="47" spans="1:13">
      <c r="A47" s="49" t="s">
        <v>741</v>
      </c>
      <c r="B47" s="50">
        <v>59.749000000000002</v>
      </c>
      <c r="C47" s="51">
        <f t="shared" si="0"/>
        <v>3.757219834668605E-4</v>
      </c>
      <c r="D47" s="50">
        <v>182.57499999999999</v>
      </c>
      <c r="E47" s="51">
        <f t="shared" si="1"/>
        <v>1.3952120957342062E-3</v>
      </c>
      <c r="F47" s="50">
        <v>72694.862999999998</v>
      </c>
      <c r="G47" s="51">
        <f t="shared" si="2"/>
        <v>0.56175503051801245</v>
      </c>
      <c r="H47" s="50">
        <v>123416.44</v>
      </c>
      <c r="I47" s="51">
        <f t="shared" si="3"/>
        <v>1.1181298013805681</v>
      </c>
      <c r="J47" s="50">
        <v>72635.114000000001</v>
      </c>
      <c r="K47" s="50">
        <v>123233.86500000001</v>
      </c>
      <c r="L47" s="50"/>
      <c r="M47" s="49" t="s">
        <v>948</v>
      </c>
    </row>
    <row r="48" spans="1:13">
      <c r="A48" s="49" t="s">
        <v>710</v>
      </c>
      <c r="B48" s="50">
        <v>10423.802</v>
      </c>
      <c r="C48" s="51">
        <f t="shared" si="0"/>
        <v>6.554840353321105E-2</v>
      </c>
      <c r="D48" s="50">
        <v>11680.478999999999</v>
      </c>
      <c r="E48" s="51">
        <f t="shared" si="1"/>
        <v>8.9260553661615144E-2</v>
      </c>
      <c r="F48" s="50">
        <v>5821.5720000000001</v>
      </c>
      <c r="G48" s="51">
        <f t="shared" si="2"/>
        <v>4.4986636215585234E-2</v>
      </c>
      <c r="H48" s="50">
        <v>6944.5919999999996</v>
      </c>
      <c r="I48" s="51">
        <f t="shared" si="3"/>
        <v>6.2916701159335675E-2</v>
      </c>
      <c r="J48" s="50">
        <v>-4602.2299999999996</v>
      </c>
      <c r="K48" s="50">
        <v>-4735.8869999999997</v>
      </c>
      <c r="L48" s="50"/>
      <c r="M48" s="49" t="s">
        <v>919</v>
      </c>
    </row>
    <row r="49" spans="1:13">
      <c r="A49" s="49" t="s">
        <v>711</v>
      </c>
      <c r="B49" s="50">
        <v>76.277000000000001</v>
      </c>
      <c r="C49" s="51">
        <f t="shared" si="0"/>
        <v>4.7965565503860685E-4</v>
      </c>
      <c r="D49" s="50">
        <v>67.19</v>
      </c>
      <c r="E49" s="51">
        <f t="shared" si="1"/>
        <v>5.1345639168769717E-4</v>
      </c>
      <c r="F49" s="50">
        <v>100.03700000000001</v>
      </c>
      <c r="G49" s="51">
        <f t="shared" si="2"/>
        <v>7.7304345408740131E-4</v>
      </c>
      <c r="H49" s="50">
        <v>216.816</v>
      </c>
      <c r="I49" s="51">
        <f t="shared" si="3"/>
        <v>1.9643122992052701E-3</v>
      </c>
      <c r="J49" s="50">
        <v>23.760000000000005</v>
      </c>
      <c r="K49" s="50">
        <v>149.626</v>
      </c>
      <c r="L49" s="50"/>
      <c r="M49" s="49" t="s">
        <v>920</v>
      </c>
    </row>
    <row r="50" spans="1:13">
      <c r="A50" s="49" t="s">
        <v>742</v>
      </c>
      <c r="B50" s="50">
        <v>353.43700000000001</v>
      </c>
      <c r="C50" s="51">
        <f t="shared" si="0"/>
        <v>2.2225317690769178E-3</v>
      </c>
      <c r="D50" s="50">
        <v>8775.6290000000008</v>
      </c>
      <c r="E50" s="51">
        <f t="shared" si="1"/>
        <v>6.7062104496650024E-2</v>
      </c>
      <c r="F50" s="50">
        <v>5507.7079999999996</v>
      </c>
      <c r="G50" s="51">
        <f t="shared" si="2"/>
        <v>4.2561228509699532E-2</v>
      </c>
      <c r="H50" s="50">
        <v>6914.7290000000003</v>
      </c>
      <c r="I50" s="51">
        <f t="shared" si="3"/>
        <v>6.2646147979721789E-2</v>
      </c>
      <c r="J50" s="50">
        <v>5154.2709999999997</v>
      </c>
      <c r="K50" s="50">
        <v>-1860.9000000000005</v>
      </c>
      <c r="L50" s="50"/>
      <c r="M50" s="49" t="s">
        <v>949</v>
      </c>
    </row>
    <row r="51" spans="1:13">
      <c r="A51" s="49" t="s">
        <v>743</v>
      </c>
      <c r="B51" s="50">
        <v>28.335999999999999</v>
      </c>
      <c r="C51" s="51">
        <f t="shared" si="0"/>
        <v>1.7818638175562699E-4</v>
      </c>
      <c r="D51" s="50">
        <v>2.2709999999999999</v>
      </c>
      <c r="E51" s="51">
        <f t="shared" si="1"/>
        <v>1.7354657918183665E-5</v>
      </c>
      <c r="F51" s="50">
        <v>1842.4960000000001</v>
      </c>
      <c r="G51" s="51">
        <f t="shared" si="2"/>
        <v>1.4238026649961719E-2</v>
      </c>
      <c r="H51" s="50">
        <v>823.81600000000003</v>
      </c>
      <c r="I51" s="51">
        <f t="shared" si="3"/>
        <v>7.4636184648830756E-3</v>
      </c>
      <c r="J51" s="50">
        <v>1814.16</v>
      </c>
      <c r="K51" s="50">
        <v>821.54500000000007</v>
      </c>
      <c r="L51" s="50"/>
      <c r="M51" s="49" t="s">
        <v>950</v>
      </c>
    </row>
    <row r="52" spans="1:13">
      <c r="A52" s="49" t="s">
        <v>744</v>
      </c>
      <c r="B52" s="50">
        <v>3456.0039999999999</v>
      </c>
      <c r="C52" s="51">
        <f t="shared" si="0"/>
        <v>2.1732525694980732E-2</v>
      </c>
      <c r="D52" s="50">
        <v>3859.6840000000002</v>
      </c>
      <c r="E52" s="51">
        <f t="shared" si="1"/>
        <v>2.9495154333899955E-2</v>
      </c>
      <c r="F52" s="50">
        <v>18281.394</v>
      </c>
      <c r="G52" s="51">
        <f t="shared" si="2"/>
        <v>0.14127084941864201</v>
      </c>
      <c r="H52" s="50">
        <v>13815.508</v>
      </c>
      <c r="I52" s="51">
        <f t="shared" si="3"/>
        <v>0.12516591157557005</v>
      </c>
      <c r="J52" s="50">
        <v>14825.39</v>
      </c>
      <c r="K52" s="50">
        <v>9955.8240000000005</v>
      </c>
      <c r="L52" s="50"/>
      <c r="M52" s="49" t="s">
        <v>951</v>
      </c>
    </row>
    <row r="53" spans="1:13">
      <c r="A53" s="49" t="s">
        <v>712</v>
      </c>
      <c r="B53" s="50">
        <v>81941.993000000002</v>
      </c>
      <c r="C53" s="51">
        <f t="shared" si="0"/>
        <v>0.5152790530249477</v>
      </c>
      <c r="D53" s="50">
        <v>117803.569</v>
      </c>
      <c r="E53" s="51">
        <f t="shared" si="1"/>
        <v>0.90023806320393907</v>
      </c>
      <c r="F53" s="50">
        <v>152618.39600000001</v>
      </c>
      <c r="G53" s="51">
        <f t="shared" si="2"/>
        <v>1.1793701530545579</v>
      </c>
      <c r="H53" s="50">
        <v>122638.658</v>
      </c>
      <c r="I53" s="51">
        <f t="shared" si="3"/>
        <v>1.1110832423226551</v>
      </c>
      <c r="J53" s="50">
        <v>70676.403000000006</v>
      </c>
      <c r="K53" s="50">
        <v>4835.0889999999927</v>
      </c>
      <c r="L53" s="50"/>
      <c r="M53" s="49" t="s">
        <v>921</v>
      </c>
    </row>
    <row r="54" spans="1:13">
      <c r="A54" s="49" t="s">
        <v>745</v>
      </c>
      <c r="B54" s="50">
        <v>1013107.7340000001</v>
      </c>
      <c r="C54" s="51">
        <f t="shared" si="0"/>
        <v>6.3707651556360201</v>
      </c>
      <c r="D54" s="50">
        <v>394983.61200000002</v>
      </c>
      <c r="E54" s="51">
        <f t="shared" si="1"/>
        <v>3.0184083969830846</v>
      </c>
      <c r="F54" s="50">
        <v>140958.20000000001</v>
      </c>
      <c r="G54" s="51">
        <f t="shared" si="2"/>
        <v>1.0892651100087241</v>
      </c>
      <c r="H54" s="50">
        <v>131045.761</v>
      </c>
      <c r="I54" s="51">
        <f t="shared" si="3"/>
        <v>1.1872500188685997</v>
      </c>
      <c r="J54" s="50">
        <v>-872149.53399999999</v>
      </c>
      <c r="K54" s="50">
        <v>-263937.85100000002</v>
      </c>
      <c r="L54" s="50"/>
      <c r="M54" s="49" t="s">
        <v>952</v>
      </c>
    </row>
    <row r="55" spans="1:13">
      <c r="A55" s="49" t="s">
        <v>746</v>
      </c>
      <c r="B55" s="50">
        <v>478.53199999999998</v>
      </c>
      <c r="C55" s="51">
        <f t="shared" si="0"/>
        <v>3.0091715709445127E-3</v>
      </c>
      <c r="D55" s="50">
        <v>580</v>
      </c>
      <c r="E55" s="51">
        <f t="shared" si="1"/>
        <v>4.4322772314163471E-3</v>
      </c>
      <c r="F55" s="50">
        <v>723.36099999999999</v>
      </c>
      <c r="G55" s="51">
        <f t="shared" si="2"/>
        <v>5.5898266240702599E-3</v>
      </c>
      <c r="H55" s="50">
        <v>1194.1559999999999</v>
      </c>
      <c r="I55" s="51">
        <f t="shared" si="3"/>
        <v>1.0818829412819017E-2</v>
      </c>
      <c r="J55" s="50">
        <v>244.82900000000001</v>
      </c>
      <c r="K55" s="50">
        <v>614.15599999999995</v>
      </c>
      <c r="L55" s="50"/>
      <c r="M55" s="49" t="s">
        <v>953</v>
      </c>
    </row>
    <row r="56" spans="1:13">
      <c r="A56" s="49" t="s">
        <v>747</v>
      </c>
      <c r="B56" s="50">
        <v>723126.60600000003</v>
      </c>
      <c r="C56" s="51">
        <f t="shared" si="0"/>
        <v>4.547265438818707</v>
      </c>
      <c r="D56" s="50">
        <v>529877.71299999999</v>
      </c>
      <c r="E56" s="51">
        <f t="shared" si="1"/>
        <v>4.049249866835976</v>
      </c>
      <c r="F56" s="50">
        <v>401465.78899999999</v>
      </c>
      <c r="G56" s="51">
        <f t="shared" si="2"/>
        <v>3.1023571301266912</v>
      </c>
      <c r="H56" s="50">
        <v>411363.50799999997</v>
      </c>
      <c r="I56" s="51">
        <f t="shared" si="3"/>
        <v>3.7268762370333621</v>
      </c>
      <c r="J56" s="50">
        <v>-321660.81700000004</v>
      </c>
      <c r="K56" s="50">
        <v>-118514.20500000002</v>
      </c>
      <c r="L56" s="50"/>
      <c r="M56" s="49" t="s">
        <v>954</v>
      </c>
    </row>
    <row r="57" spans="1:13">
      <c r="A57" s="49" t="s">
        <v>748</v>
      </c>
      <c r="B57" s="50">
        <v>209260.196</v>
      </c>
      <c r="C57" s="51">
        <f t="shared" si="0"/>
        <v>1.315899109638387</v>
      </c>
      <c r="D57" s="50">
        <v>149403.58600000001</v>
      </c>
      <c r="E57" s="51">
        <f t="shared" si="1"/>
        <v>1.1417208836547488</v>
      </c>
      <c r="F57" s="50">
        <v>18152.834999999999</v>
      </c>
      <c r="G57" s="51">
        <f t="shared" si="2"/>
        <v>0.1402774000607642</v>
      </c>
      <c r="H57" s="50">
        <v>21457.261999999999</v>
      </c>
      <c r="I57" s="51">
        <f t="shared" si="3"/>
        <v>0.19439876971196712</v>
      </c>
      <c r="J57" s="50">
        <v>-191107.361</v>
      </c>
      <c r="K57" s="50">
        <v>-127946.32400000001</v>
      </c>
      <c r="L57" s="50"/>
      <c r="M57" s="49" t="s">
        <v>955</v>
      </c>
    </row>
    <row r="58" spans="1:13">
      <c r="A58" s="49" t="s">
        <v>749</v>
      </c>
      <c r="B58" s="50">
        <v>7.016</v>
      </c>
      <c r="C58" s="51">
        <f t="shared" si="0"/>
        <v>4.4118988368064624E-5</v>
      </c>
      <c r="D58" s="50" t="s">
        <v>725</v>
      </c>
      <c r="E58" s="51" t="str">
        <f t="shared" si="1"/>
        <v>x</v>
      </c>
      <c r="F58" s="50">
        <v>0.85099999999999998</v>
      </c>
      <c r="G58" s="51">
        <f t="shared" si="2"/>
        <v>6.5761666126371079E-6</v>
      </c>
      <c r="H58" s="50">
        <v>4.9640000000000004</v>
      </c>
      <c r="I58" s="51">
        <f t="shared" si="3"/>
        <v>4.4972909071539741E-5</v>
      </c>
      <c r="J58" s="50">
        <v>-6.165</v>
      </c>
      <c r="K58" s="50">
        <v>4.524</v>
      </c>
      <c r="L58" s="50"/>
      <c r="M58" s="49" t="s">
        <v>956</v>
      </c>
    </row>
    <row r="59" spans="1:13">
      <c r="A59" s="49" t="s">
        <v>750</v>
      </c>
      <c r="B59" s="50">
        <v>10.772</v>
      </c>
      <c r="C59" s="51">
        <f t="shared" si="0"/>
        <v>6.7737990692815305E-5</v>
      </c>
      <c r="D59" s="50">
        <v>71.224999999999994</v>
      </c>
      <c r="E59" s="51">
        <f t="shared" si="1"/>
        <v>5.4429128587522293E-4</v>
      </c>
      <c r="F59" s="50">
        <v>853.01099999999997</v>
      </c>
      <c r="G59" s="51">
        <f t="shared" si="2"/>
        <v>6.5917067666418248E-3</v>
      </c>
      <c r="H59" s="50">
        <v>1368.24</v>
      </c>
      <c r="I59" s="51">
        <f t="shared" si="3"/>
        <v>1.2395997805810544E-2</v>
      </c>
      <c r="J59" s="50">
        <v>842.23899999999992</v>
      </c>
      <c r="K59" s="50">
        <v>1297.0150000000001</v>
      </c>
      <c r="L59" s="50"/>
      <c r="M59" s="49" t="s">
        <v>957</v>
      </c>
    </row>
    <row r="60" spans="1:13">
      <c r="A60" s="49" t="s">
        <v>751</v>
      </c>
      <c r="B60" s="50">
        <v>11364.611000000001</v>
      </c>
      <c r="C60" s="51">
        <f t="shared" si="0"/>
        <v>7.1464529720150979E-2</v>
      </c>
      <c r="D60" s="50">
        <v>21206.956999999999</v>
      </c>
      <c r="E60" s="51">
        <f t="shared" si="1"/>
        <v>0.16206053906676815</v>
      </c>
      <c r="F60" s="50">
        <v>22383.663</v>
      </c>
      <c r="G60" s="51">
        <f t="shared" si="2"/>
        <v>0.17297144217287966</v>
      </c>
      <c r="H60" s="50">
        <v>20430.897000000001</v>
      </c>
      <c r="I60" s="51">
        <f t="shared" si="3"/>
        <v>0.18510009529230342</v>
      </c>
      <c r="J60" s="50">
        <v>11019.052</v>
      </c>
      <c r="K60" s="50">
        <v>-776.05999999999767</v>
      </c>
      <c r="L60" s="50"/>
      <c r="M60" s="49" t="s">
        <v>958</v>
      </c>
    </row>
    <row r="61" spans="1:13">
      <c r="A61" s="49" t="s">
        <v>752</v>
      </c>
      <c r="B61" s="50">
        <v>2832911.3490000004</v>
      </c>
      <c r="C61" s="51">
        <f t="shared" si="0"/>
        <v>17.814307704431197</v>
      </c>
      <c r="D61" s="50">
        <v>2457921.3470000001</v>
      </c>
      <c r="E61" s="51">
        <f t="shared" si="1"/>
        <v>18.783084177448796</v>
      </c>
      <c r="F61" s="50">
        <v>2694323.949</v>
      </c>
      <c r="G61" s="51">
        <f t="shared" si="2"/>
        <v>20.820591300872344</v>
      </c>
      <c r="H61" s="50">
        <v>2205372.3689999995</v>
      </c>
      <c r="I61" s="51">
        <f t="shared" si="3"/>
        <v>19.980260076535689</v>
      </c>
      <c r="J61" s="50">
        <v>-138587.40000000037</v>
      </c>
      <c r="K61" s="50">
        <v>-252548.97800000058</v>
      </c>
      <c r="L61" s="50"/>
      <c r="M61" s="49" t="s">
        <v>752</v>
      </c>
    </row>
    <row r="62" spans="1:13">
      <c r="A62" s="49" t="s">
        <v>715</v>
      </c>
      <c r="B62" s="50">
        <v>878311.46600000001</v>
      </c>
      <c r="C62" s="51">
        <f t="shared" si="0"/>
        <v>5.5231204891664465</v>
      </c>
      <c r="D62" s="50">
        <v>349040.23800000001</v>
      </c>
      <c r="E62" s="51">
        <f t="shared" si="1"/>
        <v>2.6673156891992122</v>
      </c>
      <c r="F62" s="50">
        <v>903285.91099999996</v>
      </c>
      <c r="G62" s="51">
        <f t="shared" si="2"/>
        <v>6.9802099290055164</v>
      </c>
      <c r="H62" s="50">
        <v>643351.38800000004</v>
      </c>
      <c r="I62" s="51">
        <f t="shared" si="3"/>
        <v>5.8286429237656892</v>
      </c>
      <c r="J62" s="50">
        <v>24974.444999999949</v>
      </c>
      <c r="K62" s="50">
        <v>294311.15000000002</v>
      </c>
      <c r="L62" s="50"/>
      <c r="M62" s="49" t="s">
        <v>924</v>
      </c>
    </row>
    <row r="63" spans="1:13">
      <c r="A63" s="49" t="s">
        <v>753</v>
      </c>
      <c r="B63" s="50">
        <v>755.55</v>
      </c>
      <c r="C63" s="51">
        <f t="shared" si="0"/>
        <v>4.7511547408054765E-3</v>
      </c>
      <c r="D63" s="50">
        <v>123.697</v>
      </c>
      <c r="E63" s="51">
        <f t="shared" si="1"/>
        <v>9.4527482188708266E-4</v>
      </c>
      <c r="F63" s="50">
        <v>8145.5330000000004</v>
      </c>
      <c r="G63" s="51">
        <f t="shared" si="2"/>
        <v>6.2945219925656617E-2</v>
      </c>
      <c r="H63" s="50">
        <v>6128.1419999999998</v>
      </c>
      <c r="I63" s="51">
        <f t="shared" si="3"/>
        <v>5.5519817273062787E-2</v>
      </c>
      <c r="J63" s="50">
        <v>7389.9830000000002</v>
      </c>
      <c r="K63" s="50">
        <v>6004.4449999999997</v>
      </c>
      <c r="L63" s="50"/>
      <c r="M63" s="49" t="s">
        <v>959</v>
      </c>
    </row>
    <row r="64" spans="1:13">
      <c r="A64" s="49" t="s">
        <v>754</v>
      </c>
      <c r="B64" s="50" t="s">
        <v>755</v>
      </c>
      <c r="C64" s="51" t="str">
        <f t="shared" si="0"/>
        <v>x</v>
      </c>
      <c r="D64" s="50">
        <v>0.72699999999999998</v>
      </c>
      <c r="E64" s="51">
        <f t="shared" si="1"/>
        <v>5.555630253861525E-6</v>
      </c>
      <c r="F64" s="50">
        <v>854.19799999999998</v>
      </c>
      <c r="G64" s="51">
        <f t="shared" si="2"/>
        <v>6.6008793985680289E-3</v>
      </c>
      <c r="H64" s="50">
        <v>1152.7380000000001</v>
      </c>
      <c r="I64" s="51">
        <f t="shared" si="3"/>
        <v>1.0443590100183035E-2</v>
      </c>
      <c r="J64" s="50">
        <v>854.19799999999998</v>
      </c>
      <c r="K64" s="50">
        <v>1152.011</v>
      </c>
      <c r="L64" s="50"/>
      <c r="M64" s="49" t="s">
        <v>960</v>
      </c>
    </row>
    <row r="65" spans="1:13">
      <c r="A65" s="49" t="s">
        <v>756</v>
      </c>
      <c r="B65" s="50">
        <v>1341.1610000000001</v>
      </c>
      <c r="C65" s="51">
        <f t="shared" si="0"/>
        <v>8.4336753932015267E-3</v>
      </c>
      <c r="D65" s="50">
        <v>697.58299999999997</v>
      </c>
      <c r="E65" s="51">
        <f t="shared" si="1"/>
        <v>5.3308297377984652E-3</v>
      </c>
      <c r="F65" s="50">
        <v>2877.0309999999999</v>
      </c>
      <c r="G65" s="51">
        <f t="shared" si="2"/>
        <v>2.2232473802258464E-2</v>
      </c>
      <c r="H65" s="50">
        <v>4252.0590000000002</v>
      </c>
      <c r="I65" s="51">
        <f t="shared" si="3"/>
        <v>3.852285712607216E-2</v>
      </c>
      <c r="J65" s="50">
        <v>1535.87</v>
      </c>
      <c r="K65" s="50">
        <v>3554.4760000000001</v>
      </c>
      <c r="L65" s="50"/>
      <c r="M65" s="49" t="s">
        <v>961</v>
      </c>
    </row>
    <row r="66" spans="1:13">
      <c r="A66" s="49" t="s">
        <v>757</v>
      </c>
      <c r="B66" s="50">
        <v>4.1769999999999996</v>
      </c>
      <c r="C66" s="51">
        <f t="shared" si="0"/>
        <v>2.6266393160405632E-5</v>
      </c>
      <c r="D66" s="50">
        <v>37.905000000000001</v>
      </c>
      <c r="E66" s="51">
        <f t="shared" si="1"/>
        <v>2.8966460078764942E-4</v>
      </c>
      <c r="F66" s="50">
        <v>773.22699999999998</v>
      </c>
      <c r="G66" s="51">
        <f t="shared" si="2"/>
        <v>5.9751698958749157E-3</v>
      </c>
      <c r="H66" s="50">
        <v>121.568</v>
      </c>
      <c r="I66" s="51">
        <f t="shared" si="3"/>
        <v>1.1013832816295212E-3</v>
      </c>
      <c r="J66" s="50">
        <v>769.05</v>
      </c>
      <c r="K66" s="50">
        <v>83.662999999999997</v>
      </c>
      <c r="L66" s="50"/>
      <c r="M66" s="49" t="s">
        <v>962</v>
      </c>
    </row>
    <row r="67" spans="1:13">
      <c r="A67" s="49" t="s">
        <v>758</v>
      </c>
      <c r="B67" s="50">
        <v>2585.1439999999998</v>
      </c>
      <c r="C67" s="51">
        <f t="shared" si="0"/>
        <v>1.6256262552133985E-2</v>
      </c>
      <c r="D67" s="50">
        <v>98527.941999999995</v>
      </c>
      <c r="E67" s="51">
        <f t="shared" si="1"/>
        <v>0.75293647238777661</v>
      </c>
      <c r="F67" s="50">
        <v>4758.3379999999997</v>
      </c>
      <c r="G67" s="51">
        <f t="shared" si="2"/>
        <v>3.6770415378663254E-2</v>
      </c>
      <c r="H67" s="50">
        <v>3620.9920000000002</v>
      </c>
      <c r="I67" s="51">
        <f t="shared" si="3"/>
        <v>3.2805508453822081E-2</v>
      </c>
      <c r="J67" s="50">
        <v>2173.194</v>
      </c>
      <c r="K67" s="50">
        <v>-94906.95</v>
      </c>
      <c r="L67" s="50"/>
      <c r="M67" s="49" t="s">
        <v>963</v>
      </c>
    </row>
    <row r="68" spans="1:13">
      <c r="A68" s="49" t="s">
        <v>759</v>
      </c>
      <c r="B68" s="50">
        <v>1634.4190000000001</v>
      </c>
      <c r="C68" s="51">
        <f t="shared" si="0"/>
        <v>1.0277781192922436E-2</v>
      </c>
      <c r="D68" s="50">
        <v>1191.2729999999999</v>
      </c>
      <c r="E68" s="51">
        <f t="shared" si="1"/>
        <v>9.1035382660362863E-3</v>
      </c>
      <c r="F68" s="50">
        <v>98.643000000000001</v>
      </c>
      <c r="G68" s="51">
        <f t="shared" si="2"/>
        <v>7.6227121406623058E-4</v>
      </c>
      <c r="H68" s="50">
        <v>475.27300000000002</v>
      </c>
      <c r="I68" s="51">
        <f t="shared" si="3"/>
        <v>4.3058842492260082E-3</v>
      </c>
      <c r="J68" s="50">
        <v>-1535.7760000000001</v>
      </c>
      <c r="K68" s="50">
        <v>-715.99999999999989</v>
      </c>
      <c r="L68" s="50"/>
      <c r="M68" s="49" t="s">
        <v>964</v>
      </c>
    </row>
    <row r="69" spans="1:13">
      <c r="A69" s="49" t="s">
        <v>716</v>
      </c>
      <c r="B69" s="50">
        <v>16233.641</v>
      </c>
      <c r="C69" s="51">
        <f t="shared" si="0"/>
        <v>0.10208264231048132</v>
      </c>
      <c r="D69" s="50">
        <v>40081.650999999998</v>
      </c>
      <c r="E69" s="51">
        <f t="shared" si="1"/>
        <v>0.3062982571118556</v>
      </c>
      <c r="F69" s="50">
        <v>6830.5140000000001</v>
      </c>
      <c r="G69" s="51">
        <f t="shared" si="2"/>
        <v>5.2783311532256572E-2</v>
      </c>
      <c r="H69" s="50">
        <v>5097.6679999999997</v>
      </c>
      <c r="I69" s="51">
        <f t="shared" si="3"/>
        <v>4.6183916083984249E-2</v>
      </c>
      <c r="J69" s="50">
        <v>-9403.1270000000004</v>
      </c>
      <c r="K69" s="50">
        <v>-34983.983</v>
      </c>
      <c r="L69" s="50"/>
      <c r="M69" s="49" t="s">
        <v>925</v>
      </c>
    </row>
    <row r="70" spans="1:13">
      <c r="A70" s="49" t="s">
        <v>760</v>
      </c>
      <c r="B70" s="50">
        <v>25116.101999999999</v>
      </c>
      <c r="C70" s="51">
        <f t="shared" si="0"/>
        <v>0.15793857069400294</v>
      </c>
      <c r="D70" s="50">
        <v>19996.561000000002</v>
      </c>
      <c r="E70" s="51">
        <f t="shared" si="1"/>
        <v>0.15281086556366916</v>
      </c>
      <c r="F70" s="50">
        <v>25781.527999999998</v>
      </c>
      <c r="G70" s="51">
        <f t="shared" si="2"/>
        <v>0.19922869994872944</v>
      </c>
      <c r="H70" s="50">
        <v>41405.606</v>
      </c>
      <c r="I70" s="51">
        <f t="shared" si="3"/>
        <v>0.37512702532030623</v>
      </c>
      <c r="J70" s="50">
        <v>665.42599999999948</v>
      </c>
      <c r="K70" s="50">
        <v>21409.044999999998</v>
      </c>
      <c r="L70" s="50"/>
      <c r="M70" s="49" t="s">
        <v>965</v>
      </c>
    </row>
    <row r="71" spans="1:13">
      <c r="A71" s="49" t="s">
        <v>761</v>
      </c>
      <c r="B71" s="50">
        <v>70229.823000000004</v>
      </c>
      <c r="C71" s="51">
        <f t="shared" si="0"/>
        <v>0.44162895439399058</v>
      </c>
      <c r="D71" s="50">
        <v>8695.8060000000005</v>
      </c>
      <c r="E71" s="51">
        <f t="shared" si="1"/>
        <v>6.6452108521747696E-2</v>
      </c>
      <c r="F71" s="50">
        <v>24081.483</v>
      </c>
      <c r="G71" s="51">
        <f t="shared" si="2"/>
        <v>0.18609147413324101</v>
      </c>
      <c r="H71" s="50">
        <v>18336.463</v>
      </c>
      <c r="I71" s="51">
        <f t="shared" si="3"/>
        <v>0.16612491603397517</v>
      </c>
      <c r="J71" s="50">
        <v>-46148.340000000004</v>
      </c>
      <c r="K71" s="50">
        <v>9640.6569999999992</v>
      </c>
      <c r="L71" s="50"/>
      <c r="M71" s="49" t="s">
        <v>966</v>
      </c>
    </row>
    <row r="72" spans="1:13">
      <c r="A72" s="49" t="s">
        <v>730</v>
      </c>
      <c r="B72" s="50">
        <v>9061.7999999999993</v>
      </c>
      <c r="C72" s="51">
        <f t="shared" si="0"/>
        <v>5.698367286113569E-2</v>
      </c>
      <c r="D72" s="50">
        <v>5991.8280000000004</v>
      </c>
      <c r="E72" s="51">
        <f t="shared" si="1"/>
        <v>4.5788694515453372E-2</v>
      </c>
      <c r="F72" s="50">
        <v>211598.49400000001</v>
      </c>
      <c r="G72" s="51">
        <f t="shared" si="2"/>
        <v>1.6351433037921193</v>
      </c>
      <c r="H72" s="50">
        <v>213135.62400000001</v>
      </c>
      <c r="I72" s="51">
        <f t="shared" si="3"/>
        <v>1.9309687828480828</v>
      </c>
      <c r="J72" s="50">
        <v>202536.69400000002</v>
      </c>
      <c r="K72" s="50">
        <v>207143.796</v>
      </c>
      <c r="L72" s="50"/>
      <c r="M72" s="49" t="s">
        <v>937</v>
      </c>
    </row>
    <row r="73" spans="1:13">
      <c r="A73" s="49" t="s">
        <v>762</v>
      </c>
      <c r="B73" s="50">
        <v>19.106000000000002</v>
      </c>
      <c r="C73" s="51">
        <f t="shared" si="0"/>
        <v>1.2014501022808476E-4</v>
      </c>
      <c r="D73" s="50" t="s">
        <v>755</v>
      </c>
      <c r="E73" s="51" t="str">
        <f t="shared" si="1"/>
        <v>x</v>
      </c>
      <c r="F73" s="50">
        <v>233.22800000000001</v>
      </c>
      <c r="G73" s="51">
        <f t="shared" si="2"/>
        <v>1.8022869409308195E-3</v>
      </c>
      <c r="H73" s="50">
        <v>172.90299999999999</v>
      </c>
      <c r="I73" s="51">
        <f t="shared" si="3"/>
        <v>1.5664687544714817E-3</v>
      </c>
      <c r="J73" s="50">
        <v>214.12200000000001</v>
      </c>
      <c r="K73" s="50">
        <v>172.90299999999999</v>
      </c>
      <c r="L73" s="50"/>
      <c r="M73" s="49" t="s">
        <v>967</v>
      </c>
    </row>
    <row r="74" spans="1:13">
      <c r="A74" s="49" t="s">
        <v>717</v>
      </c>
      <c r="B74" s="50">
        <v>410284.897</v>
      </c>
      <c r="C74" s="51">
        <f t="shared" si="0"/>
        <v>2.5800106326019945</v>
      </c>
      <c r="D74" s="50">
        <v>253306.81899999999</v>
      </c>
      <c r="E74" s="51">
        <f t="shared" si="1"/>
        <v>1.935734562786555</v>
      </c>
      <c r="F74" s="50">
        <v>172348.30300000001</v>
      </c>
      <c r="G74" s="51">
        <f t="shared" si="2"/>
        <v>1.3318344958087709</v>
      </c>
      <c r="H74" s="50">
        <v>129122.76700000001</v>
      </c>
      <c r="I74" s="51">
        <f t="shared" si="3"/>
        <v>1.1698280538591079</v>
      </c>
      <c r="J74" s="50">
        <v>-237936.59399999998</v>
      </c>
      <c r="K74" s="50">
        <v>-124184.05199999998</v>
      </c>
      <c r="L74" s="50"/>
      <c r="M74" s="49" t="s">
        <v>926</v>
      </c>
    </row>
    <row r="75" spans="1:13">
      <c r="A75" s="49" t="s">
        <v>763</v>
      </c>
      <c r="B75" s="50">
        <v>55864.017999999996</v>
      </c>
      <c r="C75" s="51">
        <f t="shared" si="0"/>
        <v>0.35129189856547216</v>
      </c>
      <c r="D75" s="50">
        <v>42107.481</v>
      </c>
      <c r="E75" s="51">
        <f t="shared" si="1"/>
        <v>0.32177936087689046</v>
      </c>
      <c r="F75" s="50">
        <v>179358.61499999999</v>
      </c>
      <c r="G75" s="51">
        <f t="shared" si="2"/>
        <v>1.3860072099316489</v>
      </c>
      <c r="H75" s="50">
        <v>122134.537</v>
      </c>
      <c r="I75" s="51">
        <f t="shared" si="3"/>
        <v>1.1065160006034662</v>
      </c>
      <c r="J75" s="50">
        <v>123494.59699999999</v>
      </c>
      <c r="K75" s="50">
        <v>80027.055999999997</v>
      </c>
      <c r="L75" s="50"/>
      <c r="M75" s="49" t="s">
        <v>968</v>
      </c>
    </row>
    <row r="76" spans="1:13">
      <c r="A76" s="49" t="s">
        <v>764</v>
      </c>
      <c r="B76" s="50" t="s">
        <v>755</v>
      </c>
      <c r="C76" s="51" t="str">
        <f t="shared" si="0"/>
        <v>x</v>
      </c>
      <c r="D76" s="50" t="s">
        <v>755</v>
      </c>
      <c r="E76" s="51" t="str">
        <f t="shared" si="1"/>
        <v>x</v>
      </c>
      <c r="F76" s="50" t="s">
        <v>725</v>
      </c>
      <c r="G76" s="51" t="str">
        <f t="shared" si="2"/>
        <v>x</v>
      </c>
      <c r="H76" s="50" t="s">
        <v>755</v>
      </c>
      <c r="I76" s="51" t="str">
        <f t="shared" si="3"/>
        <v>x</v>
      </c>
      <c r="J76" s="50" t="s">
        <v>725</v>
      </c>
      <c r="K76" s="50" t="s">
        <v>755</v>
      </c>
      <c r="L76" s="50"/>
      <c r="M76" s="49" t="s">
        <v>969</v>
      </c>
    </row>
    <row r="77" spans="1:13">
      <c r="A77" s="49" t="s">
        <v>765</v>
      </c>
      <c r="B77" s="50" t="s">
        <v>755</v>
      </c>
      <c r="C77" s="51" t="str">
        <f t="shared" si="0"/>
        <v>x</v>
      </c>
      <c r="D77" s="50" t="s">
        <v>755</v>
      </c>
      <c r="E77" s="51" t="str">
        <f t="shared" si="1"/>
        <v>x</v>
      </c>
      <c r="F77" s="50">
        <v>185.64500000000001</v>
      </c>
      <c r="G77" s="51">
        <f t="shared" si="2"/>
        <v>1.4345857236228155E-3</v>
      </c>
      <c r="H77" s="50">
        <v>118.15600000000001</v>
      </c>
      <c r="I77" s="51">
        <f t="shared" si="3"/>
        <v>1.0704712015021857E-3</v>
      </c>
      <c r="J77" s="50">
        <v>185.64500000000001</v>
      </c>
      <c r="K77" s="50">
        <v>118.15600000000001</v>
      </c>
      <c r="L77" s="50"/>
      <c r="M77" s="49" t="s">
        <v>970</v>
      </c>
    </row>
    <row r="78" spans="1:13">
      <c r="A78" s="49" t="s">
        <v>766</v>
      </c>
      <c r="B78" s="50">
        <v>6082.8370000000004</v>
      </c>
      <c r="C78" s="51">
        <f t="shared" ref="C78:C141" si="4">IF(B78=0,0,IF(OR(B78="x",B78="Ə"),"x",B78/$B$12*100))</f>
        <v>3.8250942823237336E-2</v>
      </c>
      <c r="D78" s="50">
        <v>4500.0810000000001</v>
      </c>
      <c r="E78" s="51">
        <f t="shared" ref="E78:E141" si="5">IF(D78=0,0,IF(OR(D78="x",D78="Ə"),"x",D78/$D$12*100))</f>
        <v>3.4388976820395364E-2</v>
      </c>
      <c r="F78" s="50">
        <v>6525.4440000000004</v>
      </c>
      <c r="G78" s="51">
        <f t="shared" ref="G78:G141" si="6">IF(F78=0,0,IF(OR(F78="x",F78="Ə"),"x",F78/$F$12*100))</f>
        <v>5.0425860123893239E-2</v>
      </c>
      <c r="H78" s="50">
        <v>4362.9719999999998</v>
      </c>
      <c r="I78" s="51">
        <f t="shared" ref="I78:I141" si="7">IF(H78=0,0,IF(OR(H78="x",H78="Ə"),"x",H78/$H$12*100))</f>
        <v>3.952770810589723E-2</v>
      </c>
      <c r="J78" s="50">
        <v>442.60699999999997</v>
      </c>
      <c r="K78" s="50">
        <v>-137.10900000000038</v>
      </c>
      <c r="L78" s="50"/>
      <c r="M78" s="49" t="s">
        <v>971</v>
      </c>
    </row>
    <row r="79" spans="1:13">
      <c r="A79" s="49" t="s">
        <v>719</v>
      </c>
      <c r="B79" s="50">
        <v>1936.25</v>
      </c>
      <c r="C79" s="51">
        <f t="shared" si="4"/>
        <v>1.2175796925265839E-2</v>
      </c>
      <c r="D79" s="50">
        <v>1795.7059999999999</v>
      </c>
      <c r="E79" s="51">
        <f t="shared" si="5"/>
        <v>1.3722528996754696E-2</v>
      </c>
      <c r="F79" s="50">
        <v>9490.2469999999994</v>
      </c>
      <c r="G79" s="51">
        <f t="shared" si="6"/>
        <v>7.3336598668718528E-2</v>
      </c>
      <c r="H79" s="50">
        <v>5066.643</v>
      </c>
      <c r="I79" s="51">
        <f t="shared" si="7"/>
        <v>4.590283540228713E-2</v>
      </c>
      <c r="J79" s="50">
        <v>7553.9969999999994</v>
      </c>
      <c r="K79" s="50">
        <v>3270.9369999999999</v>
      </c>
      <c r="L79" s="50"/>
      <c r="M79" s="49" t="s">
        <v>928</v>
      </c>
    </row>
    <row r="80" spans="1:13">
      <c r="A80" s="49" t="s">
        <v>767</v>
      </c>
      <c r="B80" s="50">
        <v>62694.057999999997</v>
      </c>
      <c r="C80" s="51">
        <f t="shared" si="4"/>
        <v>0.3942415073615691</v>
      </c>
      <c r="D80" s="50">
        <v>5687.527</v>
      </c>
      <c r="E80" s="51">
        <f t="shared" si="5"/>
        <v>4.3463269698561596E-2</v>
      </c>
      <c r="F80" s="50">
        <v>12767.259</v>
      </c>
      <c r="G80" s="51">
        <f t="shared" si="6"/>
        <v>9.8659955782245151E-2</v>
      </c>
      <c r="H80" s="50">
        <v>24255.491000000002</v>
      </c>
      <c r="I80" s="51">
        <f t="shared" si="7"/>
        <v>0.21975019968343085</v>
      </c>
      <c r="J80" s="50">
        <v>-49926.798999999999</v>
      </c>
      <c r="K80" s="50">
        <v>18567.964</v>
      </c>
      <c r="L80" s="50"/>
      <c r="M80" s="49" t="s">
        <v>972</v>
      </c>
    </row>
    <row r="81" spans="1:13">
      <c r="A81" s="49" t="s">
        <v>768</v>
      </c>
      <c r="B81" s="50">
        <v>701.61400000000003</v>
      </c>
      <c r="C81" s="51">
        <f t="shared" si="4"/>
        <v>4.4119868735563424E-3</v>
      </c>
      <c r="D81" s="50">
        <v>453.14699999999999</v>
      </c>
      <c r="E81" s="51">
        <f t="shared" si="5"/>
        <v>3.4628847079045235E-3</v>
      </c>
      <c r="F81" s="50">
        <v>1388.9480000000001</v>
      </c>
      <c r="G81" s="51">
        <f t="shared" si="6"/>
        <v>1.0733200310562969E-2</v>
      </c>
      <c r="H81" s="50">
        <v>1010.179</v>
      </c>
      <c r="I81" s="51">
        <f t="shared" si="7"/>
        <v>9.1520322951206563E-3</v>
      </c>
      <c r="J81" s="50">
        <v>687.33400000000006</v>
      </c>
      <c r="K81" s="50">
        <v>557.03199999999993</v>
      </c>
      <c r="L81" s="50"/>
      <c r="M81" s="49" t="s">
        <v>973</v>
      </c>
    </row>
    <row r="82" spans="1:13">
      <c r="A82" s="49" t="s">
        <v>769</v>
      </c>
      <c r="B82" s="50">
        <v>4.7229999999999999</v>
      </c>
      <c r="C82" s="51">
        <f t="shared" si="4"/>
        <v>2.9699826405696866E-5</v>
      </c>
      <c r="D82" s="50">
        <v>380.56599999999997</v>
      </c>
      <c r="E82" s="51">
        <f t="shared" si="5"/>
        <v>2.9082310635365409E-3</v>
      </c>
      <c r="F82" s="50">
        <v>10131.079</v>
      </c>
      <c r="G82" s="51">
        <f t="shared" si="6"/>
        <v>7.8288676227719081E-2</v>
      </c>
      <c r="H82" s="50">
        <v>11138.064</v>
      </c>
      <c r="I82" s="51">
        <f t="shared" si="7"/>
        <v>0.10090877105257659</v>
      </c>
      <c r="J82" s="50">
        <v>10126.356</v>
      </c>
      <c r="K82" s="50">
        <v>10757.498</v>
      </c>
      <c r="L82" s="50"/>
      <c r="M82" s="49" t="s">
        <v>974</v>
      </c>
    </row>
    <row r="83" spans="1:13">
      <c r="A83" s="49" t="s">
        <v>720</v>
      </c>
      <c r="B83" s="50">
        <v>176387.16800000001</v>
      </c>
      <c r="C83" s="51">
        <f t="shared" si="4"/>
        <v>1.1091823565091021</v>
      </c>
      <c r="D83" s="50">
        <v>298200.64399999997</v>
      </c>
      <c r="E83" s="51">
        <f t="shared" si="5"/>
        <v>2.2788067668877443</v>
      </c>
      <c r="F83" s="50">
        <v>7774.933</v>
      </c>
      <c r="G83" s="51">
        <f t="shared" si="6"/>
        <v>6.0081380505394209E-2</v>
      </c>
      <c r="H83" s="50">
        <v>4645.3310000000001</v>
      </c>
      <c r="I83" s="51">
        <f t="shared" si="7"/>
        <v>4.2085827693433678E-2</v>
      </c>
      <c r="J83" s="50">
        <v>-168612.23500000002</v>
      </c>
      <c r="K83" s="50">
        <v>-293555.31299999997</v>
      </c>
      <c r="L83" s="50"/>
      <c r="M83" s="49" t="s">
        <v>929</v>
      </c>
    </row>
    <row r="84" spans="1:13">
      <c r="A84" s="49" t="s">
        <v>731</v>
      </c>
      <c r="B84" s="50">
        <v>562.27599999999995</v>
      </c>
      <c r="C84" s="51">
        <f t="shared" si="4"/>
        <v>3.5357822553651512E-3</v>
      </c>
      <c r="D84" s="50">
        <v>283.97000000000003</v>
      </c>
      <c r="E84" s="51">
        <f t="shared" si="5"/>
        <v>2.1700582162160354E-3</v>
      </c>
      <c r="F84" s="50">
        <v>67913.37</v>
      </c>
      <c r="G84" s="51">
        <f t="shared" si="6"/>
        <v>0.52480568313239784</v>
      </c>
      <c r="H84" s="50">
        <v>53602.915999999997</v>
      </c>
      <c r="I84" s="51">
        <f t="shared" si="7"/>
        <v>0.48563236648617697</v>
      </c>
      <c r="J84" s="50">
        <v>67351.093999999997</v>
      </c>
      <c r="K84" s="50">
        <v>53318.945999999996</v>
      </c>
      <c r="L84" s="50"/>
      <c r="M84" s="49" t="s">
        <v>938</v>
      </c>
    </row>
    <row r="85" spans="1:13">
      <c r="A85" s="49" t="s">
        <v>770</v>
      </c>
      <c r="B85" s="50">
        <v>6069.2709999999997</v>
      </c>
      <c r="C85" s="51">
        <f t="shared" si="4"/>
        <v>3.8165635212604326E-2</v>
      </c>
      <c r="D85" s="50">
        <v>3882.7620000000002</v>
      </c>
      <c r="E85" s="51">
        <f t="shared" si="5"/>
        <v>2.9671513116566555E-2</v>
      </c>
      <c r="F85" s="50">
        <v>8697.5779999999995</v>
      </c>
      <c r="G85" s="51">
        <f t="shared" si="6"/>
        <v>6.7211189253122236E-2</v>
      </c>
      <c r="H85" s="50">
        <v>9747.9879999999994</v>
      </c>
      <c r="I85" s="51">
        <f t="shared" si="7"/>
        <v>8.8314943181801067E-2</v>
      </c>
      <c r="J85" s="50">
        <v>2628.3069999999998</v>
      </c>
      <c r="K85" s="50">
        <v>5865.2259999999987</v>
      </c>
      <c r="L85" s="50"/>
      <c r="M85" s="49" t="s">
        <v>975</v>
      </c>
    </row>
    <row r="86" spans="1:13">
      <c r="A86" s="49" t="s">
        <v>771</v>
      </c>
      <c r="B86" s="50" t="s">
        <v>725</v>
      </c>
      <c r="C86" s="51" t="str">
        <f t="shared" si="4"/>
        <v>x</v>
      </c>
      <c r="D86" s="50" t="s">
        <v>755</v>
      </c>
      <c r="E86" s="51" t="str">
        <f t="shared" si="5"/>
        <v>x</v>
      </c>
      <c r="F86" s="50">
        <v>512.95500000000004</v>
      </c>
      <c r="G86" s="51">
        <f t="shared" si="6"/>
        <v>3.9638984075032529E-3</v>
      </c>
      <c r="H86" s="50">
        <v>686.06299999999999</v>
      </c>
      <c r="I86" s="51">
        <f t="shared" si="7"/>
        <v>6.2156021185229178E-3</v>
      </c>
      <c r="J86" s="50">
        <v>512.65500000000009</v>
      </c>
      <c r="K86" s="50">
        <v>686.06299999999999</v>
      </c>
      <c r="L86" s="50"/>
      <c r="M86" s="49" t="s">
        <v>976</v>
      </c>
    </row>
    <row r="87" spans="1:13">
      <c r="A87" s="49" t="s">
        <v>772</v>
      </c>
      <c r="B87" s="50">
        <v>129.768</v>
      </c>
      <c r="C87" s="51">
        <f t="shared" si="4"/>
        <v>8.1602521130943692E-4</v>
      </c>
      <c r="D87" s="50">
        <v>256.53300000000002</v>
      </c>
      <c r="E87" s="51">
        <f t="shared" si="5"/>
        <v>1.960388577598155E-3</v>
      </c>
      <c r="F87" s="50">
        <v>483.13099999999997</v>
      </c>
      <c r="G87" s="51">
        <f t="shared" si="6"/>
        <v>3.7334312006227716E-3</v>
      </c>
      <c r="H87" s="50">
        <v>782.98599999999999</v>
      </c>
      <c r="I87" s="51">
        <f t="shared" si="7"/>
        <v>7.0937063219759493E-3</v>
      </c>
      <c r="J87" s="50">
        <v>353.36299999999994</v>
      </c>
      <c r="K87" s="50">
        <v>526.45299999999997</v>
      </c>
      <c r="L87" s="50"/>
      <c r="M87" s="49" t="s">
        <v>977</v>
      </c>
    </row>
    <row r="88" spans="1:13">
      <c r="A88" s="49" t="s">
        <v>773</v>
      </c>
      <c r="B88" s="50" t="s">
        <v>755</v>
      </c>
      <c r="C88" s="51" t="str">
        <f t="shared" si="4"/>
        <v>x</v>
      </c>
      <c r="D88" s="50" t="s">
        <v>755</v>
      </c>
      <c r="E88" s="51" t="str">
        <f t="shared" si="5"/>
        <v>x</v>
      </c>
      <c r="F88" s="50">
        <v>415.25</v>
      </c>
      <c r="G88" s="51">
        <f t="shared" si="6"/>
        <v>3.2088756591040647E-3</v>
      </c>
      <c r="H88" s="50" t="s">
        <v>755</v>
      </c>
      <c r="I88" s="51" t="str">
        <f t="shared" si="7"/>
        <v>x</v>
      </c>
      <c r="J88" s="50">
        <v>415.25</v>
      </c>
      <c r="K88" s="50" t="s">
        <v>755</v>
      </c>
      <c r="L88" s="50"/>
      <c r="M88" s="49" t="s">
        <v>978</v>
      </c>
    </row>
    <row r="89" spans="1:13">
      <c r="A89" s="49" t="s">
        <v>724</v>
      </c>
      <c r="B89" s="50">
        <v>7559.3469999999998</v>
      </c>
      <c r="C89" s="51">
        <f t="shared" si="4"/>
        <v>4.7535738649253735E-2</v>
      </c>
      <c r="D89" s="50" t="s">
        <v>725</v>
      </c>
      <c r="E89" s="51" t="str">
        <f t="shared" si="5"/>
        <v>x</v>
      </c>
      <c r="F89" s="50">
        <v>18010.675999999999</v>
      </c>
      <c r="G89" s="51">
        <f t="shared" si="6"/>
        <v>0.13917885567828961</v>
      </c>
      <c r="H89" s="50">
        <v>23586.792000000001</v>
      </c>
      <c r="I89" s="51">
        <f t="shared" si="7"/>
        <v>0.21369191214853361</v>
      </c>
      <c r="J89" s="50">
        <v>10451.329</v>
      </c>
      <c r="K89" s="50">
        <v>23586.347000000002</v>
      </c>
      <c r="L89" s="50"/>
      <c r="M89" s="49" t="s">
        <v>933</v>
      </c>
    </row>
    <row r="90" spans="1:13">
      <c r="A90" s="49" t="s">
        <v>774</v>
      </c>
      <c r="B90" s="50">
        <v>139662.014</v>
      </c>
      <c r="C90" s="51">
        <f t="shared" si="4"/>
        <v>0.87824212815371705</v>
      </c>
      <c r="D90" s="50">
        <v>132204.326</v>
      </c>
      <c r="E90" s="51">
        <f t="shared" si="5"/>
        <v>1.0102865931457661</v>
      </c>
      <c r="F90" s="50">
        <v>495377.28600000002</v>
      </c>
      <c r="G90" s="51">
        <f t="shared" si="6"/>
        <v>3.828065298298454</v>
      </c>
      <c r="H90" s="50">
        <v>386443.92099999997</v>
      </c>
      <c r="I90" s="51">
        <f t="shared" si="7"/>
        <v>3.5011094521318058</v>
      </c>
      <c r="J90" s="50">
        <v>355715.272</v>
      </c>
      <c r="K90" s="50">
        <v>254239.59499999997</v>
      </c>
      <c r="L90" s="50"/>
      <c r="M90" s="49" t="s">
        <v>979</v>
      </c>
    </row>
    <row r="91" spans="1:13">
      <c r="A91" s="49" t="s">
        <v>775</v>
      </c>
      <c r="B91" s="50">
        <v>5909.5129999999999</v>
      </c>
      <c r="C91" s="51">
        <f t="shared" si="4"/>
        <v>3.7161022706374953E-2</v>
      </c>
      <c r="D91" s="50">
        <v>5447.98</v>
      </c>
      <c r="E91" s="51">
        <f t="shared" si="5"/>
        <v>4.1632685708985567E-2</v>
      </c>
      <c r="F91" s="50">
        <v>4374.3720000000003</v>
      </c>
      <c r="G91" s="51">
        <f t="shared" si="6"/>
        <v>3.3803289186433154E-2</v>
      </c>
      <c r="H91" s="50">
        <v>2628.3420000000001</v>
      </c>
      <c r="I91" s="51">
        <f t="shared" si="7"/>
        <v>2.3812285611383745E-2</v>
      </c>
      <c r="J91" s="50">
        <v>-1535.1409999999996</v>
      </c>
      <c r="K91" s="50">
        <v>-2819.6379999999995</v>
      </c>
      <c r="L91" s="50"/>
      <c r="M91" s="49" t="s">
        <v>980</v>
      </c>
    </row>
    <row r="92" spans="1:13">
      <c r="A92" s="49" t="s">
        <v>776</v>
      </c>
      <c r="B92" s="50">
        <v>2852.788</v>
      </c>
      <c r="C92" s="51">
        <f t="shared" si="4"/>
        <v>1.7939298829611511E-2</v>
      </c>
      <c r="D92" s="50">
        <v>1560.0260000000001</v>
      </c>
      <c r="E92" s="51">
        <f t="shared" si="5"/>
        <v>1.1921496069340551E-2</v>
      </c>
      <c r="F92" s="50">
        <v>4578.8339999999998</v>
      </c>
      <c r="G92" s="51">
        <f t="shared" si="6"/>
        <v>3.5383284695191093E-2</v>
      </c>
      <c r="H92" s="50">
        <v>4003.6889999999999</v>
      </c>
      <c r="I92" s="51">
        <f t="shared" si="7"/>
        <v>3.6272671504376283E-2</v>
      </c>
      <c r="J92" s="50">
        <v>1726.0459999999998</v>
      </c>
      <c r="K92" s="50">
        <v>2443.6629999999996</v>
      </c>
      <c r="L92" s="50"/>
      <c r="M92" s="49" t="s">
        <v>981</v>
      </c>
    </row>
    <row r="93" spans="1:13">
      <c r="A93" s="49" t="s">
        <v>777</v>
      </c>
      <c r="B93" s="50">
        <v>9776.5609999999997</v>
      </c>
      <c r="C93" s="51">
        <f t="shared" si="4"/>
        <v>6.1478332531167933E-2</v>
      </c>
      <c r="D93" s="50">
        <v>7690.8419999999996</v>
      </c>
      <c r="E93" s="51">
        <f t="shared" si="5"/>
        <v>5.8772317046587183E-2</v>
      </c>
      <c r="F93" s="50">
        <v>11359.925999999999</v>
      </c>
      <c r="G93" s="51">
        <f t="shared" si="6"/>
        <v>8.7784683999093088E-2</v>
      </c>
      <c r="H93" s="50">
        <v>15410.206</v>
      </c>
      <c r="I93" s="51">
        <f t="shared" si="7"/>
        <v>0.13961357639236424</v>
      </c>
      <c r="J93" s="50">
        <v>1583.3649999999998</v>
      </c>
      <c r="K93" s="50">
        <v>7719.3640000000005</v>
      </c>
      <c r="L93" s="50"/>
      <c r="M93" s="49" t="s">
        <v>982</v>
      </c>
    </row>
    <row r="94" spans="1:13">
      <c r="A94" s="49" t="s">
        <v>778</v>
      </c>
      <c r="B94" s="50">
        <v>10796.703</v>
      </c>
      <c r="C94" s="51">
        <f t="shared" si="4"/>
        <v>6.7893331537977247E-2</v>
      </c>
      <c r="D94" s="50">
        <v>5724.58</v>
      </c>
      <c r="E94" s="51">
        <f t="shared" si="5"/>
        <v>4.374642343693344E-2</v>
      </c>
      <c r="F94" s="50">
        <v>6099.5829999999996</v>
      </c>
      <c r="G94" s="51">
        <f t="shared" si="6"/>
        <v>4.7134987162877659E-2</v>
      </c>
      <c r="H94" s="50">
        <v>9101.7479999999996</v>
      </c>
      <c r="I94" s="51">
        <f t="shared" si="7"/>
        <v>8.2460129975033977E-2</v>
      </c>
      <c r="J94" s="50">
        <v>-4697.12</v>
      </c>
      <c r="K94" s="50">
        <v>3377.1679999999997</v>
      </c>
      <c r="L94" s="50"/>
      <c r="M94" s="49" t="s">
        <v>983</v>
      </c>
    </row>
    <row r="95" spans="1:13">
      <c r="A95" s="49" t="s">
        <v>779</v>
      </c>
      <c r="B95" s="50">
        <v>2698.748</v>
      </c>
      <c r="C95" s="51">
        <f t="shared" si="4"/>
        <v>1.697064304736854E-2</v>
      </c>
      <c r="D95" s="50">
        <v>4976.6509999999998</v>
      </c>
      <c r="E95" s="51">
        <f t="shared" si="5"/>
        <v>3.8030856751733441E-2</v>
      </c>
      <c r="F95" s="50">
        <v>2300.3679999999999</v>
      </c>
      <c r="G95" s="51">
        <f t="shared" si="6"/>
        <v>1.7776267025121972E-2</v>
      </c>
      <c r="H95" s="50">
        <v>1156.222</v>
      </c>
      <c r="I95" s="51">
        <f t="shared" si="7"/>
        <v>1.047515448680778E-2</v>
      </c>
      <c r="J95" s="50">
        <v>-398.38000000000011</v>
      </c>
      <c r="K95" s="50">
        <v>-3820.4290000000001</v>
      </c>
      <c r="L95" s="50"/>
      <c r="M95" s="49" t="s">
        <v>984</v>
      </c>
    </row>
    <row r="96" spans="1:13">
      <c r="A96" s="49" t="s">
        <v>732</v>
      </c>
      <c r="B96" s="50">
        <v>24584.715</v>
      </c>
      <c r="C96" s="51">
        <f t="shared" si="4"/>
        <v>0.15459702895056784</v>
      </c>
      <c r="D96" s="50">
        <v>26963.281999999999</v>
      </c>
      <c r="E96" s="51">
        <f t="shared" si="5"/>
        <v>0.20604955326354868</v>
      </c>
      <c r="F96" s="50">
        <v>146689.35800000001</v>
      </c>
      <c r="G96" s="51">
        <f t="shared" si="6"/>
        <v>1.1335530652276993</v>
      </c>
      <c r="H96" s="50">
        <v>144963.66800000001</v>
      </c>
      <c r="I96" s="51">
        <f t="shared" si="7"/>
        <v>1.313343646180676</v>
      </c>
      <c r="J96" s="50">
        <v>122104.64300000001</v>
      </c>
      <c r="K96" s="50">
        <v>118000.386</v>
      </c>
      <c r="L96" s="50"/>
      <c r="M96" s="49" t="s">
        <v>939</v>
      </c>
    </row>
    <row r="97" spans="1:14">
      <c r="A97" s="49" t="s">
        <v>780</v>
      </c>
      <c r="B97" s="50">
        <v>20546.705999999998</v>
      </c>
      <c r="C97" s="51">
        <f t="shared" si="4"/>
        <v>0.12920465835462422</v>
      </c>
      <c r="D97" s="50">
        <v>14272.873</v>
      </c>
      <c r="E97" s="51">
        <f t="shared" si="5"/>
        <v>0.10907125866344335</v>
      </c>
      <c r="F97" s="50">
        <v>1616.9010000000001</v>
      </c>
      <c r="G97" s="51">
        <f t="shared" si="6"/>
        <v>1.2494724291585844E-2</v>
      </c>
      <c r="H97" s="50">
        <v>9666.0040000000008</v>
      </c>
      <c r="I97" s="51">
        <f t="shared" si="7"/>
        <v>8.7572183516748475E-2</v>
      </c>
      <c r="J97" s="50">
        <v>-18929.804999999997</v>
      </c>
      <c r="K97" s="50">
        <v>-4606.8689999999988</v>
      </c>
      <c r="L97" s="50"/>
      <c r="M97" s="49" t="s">
        <v>985</v>
      </c>
    </row>
    <row r="98" spans="1:14">
      <c r="A98" s="49" t="s">
        <v>781</v>
      </c>
      <c r="B98" s="50">
        <v>1.5109999999999999</v>
      </c>
      <c r="C98" s="51">
        <f t="shared" si="4"/>
        <v>9.5016806476832445E-6</v>
      </c>
      <c r="D98" s="50" t="s">
        <v>755</v>
      </c>
      <c r="E98" s="51" t="str">
        <f t="shared" si="5"/>
        <v>x</v>
      </c>
      <c r="F98" s="50">
        <v>9351.2080000000005</v>
      </c>
      <c r="G98" s="51">
        <f t="shared" si="6"/>
        <v>7.2262164321298505E-2</v>
      </c>
      <c r="H98" s="50">
        <v>1177.3969999999999</v>
      </c>
      <c r="I98" s="51">
        <f t="shared" si="7"/>
        <v>1.066699601573402E-2</v>
      </c>
      <c r="J98" s="50">
        <v>9349.6970000000001</v>
      </c>
      <c r="K98" s="50">
        <v>1177.3969999999999</v>
      </c>
      <c r="L98" s="50"/>
      <c r="M98" s="49" t="s">
        <v>986</v>
      </c>
    </row>
    <row r="99" spans="1:14">
      <c r="A99" s="49" t="s">
        <v>726</v>
      </c>
      <c r="B99" s="50">
        <v>622196.75199999998</v>
      </c>
      <c r="C99" s="51">
        <f t="shared" si="4"/>
        <v>3.9125842736795304</v>
      </c>
      <c r="D99" s="50">
        <v>870344.02099999995</v>
      </c>
      <c r="E99" s="51">
        <f t="shared" si="5"/>
        <v>6.6510448065131911</v>
      </c>
      <c r="F99" s="50">
        <v>20949.976999999999</v>
      </c>
      <c r="G99" s="51">
        <f t="shared" si="6"/>
        <v>0.16189252559684525</v>
      </c>
      <c r="H99" s="50">
        <v>25039.277999999998</v>
      </c>
      <c r="I99" s="51">
        <f t="shared" si="7"/>
        <v>0.22685116291519045</v>
      </c>
      <c r="J99" s="50">
        <v>-601246.77500000002</v>
      </c>
      <c r="K99" s="50">
        <v>-845304.7429999999</v>
      </c>
      <c r="L99" s="50"/>
      <c r="M99" s="49" t="s">
        <v>934</v>
      </c>
    </row>
    <row r="100" spans="1:14">
      <c r="A100" s="49" t="s">
        <v>782</v>
      </c>
      <c r="B100" s="50" t="s">
        <v>725</v>
      </c>
      <c r="C100" s="51" t="str">
        <f t="shared" si="4"/>
        <v>x</v>
      </c>
      <c r="D100" s="50">
        <v>20.021000000000001</v>
      </c>
      <c r="E100" s="51">
        <f t="shared" si="5"/>
        <v>1.5299762491411502E-4</v>
      </c>
      <c r="F100" s="50">
        <v>6011.7340000000004</v>
      </c>
      <c r="G100" s="51">
        <f t="shared" si="6"/>
        <v>4.64561273970098E-2</v>
      </c>
      <c r="H100" s="50">
        <v>1309.289</v>
      </c>
      <c r="I100" s="51">
        <f t="shared" si="7"/>
        <v>1.1861912801242384E-2</v>
      </c>
      <c r="J100" s="50">
        <v>6011.4630000000006</v>
      </c>
      <c r="K100" s="50">
        <v>1289.268</v>
      </c>
      <c r="L100" s="50"/>
      <c r="M100" s="49" t="s">
        <v>987</v>
      </c>
    </row>
    <row r="101" spans="1:14">
      <c r="A101" s="49" t="s">
        <v>783</v>
      </c>
      <c r="B101" s="50">
        <v>163.22</v>
      </c>
      <c r="C101" s="51">
        <f t="shared" si="4"/>
        <v>1.0263827368066573E-3</v>
      </c>
      <c r="D101" s="50">
        <v>278.08699999999999</v>
      </c>
      <c r="E101" s="51">
        <f t="shared" si="5"/>
        <v>2.125101169746341E-3</v>
      </c>
      <c r="F101" s="50">
        <v>3240.694</v>
      </c>
      <c r="G101" s="51">
        <f t="shared" si="6"/>
        <v>2.5042707032401176E-2</v>
      </c>
      <c r="H101" s="50">
        <v>3490.0320000000002</v>
      </c>
      <c r="I101" s="51">
        <f t="shared" si="7"/>
        <v>3.1619035413530214E-2</v>
      </c>
      <c r="J101" s="50">
        <v>3077.4740000000002</v>
      </c>
      <c r="K101" s="50">
        <v>3211.9450000000002</v>
      </c>
      <c r="L101" s="50"/>
      <c r="M101" s="49" t="s">
        <v>988</v>
      </c>
    </row>
    <row r="102" spans="1:14">
      <c r="A102" s="49" t="s">
        <v>784</v>
      </c>
      <c r="B102" s="50" t="s">
        <v>755</v>
      </c>
      <c r="C102" s="51" t="str">
        <f t="shared" si="4"/>
        <v>x</v>
      </c>
      <c r="D102" s="50">
        <v>10.858000000000001</v>
      </c>
      <c r="E102" s="51">
        <f t="shared" si="5"/>
        <v>8.2975286515032251E-5</v>
      </c>
      <c r="F102" s="50">
        <v>8442.7189999999991</v>
      </c>
      <c r="G102" s="51">
        <f t="shared" si="6"/>
        <v>6.5241747130055178E-2</v>
      </c>
      <c r="H102" s="50">
        <v>4327.4430000000002</v>
      </c>
      <c r="I102" s="51">
        <f t="shared" si="7"/>
        <v>3.9205822028862039E-2</v>
      </c>
      <c r="J102" s="50">
        <v>8442.7189999999991</v>
      </c>
      <c r="K102" s="50">
        <v>4316.585</v>
      </c>
      <c r="L102" s="50"/>
      <c r="M102" s="49" t="s">
        <v>989</v>
      </c>
    </row>
    <row r="103" spans="1:14">
      <c r="A103" s="49" t="s">
        <v>785</v>
      </c>
      <c r="B103" s="50">
        <v>25.238</v>
      </c>
      <c r="C103" s="51">
        <f t="shared" si="4"/>
        <v>1.5870510667520169E-4</v>
      </c>
      <c r="D103" s="50" t="s">
        <v>755</v>
      </c>
      <c r="E103" s="51" t="str">
        <f t="shared" si="5"/>
        <v>x</v>
      </c>
      <c r="F103" s="50" t="s">
        <v>755</v>
      </c>
      <c r="G103" s="51" t="str">
        <f t="shared" si="6"/>
        <v>x</v>
      </c>
      <c r="H103" s="50" t="s">
        <v>755</v>
      </c>
      <c r="I103" s="51" t="str">
        <f t="shared" si="7"/>
        <v>x</v>
      </c>
      <c r="J103" s="50">
        <v>-25.238</v>
      </c>
      <c r="K103" s="50" t="s">
        <v>755</v>
      </c>
      <c r="L103" s="50"/>
      <c r="M103" s="49" t="s">
        <v>990</v>
      </c>
      <c r="N103" s="52"/>
    </row>
    <row r="104" spans="1:14">
      <c r="A104" s="49" t="s">
        <v>786</v>
      </c>
      <c r="B104" s="50">
        <v>1042.9449999999999</v>
      </c>
      <c r="C104" s="51">
        <f t="shared" si="4"/>
        <v>6.558392007344805E-3</v>
      </c>
      <c r="D104" s="50">
        <v>201.75399999999999</v>
      </c>
      <c r="E104" s="51">
        <f t="shared" si="5"/>
        <v>1.541775276805472E-3</v>
      </c>
      <c r="F104" s="50">
        <v>1104.2339999999999</v>
      </c>
      <c r="G104" s="51">
        <f t="shared" si="6"/>
        <v>8.5330514257799354E-3</v>
      </c>
      <c r="H104" s="50">
        <v>707.64400000000001</v>
      </c>
      <c r="I104" s="51">
        <f t="shared" si="7"/>
        <v>6.4111219313095621E-3</v>
      </c>
      <c r="J104" s="50">
        <v>61.288999999999987</v>
      </c>
      <c r="K104" s="50">
        <v>505.89</v>
      </c>
      <c r="L104" s="50"/>
      <c r="M104" s="49" t="s">
        <v>991</v>
      </c>
    </row>
    <row r="105" spans="1:14">
      <c r="A105" s="49" t="s">
        <v>787</v>
      </c>
      <c r="B105" s="50">
        <v>19239.365000000002</v>
      </c>
      <c r="C105" s="51">
        <f t="shared" si="4"/>
        <v>0.1209836545957739</v>
      </c>
      <c r="D105" s="50">
        <v>8423.7960000000003</v>
      </c>
      <c r="E105" s="51">
        <f t="shared" si="5"/>
        <v>6.4373446918786381E-2</v>
      </c>
      <c r="F105" s="50">
        <v>23849.239000000001</v>
      </c>
      <c r="G105" s="51">
        <f t="shared" si="6"/>
        <v>0.18429679112644282</v>
      </c>
      <c r="H105" s="50">
        <v>32751.217000000001</v>
      </c>
      <c r="I105" s="51">
        <f t="shared" si="7"/>
        <v>0.29671988398937682</v>
      </c>
      <c r="J105" s="50">
        <v>4609.8739999999998</v>
      </c>
      <c r="K105" s="50">
        <v>24327.421000000002</v>
      </c>
      <c r="L105" s="50"/>
      <c r="M105" s="49" t="s">
        <v>992</v>
      </c>
    </row>
    <row r="106" spans="1:14">
      <c r="A106" s="49" t="s">
        <v>788</v>
      </c>
      <c r="B106" s="50" t="s">
        <v>755</v>
      </c>
      <c r="C106" s="51" t="str">
        <f t="shared" si="4"/>
        <v>x</v>
      </c>
      <c r="D106" s="50" t="s">
        <v>755</v>
      </c>
      <c r="E106" s="51" t="str">
        <f t="shared" si="5"/>
        <v>x</v>
      </c>
      <c r="F106" s="50">
        <v>324.52</v>
      </c>
      <c r="G106" s="51">
        <f t="shared" si="6"/>
        <v>2.5077527486874196E-3</v>
      </c>
      <c r="H106" s="50">
        <v>128.48599999999999</v>
      </c>
      <c r="I106" s="51">
        <f t="shared" si="7"/>
        <v>1.1640590642558128E-3</v>
      </c>
      <c r="J106" s="50">
        <v>324.52</v>
      </c>
      <c r="K106" s="50">
        <v>128.48599999999999</v>
      </c>
      <c r="L106" s="50"/>
      <c r="M106" s="49" t="s">
        <v>993</v>
      </c>
    </row>
    <row r="107" spans="1:14">
      <c r="A107" s="49" t="s">
        <v>789</v>
      </c>
      <c r="B107" s="50" t="s">
        <v>755</v>
      </c>
      <c r="C107" s="51" t="str">
        <f t="shared" si="4"/>
        <v>x</v>
      </c>
      <c r="D107" s="50">
        <v>1.2070000000000001</v>
      </c>
      <c r="E107" s="51">
        <f t="shared" si="5"/>
        <v>9.2237217557233311E-6</v>
      </c>
      <c r="F107" s="50" t="s">
        <v>725</v>
      </c>
      <c r="G107" s="51" t="str">
        <f t="shared" si="6"/>
        <v>x</v>
      </c>
      <c r="H107" s="50" t="s">
        <v>755</v>
      </c>
      <c r="I107" s="51" t="str">
        <f t="shared" si="7"/>
        <v>x</v>
      </c>
      <c r="J107" s="50" t="s">
        <v>725</v>
      </c>
      <c r="K107" s="50">
        <v>-1.2070000000000001</v>
      </c>
      <c r="L107" s="50"/>
      <c r="M107" s="49" t="s">
        <v>994</v>
      </c>
    </row>
    <row r="108" spans="1:14">
      <c r="A108" s="49" t="s">
        <v>733</v>
      </c>
      <c r="B108" s="50">
        <v>215.81299999999999</v>
      </c>
      <c r="C108" s="51">
        <f t="shared" si="4"/>
        <v>1.3571053644066606E-3</v>
      </c>
      <c r="D108" s="50">
        <v>959.87599999999998</v>
      </c>
      <c r="E108" s="51">
        <f t="shared" si="5"/>
        <v>7.3352354134189621E-3</v>
      </c>
      <c r="F108" s="50">
        <v>34592.063999999998</v>
      </c>
      <c r="G108" s="51">
        <f t="shared" si="6"/>
        <v>0.26731278065688141</v>
      </c>
      <c r="H108" s="50">
        <v>38253.728000000003</v>
      </c>
      <c r="I108" s="51">
        <f t="shared" si="7"/>
        <v>0.34657160173074414</v>
      </c>
      <c r="J108" s="50">
        <v>34376.250999999997</v>
      </c>
      <c r="K108" s="50">
        <v>37293.852000000006</v>
      </c>
      <c r="L108" s="50"/>
      <c r="M108" s="49" t="s">
        <v>940</v>
      </c>
    </row>
    <row r="109" spans="1:14">
      <c r="A109" s="49" t="s">
        <v>790</v>
      </c>
      <c r="B109" s="50">
        <v>24570.133999999998</v>
      </c>
      <c r="C109" s="51">
        <f t="shared" si="4"/>
        <v>0.15450533867556857</v>
      </c>
      <c r="D109" s="50">
        <v>13991.367</v>
      </c>
      <c r="E109" s="51">
        <f t="shared" si="5"/>
        <v>0.10692002998360353</v>
      </c>
      <c r="F109" s="50">
        <v>1648.492</v>
      </c>
      <c r="G109" s="51">
        <f t="shared" si="6"/>
        <v>1.2738846124088569E-2</v>
      </c>
      <c r="H109" s="50">
        <v>2295.335</v>
      </c>
      <c r="I109" s="51">
        <f t="shared" si="7"/>
        <v>2.0795304642168146E-2</v>
      </c>
      <c r="J109" s="50">
        <v>-22921.642</v>
      </c>
      <c r="K109" s="50">
        <v>-11696.031999999999</v>
      </c>
      <c r="L109" s="50"/>
      <c r="M109" s="49" t="s">
        <v>995</v>
      </c>
    </row>
    <row r="110" spans="1:14">
      <c r="A110" s="49" t="s">
        <v>791</v>
      </c>
      <c r="B110" s="50">
        <v>377.488</v>
      </c>
      <c r="C110" s="51">
        <f t="shared" si="4"/>
        <v>2.3737726170302135E-3</v>
      </c>
      <c r="D110" s="50" t="s">
        <v>725</v>
      </c>
      <c r="E110" s="51" t="str">
        <f t="shared" si="5"/>
        <v>x</v>
      </c>
      <c r="F110" s="50">
        <v>35.143000000000001</v>
      </c>
      <c r="G110" s="51">
        <f t="shared" si="6"/>
        <v>2.7157018010329719E-4</v>
      </c>
      <c r="H110" s="50">
        <v>104.54600000000001</v>
      </c>
      <c r="I110" s="51">
        <f t="shared" si="7"/>
        <v>9.4716715386647735E-4</v>
      </c>
      <c r="J110" s="50">
        <v>-342.34500000000003</v>
      </c>
      <c r="K110" s="50">
        <v>104.34</v>
      </c>
      <c r="L110" s="50"/>
      <c r="M110" s="49" t="s">
        <v>996</v>
      </c>
    </row>
    <row r="111" spans="1:14">
      <c r="A111" s="49" t="s">
        <v>792</v>
      </c>
      <c r="B111" s="50">
        <v>675.01400000000001</v>
      </c>
      <c r="C111" s="51">
        <f t="shared" si="4"/>
        <v>4.244717048785744E-3</v>
      </c>
      <c r="D111" s="50">
        <v>424.61200000000002</v>
      </c>
      <c r="E111" s="51">
        <f t="shared" si="5"/>
        <v>3.2448243099761349E-3</v>
      </c>
      <c r="F111" s="50">
        <v>4591.1409999999996</v>
      </c>
      <c r="G111" s="51">
        <f t="shared" si="6"/>
        <v>3.5478387964875846E-2</v>
      </c>
      <c r="H111" s="50">
        <v>6850.7659999999996</v>
      </c>
      <c r="I111" s="51">
        <f t="shared" si="7"/>
        <v>6.2066655195083795E-2</v>
      </c>
      <c r="J111" s="50">
        <v>3916.1269999999995</v>
      </c>
      <c r="K111" s="50">
        <v>6426.1539999999995</v>
      </c>
      <c r="L111" s="50"/>
      <c r="M111" s="49" t="s">
        <v>997</v>
      </c>
    </row>
    <row r="112" spans="1:14">
      <c r="A112" s="49" t="s">
        <v>793</v>
      </c>
      <c r="B112" s="50">
        <v>24580.41</v>
      </c>
      <c r="C112" s="51">
        <f t="shared" si="4"/>
        <v>0.15456995764997994</v>
      </c>
      <c r="D112" s="50">
        <v>24093.922999999999</v>
      </c>
      <c r="E112" s="51">
        <f t="shared" si="5"/>
        <v>0.18412232125585976</v>
      </c>
      <c r="F112" s="50">
        <v>73121.004000000001</v>
      </c>
      <c r="G112" s="51">
        <f t="shared" si="6"/>
        <v>0.56504806720012279</v>
      </c>
      <c r="H112" s="50">
        <v>57904.817000000003</v>
      </c>
      <c r="I112" s="51">
        <f t="shared" si="7"/>
        <v>0.52460678278508233</v>
      </c>
      <c r="J112" s="50">
        <v>48540.593999999997</v>
      </c>
      <c r="K112" s="50">
        <v>33810.894</v>
      </c>
      <c r="L112" s="50"/>
      <c r="M112" s="49" t="s">
        <v>998</v>
      </c>
    </row>
    <row r="113" spans="1:13">
      <c r="A113" s="49" t="s">
        <v>794</v>
      </c>
      <c r="B113" s="50">
        <v>13064.946</v>
      </c>
      <c r="C113" s="51">
        <f t="shared" si="4"/>
        <v>8.2156813084862099E-2</v>
      </c>
      <c r="D113" s="50">
        <v>8512.9230000000007</v>
      </c>
      <c r="E113" s="51">
        <f t="shared" si="5"/>
        <v>6.5054542733966478E-2</v>
      </c>
      <c r="F113" s="50">
        <v>1432.92</v>
      </c>
      <c r="G113" s="51">
        <f t="shared" si="6"/>
        <v>1.1072997253325459E-2</v>
      </c>
      <c r="H113" s="50">
        <v>2452.116</v>
      </c>
      <c r="I113" s="51">
        <f t="shared" si="7"/>
        <v>2.2215711100094224E-2</v>
      </c>
      <c r="J113" s="50">
        <v>-11632.026</v>
      </c>
      <c r="K113" s="50">
        <v>-6060.8070000000007</v>
      </c>
      <c r="L113" s="50"/>
      <c r="M113" s="49" t="s">
        <v>999</v>
      </c>
    </row>
    <row r="114" spans="1:13">
      <c r="A114" s="49" t="s">
        <v>795</v>
      </c>
      <c r="B114" s="50">
        <v>17562.164000000001</v>
      </c>
      <c r="C114" s="51">
        <f t="shared" si="4"/>
        <v>0.110436845671899</v>
      </c>
      <c r="D114" s="50">
        <v>16354.277</v>
      </c>
      <c r="E114" s="51">
        <f t="shared" si="5"/>
        <v>0.12497705100582078</v>
      </c>
      <c r="F114" s="50">
        <v>5997.2830000000004</v>
      </c>
      <c r="G114" s="51">
        <f t="shared" si="6"/>
        <v>4.6344456205800376E-2</v>
      </c>
      <c r="H114" s="50">
        <v>5207.5259999999998</v>
      </c>
      <c r="I114" s="51">
        <f t="shared" si="7"/>
        <v>4.7179208961659759E-2</v>
      </c>
      <c r="J114" s="50">
        <v>-11564.881000000001</v>
      </c>
      <c r="K114" s="50">
        <v>-11146.751</v>
      </c>
      <c r="L114" s="50"/>
      <c r="M114" s="49" t="s">
        <v>1000</v>
      </c>
    </row>
    <row r="115" spans="1:13">
      <c r="A115" s="49" t="s">
        <v>796</v>
      </c>
      <c r="B115" s="50" t="s">
        <v>755</v>
      </c>
      <c r="C115" s="51" t="str">
        <f t="shared" si="4"/>
        <v>x</v>
      </c>
      <c r="D115" s="50" t="s">
        <v>755</v>
      </c>
      <c r="E115" s="51" t="str">
        <f t="shared" si="5"/>
        <v>x</v>
      </c>
      <c r="F115" s="50">
        <v>3785.8420000000001</v>
      </c>
      <c r="G115" s="51">
        <f t="shared" si="6"/>
        <v>2.9255379272760632E-2</v>
      </c>
      <c r="H115" s="50">
        <v>23701.465</v>
      </c>
      <c r="I115" s="51">
        <f t="shared" si="7"/>
        <v>0.21473082802322355</v>
      </c>
      <c r="J115" s="50">
        <v>3785.8420000000001</v>
      </c>
      <c r="K115" s="50">
        <v>23701.465</v>
      </c>
      <c r="L115" s="50"/>
      <c r="M115" s="49" t="s">
        <v>1001</v>
      </c>
    </row>
    <row r="116" spans="1:13">
      <c r="A116" s="49" t="s">
        <v>797</v>
      </c>
      <c r="B116" s="50" t="s">
        <v>755</v>
      </c>
      <c r="C116" s="51" t="str">
        <f t="shared" si="4"/>
        <v>x</v>
      </c>
      <c r="D116" s="50" t="s">
        <v>755</v>
      </c>
      <c r="E116" s="51" t="str">
        <f t="shared" si="5"/>
        <v>x</v>
      </c>
      <c r="F116" s="50">
        <v>652.49300000000005</v>
      </c>
      <c r="G116" s="51">
        <f t="shared" si="6"/>
        <v>5.042188815016951E-3</v>
      </c>
      <c r="H116" s="50">
        <v>76.096000000000004</v>
      </c>
      <c r="I116" s="51">
        <f t="shared" si="7"/>
        <v>6.8941548926428043E-4</v>
      </c>
      <c r="J116" s="50">
        <v>652.49300000000005</v>
      </c>
      <c r="K116" s="50">
        <v>76.096000000000004</v>
      </c>
      <c r="L116" s="50"/>
      <c r="M116" s="49" t="s">
        <v>1002</v>
      </c>
    </row>
    <row r="117" spans="1:13">
      <c r="A117" s="49" t="s">
        <v>798</v>
      </c>
      <c r="B117" s="50">
        <v>155955.61199999999</v>
      </c>
      <c r="C117" s="51">
        <f t="shared" si="4"/>
        <v>0.98070180042223487</v>
      </c>
      <c r="D117" s="50">
        <v>176163.079</v>
      </c>
      <c r="E117" s="51">
        <f t="shared" si="5"/>
        <v>1.3462131104618955</v>
      </c>
      <c r="F117" s="50">
        <v>136315.255</v>
      </c>
      <c r="G117" s="51">
        <f t="shared" si="6"/>
        <v>1.0533864027310385</v>
      </c>
      <c r="H117" s="50">
        <v>97275.123999999996</v>
      </c>
      <c r="I117" s="51">
        <f t="shared" si="7"/>
        <v>0.88129438085712186</v>
      </c>
      <c r="J117" s="50">
        <v>-19640.356999999989</v>
      </c>
      <c r="K117" s="50">
        <v>-78887.955000000002</v>
      </c>
      <c r="L117" s="50"/>
      <c r="M117" s="49" t="s">
        <v>1003</v>
      </c>
    </row>
    <row r="118" spans="1:13">
      <c r="A118" s="49" t="s">
        <v>799</v>
      </c>
      <c r="B118" s="50">
        <v>5.4829999999999997</v>
      </c>
      <c r="C118" s="51">
        <f t="shared" si="4"/>
        <v>3.4478964256285398E-5</v>
      </c>
      <c r="D118" s="50">
        <v>104.985</v>
      </c>
      <c r="E118" s="51">
        <f t="shared" si="5"/>
        <v>8.0228038817283659E-4</v>
      </c>
      <c r="F118" s="50">
        <v>814.73900000000003</v>
      </c>
      <c r="G118" s="51">
        <f t="shared" si="6"/>
        <v>6.295957003305928E-3</v>
      </c>
      <c r="H118" s="50">
        <v>583.83399999999995</v>
      </c>
      <c r="I118" s="51">
        <f t="shared" si="7"/>
        <v>5.2894265501356426E-3</v>
      </c>
      <c r="J118" s="50">
        <v>809.25600000000009</v>
      </c>
      <c r="K118" s="50">
        <v>478.84899999999993</v>
      </c>
      <c r="L118" s="50"/>
      <c r="M118" s="49" t="s">
        <v>1004</v>
      </c>
    </row>
    <row r="119" spans="1:13">
      <c r="A119" s="49" t="s">
        <v>800</v>
      </c>
      <c r="B119" s="50">
        <v>2838.319</v>
      </c>
      <c r="C119" s="51">
        <f t="shared" si="4"/>
        <v>1.784831284861129E-2</v>
      </c>
      <c r="D119" s="50">
        <v>3954.9029999999998</v>
      </c>
      <c r="E119" s="51">
        <f t="shared" si="5"/>
        <v>3.0222804343724492E-2</v>
      </c>
      <c r="F119" s="50">
        <v>344.95400000000001</v>
      </c>
      <c r="G119" s="51">
        <f t="shared" si="6"/>
        <v>2.6656580231440904E-3</v>
      </c>
      <c r="H119" s="50">
        <v>851.12099999999998</v>
      </c>
      <c r="I119" s="51">
        <f t="shared" si="7"/>
        <v>7.7109966442139351E-3</v>
      </c>
      <c r="J119" s="50">
        <v>-2493.3649999999998</v>
      </c>
      <c r="K119" s="50">
        <v>-3103.7819999999997</v>
      </c>
      <c r="L119" s="50"/>
      <c r="M119" s="49" t="s">
        <v>1005</v>
      </c>
    </row>
    <row r="120" spans="1:13">
      <c r="A120" s="49" t="s">
        <v>801</v>
      </c>
      <c r="B120" s="50">
        <v>2573206.7479999997</v>
      </c>
      <c r="C120" s="51">
        <f t="shared" si="4"/>
        <v>16.181197061521864</v>
      </c>
      <c r="D120" s="50">
        <v>2754494.7549999999</v>
      </c>
      <c r="E120" s="51">
        <f t="shared" si="5"/>
        <v>21.049455839038362</v>
      </c>
      <c r="F120" s="50">
        <v>3805266.4670000006</v>
      </c>
      <c r="G120" s="51">
        <f t="shared" si="6"/>
        <v>29.405483304903608</v>
      </c>
      <c r="H120" s="50">
        <v>3193680.4670000002</v>
      </c>
      <c r="I120" s="51">
        <f t="shared" si="7"/>
        <v>28.93414610111676</v>
      </c>
      <c r="J120" s="50">
        <v>1232059.719000001</v>
      </c>
      <c r="K120" s="50">
        <v>439185.71200000029</v>
      </c>
      <c r="L120" s="50"/>
      <c r="M120" s="49" t="s">
        <v>801</v>
      </c>
    </row>
    <row r="121" spans="1:13">
      <c r="A121" s="49" t="s">
        <v>802</v>
      </c>
      <c r="B121" s="50">
        <v>67.432000000000002</v>
      </c>
      <c r="C121" s="51">
        <f t="shared" si="4"/>
        <v>4.2403529413274433E-4</v>
      </c>
      <c r="D121" s="50">
        <v>16.765999999999998</v>
      </c>
      <c r="E121" s="51">
        <f t="shared" si="5"/>
        <v>1.2812337941711459E-4</v>
      </c>
      <c r="F121" s="50">
        <v>1121.761</v>
      </c>
      <c r="G121" s="51">
        <f t="shared" si="6"/>
        <v>8.6684926387290417E-3</v>
      </c>
      <c r="H121" s="50">
        <v>58.572000000000003</v>
      </c>
      <c r="I121" s="51">
        <f t="shared" si="7"/>
        <v>5.30651335644284E-4</v>
      </c>
      <c r="J121" s="50">
        <v>1054.329</v>
      </c>
      <c r="K121" s="50">
        <v>41.806000000000004</v>
      </c>
      <c r="L121" s="50"/>
      <c r="M121" s="49" t="s">
        <v>1006</v>
      </c>
    </row>
    <row r="122" spans="1:13">
      <c r="A122" s="49" t="s">
        <v>803</v>
      </c>
      <c r="B122" s="50" t="s">
        <v>755</v>
      </c>
      <c r="C122" s="51" t="str">
        <f t="shared" si="4"/>
        <v>x</v>
      </c>
      <c r="D122" s="50" t="s">
        <v>755</v>
      </c>
      <c r="E122" s="51" t="str">
        <f t="shared" si="5"/>
        <v>x</v>
      </c>
      <c r="F122" s="50">
        <v>30.132000000000001</v>
      </c>
      <c r="G122" s="51">
        <f t="shared" si="6"/>
        <v>2.3284730008458443E-4</v>
      </c>
      <c r="H122" s="50" t="s">
        <v>755</v>
      </c>
      <c r="I122" s="51" t="str">
        <f t="shared" si="7"/>
        <v>x</v>
      </c>
      <c r="J122" s="50">
        <v>30.132000000000001</v>
      </c>
      <c r="K122" s="50" t="s">
        <v>755</v>
      </c>
      <c r="L122" s="50"/>
      <c r="M122" s="49" t="s">
        <v>1007</v>
      </c>
    </row>
    <row r="123" spans="1:13">
      <c r="A123" s="49" t="s">
        <v>804</v>
      </c>
      <c r="B123" s="50">
        <v>65828.247000000003</v>
      </c>
      <c r="C123" s="51">
        <f t="shared" si="4"/>
        <v>0.41395035115209305</v>
      </c>
      <c r="D123" s="50">
        <v>59242.161</v>
      </c>
      <c r="E123" s="51">
        <f t="shared" si="5"/>
        <v>0.4527201402417268</v>
      </c>
      <c r="F123" s="50">
        <v>30548.235000000001</v>
      </c>
      <c r="G123" s="51">
        <f t="shared" si="6"/>
        <v>0.23606378740539644</v>
      </c>
      <c r="H123" s="50">
        <v>37304.089</v>
      </c>
      <c r="I123" s="51">
        <f t="shared" si="7"/>
        <v>0.33796805048219697</v>
      </c>
      <c r="J123" s="50">
        <v>-35280.012000000002</v>
      </c>
      <c r="K123" s="50">
        <v>-21938.072</v>
      </c>
      <c r="L123" s="50"/>
      <c r="M123" s="49" t="s">
        <v>1008</v>
      </c>
    </row>
    <row r="124" spans="1:13">
      <c r="A124" s="49" t="s">
        <v>805</v>
      </c>
      <c r="B124" s="50">
        <v>1.2490000000000001</v>
      </c>
      <c r="C124" s="51">
        <f t="shared" si="4"/>
        <v>7.8541357570856214E-6</v>
      </c>
      <c r="D124" s="50">
        <v>7.742</v>
      </c>
      <c r="E124" s="51">
        <f t="shared" si="5"/>
        <v>5.9163259182112691E-5</v>
      </c>
      <c r="F124" s="50">
        <v>687.60500000000002</v>
      </c>
      <c r="G124" s="51">
        <f t="shared" si="6"/>
        <v>5.3135194402847696E-3</v>
      </c>
      <c r="H124" s="50">
        <v>1222.664</v>
      </c>
      <c r="I124" s="51">
        <f t="shared" si="7"/>
        <v>1.1077106546544131E-2</v>
      </c>
      <c r="J124" s="50">
        <v>686.35599999999999</v>
      </c>
      <c r="K124" s="50">
        <v>1214.922</v>
      </c>
      <c r="L124" s="50"/>
      <c r="M124" s="49" t="s">
        <v>1009</v>
      </c>
    </row>
    <row r="125" spans="1:13">
      <c r="A125" s="49" t="s">
        <v>806</v>
      </c>
      <c r="B125" s="50" t="s">
        <v>725</v>
      </c>
      <c r="C125" s="51" t="str">
        <f t="shared" si="4"/>
        <v>x</v>
      </c>
      <c r="D125" s="50">
        <v>35</v>
      </c>
      <c r="E125" s="51">
        <f t="shared" si="5"/>
        <v>2.674650053440899E-4</v>
      </c>
      <c r="F125" s="50">
        <v>610.71400000000006</v>
      </c>
      <c r="G125" s="51">
        <f t="shared" si="6"/>
        <v>4.7193384449706922E-3</v>
      </c>
      <c r="H125" s="50">
        <v>953.17499999999995</v>
      </c>
      <c r="I125" s="51">
        <f t="shared" si="7"/>
        <v>8.6355867454200024E-3</v>
      </c>
      <c r="J125" s="50">
        <v>610.70100000000002</v>
      </c>
      <c r="K125" s="50">
        <v>918.17499999999995</v>
      </c>
      <c r="L125" s="50"/>
      <c r="M125" s="49" t="s">
        <v>1010</v>
      </c>
    </row>
    <row r="126" spans="1:13">
      <c r="A126" s="49" t="s">
        <v>807</v>
      </c>
      <c r="B126" s="50" t="s">
        <v>755</v>
      </c>
      <c r="C126" s="51" t="str">
        <f t="shared" si="4"/>
        <v>x</v>
      </c>
      <c r="D126" s="50">
        <v>0.65800000000000003</v>
      </c>
      <c r="E126" s="51">
        <f t="shared" si="5"/>
        <v>5.0283421004688908E-6</v>
      </c>
      <c r="F126" s="50">
        <v>4375.4979999999996</v>
      </c>
      <c r="G126" s="51">
        <f t="shared" si="6"/>
        <v>3.3811990436263734E-2</v>
      </c>
      <c r="H126" s="50">
        <v>5172.5770000000002</v>
      </c>
      <c r="I126" s="51">
        <f t="shared" si="7"/>
        <v>4.6862577575853714E-2</v>
      </c>
      <c r="J126" s="50">
        <v>4375.4979999999996</v>
      </c>
      <c r="K126" s="50">
        <v>5171.9189999999999</v>
      </c>
      <c r="L126" s="50"/>
      <c r="M126" s="49" t="s">
        <v>1011</v>
      </c>
    </row>
    <row r="127" spans="1:13">
      <c r="A127" s="49" t="s">
        <v>808</v>
      </c>
      <c r="B127" s="50">
        <v>4.5199999999999996</v>
      </c>
      <c r="C127" s="51">
        <f t="shared" si="4"/>
        <v>2.842329353244756E-5</v>
      </c>
      <c r="D127" s="50">
        <v>5.431</v>
      </c>
      <c r="E127" s="51">
        <f t="shared" si="5"/>
        <v>4.1502926972107211E-5</v>
      </c>
      <c r="F127" s="50">
        <v>2668.7979999999998</v>
      </c>
      <c r="G127" s="51">
        <f t="shared" si="6"/>
        <v>2.0623337606900927E-2</v>
      </c>
      <c r="H127" s="50">
        <v>1115.2670000000001</v>
      </c>
      <c r="I127" s="51">
        <f t="shared" si="7"/>
        <v>1.0104109867342649E-2</v>
      </c>
      <c r="J127" s="50">
        <v>2664.2779999999998</v>
      </c>
      <c r="K127" s="50">
        <v>1109.836</v>
      </c>
      <c r="L127" s="50"/>
      <c r="M127" s="49" t="s">
        <v>1012</v>
      </c>
    </row>
    <row r="128" spans="1:13">
      <c r="A128" s="49" t="s">
        <v>809</v>
      </c>
      <c r="B128" s="50">
        <v>509.31099999999998</v>
      </c>
      <c r="C128" s="51">
        <f t="shared" si="4"/>
        <v>3.202720365554071E-3</v>
      </c>
      <c r="D128" s="50">
        <v>622.47199999999998</v>
      </c>
      <c r="E128" s="51">
        <f t="shared" si="5"/>
        <v>4.7568421944727528E-3</v>
      </c>
      <c r="F128" s="50">
        <v>7287.3320000000003</v>
      </c>
      <c r="G128" s="51">
        <f t="shared" si="6"/>
        <v>5.6313407043010584E-2</v>
      </c>
      <c r="H128" s="50">
        <v>4426.3220000000001</v>
      </c>
      <c r="I128" s="51">
        <f t="shared" si="7"/>
        <v>4.0101647225494745E-2</v>
      </c>
      <c r="J128" s="50">
        <v>6778.0210000000006</v>
      </c>
      <c r="K128" s="50">
        <v>3803.8500000000004</v>
      </c>
      <c r="L128" s="50"/>
      <c r="M128" s="49" t="s">
        <v>1013</v>
      </c>
    </row>
    <row r="129" spans="1:13">
      <c r="A129" s="49" t="s">
        <v>810</v>
      </c>
      <c r="B129" s="50" t="s">
        <v>755</v>
      </c>
      <c r="C129" s="51" t="str">
        <f t="shared" si="4"/>
        <v>x</v>
      </c>
      <c r="D129" s="50">
        <v>2.9489999999999998</v>
      </c>
      <c r="E129" s="51">
        <f t="shared" si="5"/>
        <v>2.2535837164563462E-5</v>
      </c>
      <c r="F129" s="50">
        <v>1211.6969999999999</v>
      </c>
      <c r="G129" s="51">
        <f t="shared" si="6"/>
        <v>9.3634798543273147E-3</v>
      </c>
      <c r="H129" s="50">
        <v>881.25</v>
      </c>
      <c r="I129" s="51">
        <f t="shared" si="7"/>
        <v>7.9839597339432713E-3</v>
      </c>
      <c r="J129" s="50">
        <v>1211.6969999999999</v>
      </c>
      <c r="K129" s="50">
        <v>878.30100000000004</v>
      </c>
      <c r="L129" s="50"/>
      <c r="M129" s="49" t="s">
        <v>1014</v>
      </c>
    </row>
    <row r="130" spans="1:13">
      <c r="A130" s="49" t="s">
        <v>811</v>
      </c>
      <c r="B130" s="50">
        <v>732744.18900000001</v>
      </c>
      <c r="C130" s="51">
        <f t="shared" si="4"/>
        <v>4.6077440637482825</v>
      </c>
      <c r="D130" s="50">
        <v>1280106.659</v>
      </c>
      <c r="E130" s="51">
        <f t="shared" si="5"/>
        <v>9.7823924111554312</v>
      </c>
      <c r="F130" s="50">
        <v>531289.57799999998</v>
      </c>
      <c r="G130" s="51">
        <f t="shared" si="6"/>
        <v>4.1055802402886705</v>
      </c>
      <c r="H130" s="50">
        <v>512980.27100000001</v>
      </c>
      <c r="I130" s="51">
        <f t="shared" si="7"/>
        <v>4.6475050530170856</v>
      </c>
      <c r="J130" s="50">
        <v>-201454.61100000003</v>
      </c>
      <c r="K130" s="50">
        <v>-767126.38800000004</v>
      </c>
      <c r="L130" s="50"/>
      <c r="M130" s="49" t="s">
        <v>1015</v>
      </c>
    </row>
    <row r="131" spans="1:13">
      <c r="A131" s="49" t="s">
        <v>812</v>
      </c>
      <c r="B131" s="50">
        <v>24.497</v>
      </c>
      <c r="C131" s="51">
        <f t="shared" si="4"/>
        <v>1.5404544727087787E-4</v>
      </c>
      <c r="D131" s="50">
        <v>12.06</v>
      </c>
      <c r="E131" s="51">
        <f t="shared" si="5"/>
        <v>9.2160798984277853E-5</v>
      </c>
      <c r="F131" s="50">
        <v>2039.97</v>
      </c>
      <c r="G131" s="51">
        <f t="shared" si="6"/>
        <v>1.5764021862257723E-2</v>
      </c>
      <c r="H131" s="50">
        <v>995.82299999999998</v>
      </c>
      <c r="I131" s="51">
        <f t="shared" si="7"/>
        <v>9.021969627386767E-3</v>
      </c>
      <c r="J131" s="50">
        <v>2015.473</v>
      </c>
      <c r="K131" s="50">
        <v>983.76300000000003</v>
      </c>
      <c r="L131" s="50"/>
      <c r="M131" s="49" t="s">
        <v>1016</v>
      </c>
    </row>
    <row r="132" spans="1:13">
      <c r="A132" s="49" t="s">
        <v>813</v>
      </c>
      <c r="B132" s="50">
        <v>3521.3939999999998</v>
      </c>
      <c r="C132" s="51">
        <f t="shared" si="4"/>
        <v>2.2143720200309656E-2</v>
      </c>
      <c r="D132" s="50">
        <v>14825.239</v>
      </c>
      <c r="E132" s="51">
        <f t="shared" si="5"/>
        <v>0.1132923608103546</v>
      </c>
      <c r="F132" s="50">
        <v>21.071000000000002</v>
      </c>
      <c r="G132" s="51">
        <f t="shared" si="6"/>
        <v>1.6282773994697594E-4</v>
      </c>
      <c r="H132" s="50">
        <v>31.064</v>
      </c>
      <c r="I132" s="51">
        <f t="shared" si="7"/>
        <v>2.8143401438322129E-4</v>
      </c>
      <c r="J132" s="50">
        <v>-3500.3229999999999</v>
      </c>
      <c r="K132" s="50">
        <v>-14794.174999999999</v>
      </c>
      <c r="L132" s="50"/>
      <c r="M132" s="49" t="s">
        <v>1017</v>
      </c>
    </row>
    <row r="133" spans="1:13">
      <c r="A133" s="49" t="s">
        <v>814</v>
      </c>
      <c r="B133" s="50">
        <v>78922.164000000004</v>
      </c>
      <c r="C133" s="51">
        <f t="shared" si="4"/>
        <v>0.49628934371415179</v>
      </c>
      <c r="D133" s="50">
        <v>80409.73</v>
      </c>
      <c r="E133" s="51">
        <f t="shared" si="5"/>
        <v>0.6144796818333379</v>
      </c>
      <c r="F133" s="50">
        <v>451497.83199999999</v>
      </c>
      <c r="G133" s="51">
        <f t="shared" si="6"/>
        <v>3.4889835117231942</v>
      </c>
      <c r="H133" s="50">
        <v>231585.715</v>
      </c>
      <c r="I133" s="51">
        <f t="shared" si="7"/>
        <v>2.0981231472527231</v>
      </c>
      <c r="J133" s="50">
        <v>372575.66800000001</v>
      </c>
      <c r="K133" s="50">
        <v>151175.98499999999</v>
      </c>
      <c r="L133" s="50"/>
      <c r="M133" s="49" t="s">
        <v>1018</v>
      </c>
    </row>
    <row r="134" spans="1:13">
      <c r="A134" s="49" t="s">
        <v>815</v>
      </c>
      <c r="B134" s="50">
        <v>35543.163999999997</v>
      </c>
      <c r="C134" s="51">
        <f t="shared" si="4"/>
        <v>0.22350747421325728</v>
      </c>
      <c r="D134" s="50">
        <v>32390.651999999998</v>
      </c>
      <c r="E134" s="51">
        <f t="shared" si="5"/>
        <v>0.24752474029367308</v>
      </c>
      <c r="F134" s="50">
        <v>83555.183000000005</v>
      </c>
      <c r="G134" s="51">
        <f t="shared" si="6"/>
        <v>0.64567897151278941</v>
      </c>
      <c r="H134" s="50">
        <v>79496.184999999998</v>
      </c>
      <c r="I134" s="51">
        <f t="shared" si="7"/>
        <v>0.72022052770735323</v>
      </c>
      <c r="J134" s="50">
        <v>48012.019000000008</v>
      </c>
      <c r="K134" s="50">
        <v>47105.532999999996</v>
      </c>
      <c r="L134" s="50"/>
      <c r="M134" s="49" t="s">
        <v>1019</v>
      </c>
    </row>
    <row r="135" spans="1:13">
      <c r="A135" s="49" t="s">
        <v>816</v>
      </c>
      <c r="B135" s="50">
        <v>132448.505</v>
      </c>
      <c r="C135" s="51">
        <f t="shared" si="4"/>
        <v>0.83288113618337367</v>
      </c>
      <c r="D135" s="50">
        <v>37347.087</v>
      </c>
      <c r="E135" s="51">
        <f t="shared" si="5"/>
        <v>0.28540110925831974</v>
      </c>
      <c r="F135" s="50">
        <v>38578.156000000003</v>
      </c>
      <c r="G135" s="51">
        <f t="shared" si="6"/>
        <v>0.29811560689107636</v>
      </c>
      <c r="H135" s="50">
        <v>33007.184000000001</v>
      </c>
      <c r="I135" s="51">
        <f t="shared" si="7"/>
        <v>0.29903889700636205</v>
      </c>
      <c r="J135" s="50">
        <v>-93870.349000000002</v>
      </c>
      <c r="K135" s="50">
        <v>-4339.9029999999984</v>
      </c>
      <c r="L135" s="50"/>
      <c r="M135" s="49" t="s">
        <v>1020</v>
      </c>
    </row>
    <row r="136" spans="1:13">
      <c r="A136" s="49" t="s">
        <v>817</v>
      </c>
      <c r="B136" s="50">
        <v>52751.201000000001</v>
      </c>
      <c r="C136" s="51">
        <f t="shared" si="4"/>
        <v>0.33171744916197815</v>
      </c>
      <c r="D136" s="50">
        <v>56594.082999999999</v>
      </c>
      <c r="E136" s="51">
        <f t="shared" si="5"/>
        <v>0.43248390605825343</v>
      </c>
      <c r="F136" s="50">
        <v>5317.5940000000001</v>
      </c>
      <c r="G136" s="51">
        <f t="shared" si="6"/>
        <v>4.1092108251891205E-2</v>
      </c>
      <c r="H136" s="50">
        <v>4698.1189999999997</v>
      </c>
      <c r="I136" s="51">
        <f t="shared" si="7"/>
        <v>4.25640770737859E-2</v>
      </c>
      <c r="J136" s="50">
        <v>-47433.607000000004</v>
      </c>
      <c r="K136" s="50">
        <v>-51895.964</v>
      </c>
      <c r="L136" s="50"/>
      <c r="M136" s="49" t="s">
        <v>1021</v>
      </c>
    </row>
    <row r="137" spans="1:13">
      <c r="A137" s="49" t="s">
        <v>818</v>
      </c>
      <c r="B137" s="50">
        <v>23211.346000000001</v>
      </c>
      <c r="C137" s="51">
        <f t="shared" si="4"/>
        <v>0.14596081872592981</v>
      </c>
      <c r="D137" s="50">
        <v>39926.633000000002</v>
      </c>
      <c r="E137" s="51">
        <f t="shared" si="5"/>
        <v>0.30511363167761479</v>
      </c>
      <c r="F137" s="50">
        <v>27968.294999999998</v>
      </c>
      <c r="G137" s="51">
        <f t="shared" si="6"/>
        <v>0.21612710668787941</v>
      </c>
      <c r="H137" s="50">
        <v>21817.409</v>
      </c>
      <c r="I137" s="51">
        <f t="shared" si="7"/>
        <v>0.19766163399145706</v>
      </c>
      <c r="J137" s="50">
        <v>4756.9489999999969</v>
      </c>
      <c r="K137" s="50">
        <v>-18109.224000000002</v>
      </c>
      <c r="L137" s="50"/>
      <c r="M137" s="49" t="s">
        <v>1022</v>
      </c>
    </row>
    <row r="138" spans="1:13">
      <c r="A138" s="49" t="s">
        <v>819</v>
      </c>
      <c r="B138" s="50" t="s">
        <v>725</v>
      </c>
      <c r="C138" s="51" t="str">
        <f t="shared" si="4"/>
        <v>x</v>
      </c>
      <c r="D138" s="50">
        <v>9.9760000000000009</v>
      </c>
      <c r="E138" s="51">
        <f t="shared" si="5"/>
        <v>7.6235168380361186E-5</v>
      </c>
      <c r="F138" s="50">
        <v>3804.5279999999998</v>
      </c>
      <c r="G138" s="51">
        <f t="shared" si="6"/>
        <v>2.9399776745526476E-2</v>
      </c>
      <c r="H138" s="50">
        <v>1418.4359999999999</v>
      </c>
      <c r="I138" s="51">
        <f t="shared" si="7"/>
        <v>1.285076415225595E-2</v>
      </c>
      <c r="J138" s="50">
        <v>3804.0459999999998</v>
      </c>
      <c r="K138" s="50">
        <v>1408.4599999999998</v>
      </c>
      <c r="L138" s="50"/>
      <c r="M138" s="49" t="s">
        <v>1023</v>
      </c>
    </row>
    <row r="139" spans="1:13">
      <c r="A139" s="49" t="s">
        <v>820</v>
      </c>
      <c r="B139" s="50" t="s">
        <v>755</v>
      </c>
      <c r="C139" s="51" t="str">
        <f t="shared" si="4"/>
        <v>x</v>
      </c>
      <c r="D139" s="50" t="s">
        <v>755</v>
      </c>
      <c r="E139" s="51" t="str">
        <f t="shared" si="5"/>
        <v>x</v>
      </c>
      <c r="F139" s="50">
        <v>131.41900000000001</v>
      </c>
      <c r="G139" s="51">
        <f t="shared" si="6"/>
        <v>1.0155502233444844E-3</v>
      </c>
      <c r="H139" s="50">
        <v>14.981</v>
      </c>
      <c r="I139" s="51">
        <f t="shared" si="7"/>
        <v>1.3572505052391958E-4</v>
      </c>
      <c r="J139" s="50">
        <v>131.41900000000001</v>
      </c>
      <c r="K139" s="50">
        <v>14.981</v>
      </c>
      <c r="L139" s="50"/>
      <c r="M139" s="49" t="s">
        <v>1024</v>
      </c>
    </row>
    <row r="140" spans="1:13">
      <c r="A140" s="49" t="s">
        <v>821</v>
      </c>
      <c r="B140" s="50">
        <v>2050.761</v>
      </c>
      <c r="C140" s="51">
        <f t="shared" si="4"/>
        <v>1.2895880944224712E-2</v>
      </c>
      <c r="D140" s="50">
        <v>2177.9879999999998</v>
      </c>
      <c r="E140" s="51">
        <f t="shared" si="5"/>
        <v>1.6643873487410393E-2</v>
      </c>
      <c r="F140" s="50">
        <v>22963.438999999998</v>
      </c>
      <c r="G140" s="51">
        <f t="shared" si="6"/>
        <v>0.17745170489204329</v>
      </c>
      <c r="H140" s="50">
        <v>18494.149000000001</v>
      </c>
      <c r="I140" s="51">
        <f t="shared" si="7"/>
        <v>0.16755352162218123</v>
      </c>
      <c r="J140" s="50">
        <v>20912.678</v>
      </c>
      <c r="K140" s="50">
        <v>16316.161000000002</v>
      </c>
      <c r="L140" s="50"/>
      <c r="M140" s="49" t="s">
        <v>1025</v>
      </c>
    </row>
    <row r="141" spans="1:13">
      <c r="A141" s="49" t="s">
        <v>718</v>
      </c>
      <c r="B141" s="50">
        <v>27139.674999999999</v>
      </c>
      <c r="C141" s="51">
        <f t="shared" si="4"/>
        <v>0.17066348426996214</v>
      </c>
      <c r="D141" s="50">
        <v>34134.798999999999</v>
      </c>
      <c r="E141" s="51">
        <f t="shared" si="5"/>
        <v>0.26085326277012677</v>
      </c>
      <c r="F141" s="50">
        <v>11395.929</v>
      </c>
      <c r="G141" s="51">
        <f t="shared" si="6"/>
        <v>8.8062899893987065E-2</v>
      </c>
      <c r="H141" s="50">
        <v>9355.5190000000002</v>
      </c>
      <c r="I141" s="51">
        <f t="shared" si="7"/>
        <v>8.4759247643848179E-2</v>
      </c>
      <c r="J141" s="50">
        <v>-15743.745999999999</v>
      </c>
      <c r="K141" s="50">
        <v>-24779.279999999999</v>
      </c>
      <c r="L141" s="50"/>
      <c r="M141" s="49" t="s">
        <v>927</v>
      </c>
    </row>
    <row r="142" spans="1:13">
      <c r="A142" s="49" t="s">
        <v>822</v>
      </c>
      <c r="B142" s="50" t="s">
        <v>755</v>
      </c>
      <c r="C142" s="51" t="str">
        <f t="shared" ref="C142:C205" si="8">IF(B142=0,0,IF(OR(B142="x",B142="Ə"),"x",B142/$B$12*100))</f>
        <v>x</v>
      </c>
      <c r="D142" s="50" t="s">
        <v>725</v>
      </c>
      <c r="E142" s="51" t="str">
        <f t="shared" ref="E142:E205" si="9">IF(D142=0,0,IF(OR(D142="x",D142="Ə"),"x",D142/$D$12*100))</f>
        <v>x</v>
      </c>
      <c r="F142" s="50">
        <v>8.6479999999999997</v>
      </c>
      <c r="G142" s="51">
        <f t="shared" ref="G142:G205" si="10">IF(F142=0,0,IF(OR(F142="x",F142="Ə"),"x",F142/$F$12*100))</f>
        <v>6.6828071523014932E-5</v>
      </c>
      <c r="H142" s="50">
        <v>6.5369999999999999</v>
      </c>
      <c r="I142" s="51">
        <f t="shared" ref="I142:I205" si="11">IF(H142=0,0,IF(OR(H142="x",H142="Ə"),"x",H142/$H$12*100))</f>
        <v>5.9223994077488971E-5</v>
      </c>
      <c r="J142" s="50">
        <v>8.6479999999999997</v>
      </c>
      <c r="K142" s="50">
        <v>6.101</v>
      </c>
      <c r="L142" s="50"/>
      <c r="M142" s="49" t="s">
        <v>1026</v>
      </c>
    </row>
    <row r="143" spans="1:13">
      <c r="A143" s="49" t="s">
        <v>823</v>
      </c>
      <c r="B143" s="50" t="s">
        <v>755</v>
      </c>
      <c r="C143" s="51" t="str">
        <f t="shared" si="8"/>
        <v>x</v>
      </c>
      <c r="D143" s="50" t="s">
        <v>725</v>
      </c>
      <c r="E143" s="51" t="str">
        <f t="shared" si="9"/>
        <v>x</v>
      </c>
      <c r="F143" s="50" t="s">
        <v>725</v>
      </c>
      <c r="G143" s="51" t="str">
        <f t="shared" si="10"/>
        <v>x</v>
      </c>
      <c r="H143" s="50">
        <v>1.7450000000000001</v>
      </c>
      <c r="I143" s="51">
        <f t="shared" si="11"/>
        <v>1.5809372749765682E-5</v>
      </c>
      <c r="J143" s="50" t="s">
        <v>725</v>
      </c>
      <c r="K143" s="50">
        <v>1.304</v>
      </c>
      <c r="L143" s="50"/>
      <c r="M143" s="49" t="s">
        <v>1027</v>
      </c>
    </row>
    <row r="144" spans="1:13">
      <c r="A144" s="49" t="s">
        <v>824</v>
      </c>
      <c r="B144" s="50" t="s">
        <v>755</v>
      </c>
      <c r="C144" s="51" t="str">
        <f t="shared" si="8"/>
        <v>x</v>
      </c>
      <c r="D144" s="50" t="s">
        <v>755</v>
      </c>
      <c r="E144" s="51" t="str">
        <f t="shared" si="9"/>
        <v>x</v>
      </c>
      <c r="F144" s="50">
        <v>298.46100000000001</v>
      </c>
      <c r="G144" s="51">
        <f t="shared" si="10"/>
        <v>2.3063798629545055E-3</v>
      </c>
      <c r="H144" s="50">
        <v>485.80599999999998</v>
      </c>
      <c r="I144" s="51">
        <f t="shared" si="11"/>
        <v>4.4013112539098374E-3</v>
      </c>
      <c r="J144" s="50">
        <v>298.46100000000001</v>
      </c>
      <c r="K144" s="50">
        <v>485.80599999999998</v>
      </c>
      <c r="L144" s="50"/>
      <c r="M144" s="49" t="s">
        <v>1028</v>
      </c>
    </row>
    <row r="145" spans="1:13">
      <c r="A145" s="49" t="s">
        <v>825</v>
      </c>
      <c r="B145" s="50">
        <v>1702.99</v>
      </c>
      <c r="C145" s="51">
        <f t="shared" si="8"/>
        <v>1.0708978905491787E-2</v>
      </c>
      <c r="D145" s="50">
        <v>7601.3540000000003</v>
      </c>
      <c r="E145" s="51">
        <f t="shared" si="9"/>
        <v>5.8088462520923416E-2</v>
      </c>
      <c r="F145" s="50">
        <v>10007.398999999999</v>
      </c>
      <c r="G145" s="51">
        <f t="shared" si="10"/>
        <v>7.7332929709915371E-2</v>
      </c>
      <c r="H145" s="50">
        <v>9573.098</v>
      </c>
      <c r="I145" s="51">
        <f t="shared" si="11"/>
        <v>8.6730472579963525E-2</v>
      </c>
      <c r="J145" s="50">
        <v>8304.4089999999997</v>
      </c>
      <c r="K145" s="50">
        <v>1971.7439999999997</v>
      </c>
      <c r="L145" s="50"/>
      <c r="M145" s="49" t="s">
        <v>1029</v>
      </c>
    </row>
    <row r="146" spans="1:13">
      <c r="A146" s="49" t="s">
        <v>826</v>
      </c>
      <c r="B146" s="50">
        <v>21899.072</v>
      </c>
      <c r="C146" s="51">
        <f t="shared" si="8"/>
        <v>0.13770879458942556</v>
      </c>
      <c r="D146" s="50">
        <v>21155.276999999998</v>
      </c>
      <c r="E146" s="51">
        <f t="shared" si="9"/>
        <v>0.16166560788173437</v>
      </c>
      <c r="F146" s="50">
        <v>549.947</v>
      </c>
      <c r="G146" s="51">
        <f t="shared" si="10"/>
        <v>4.2497568744065102E-3</v>
      </c>
      <c r="H146" s="50">
        <v>325.43400000000003</v>
      </c>
      <c r="I146" s="51">
        <f t="shared" si="11"/>
        <v>2.9483710094253554E-3</v>
      </c>
      <c r="J146" s="50">
        <v>-21349.125</v>
      </c>
      <c r="K146" s="50">
        <v>-20829.842999999997</v>
      </c>
      <c r="L146" s="50"/>
      <c r="M146" s="49" t="s">
        <v>1030</v>
      </c>
    </row>
    <row r="147" spans="1:13">
      <c r="A147" s="49" t="s">
        <v>827</v>
      </c>
      <c r="B147" s="50">
        <v>5979.0770000000002</v>
      </c>
      <c r="C147" s="51">
        <f t="shared" si="8"/>
        <v>3.759846473984646E-2</v>
      </c>
      <c r="D147" s="50">
        <v>3675.2379999999998</v>
      </c>
      <c r="E147" s="51">
        <f t="shared" si="9"/>
        <v>2.8085644323165782E-2</v>
      </c>
      <c r="F147" s="50">
        <v>4173.0159999999996</v>
      </c>
      <c r="G147" s="51">
        <f t="shared" si="10"/>
        <v>3.2247295526675032E-2</v>
      </c>
      <c r="H147" s="50">
        <v>2692.4479999999999</v>
      </c>
      <c r="I147" s="51">
        <f t="shared" si="11"/>
        <v>2.4393073949204074E-2</v>
      </c>
      <c r="J147" s="50">
        <v>-1806.0610000000006</v>
      </c>
      <c r="K147" s="50">
        <v>-982.79</v>
      </c>
      <c r="L147" s="50"/>
      <c r="M147" s="49" t="s">
        <v>1031</v>
      </c>
    </row>
    <row r="148" spans="1:13">
      <c r="A148" s="49" t="s">
        <v>828</v>
      </c>
      <c r="B148" s="50">
        <v>16.902999999999999</v>
      </c>
      <c r="C148" s="51">
        <f t="shared" si="8"/>
        <v>1.0629179880065513E-4</v>
      </c>
      <c r="D148" s="50">
        <v>65.421999999999997</v>
      </c>
      <c r="E148" s="51">
        <f t="shared" si="9"/>
        <v>4.9994558798917288E-4</v>
      </c>
      <c r="F148" s="50">
        <v>3180.3870000000002</v>
      </c>
      <c r="G148" s="51">
        <f t="shared" si="10"/>
        <v>2.4576680146492471E-2</v>
      </c>
      <c r="H148" s="50">
        <v>1906.16</v>
      </c>
      <c r="I148" s="51">
        <f t="shared" si="11"/>
        <v>1.7269452126471834E-2</v>
      </c>
      <c r="J148" s="50">
        <v>3163.4840000000004</v>
      </c>
      <c r="K148" s="50">
        <v>1840.7380000000001</v>
      </c>
      <c r="L148" s="50"/>
      <c r="M148" s="49" t="s">
        <v>1032</v>
      </c>
    </row>
    <row r="149" spans="1:13">
      <c r="A149" s="49" t="s">
        <v>829</v>
      </c>
      <c r="B149" s="50">
        <v>13.128</v>
      </c>
      <c r="C149" s="51">
        <f t="shared" si="8"/>
        <v>8.2553318029639726E-5</v>
      </c>
      <c r="D149" s="50">
        <v>22.439</v>
      </c>
      <c r="E149" s="51">
        <f t="shared" si="9"/>
        <v>1.7147563585474384E-4</v>
      </c>
      <c r="F149" s="50">
        <v>2571.645</v>
      </c>
      <c r="G149" s="51">
        <f t="shared" si="10"/>
        <v>1.9872580480088317E-2</v>
      </c>
      <c r="H149" s="50">
        <v>1086.306</v>
      </c>
      <c r="I149" s="51">
        <f t="shared" si="11"/>
        <v>9.8417286385713235E-3</v>
      </c>
      <c r="J149" s="50">
        <v>2558.5169999999998</v>
      </c>
      <c r="K149" s="50">
        <v>1063.867</v>
      </c>
      <c r="L149" s="50"/>
      <c r="M149" s="49" t="s">
        <v>1033</v>
      </c>
    </row>
    <row r="150" spans="1:13">
      <c r="A150" s="49" t="s">
        <v>830</v>
      </c>
      <c r="B150" s="50" t="s">
        <v>755</v>
      </c>
      <c r="C150" s="51" t="str">
        <f t="shared" si="8"/>
        <v>x</v>
      </c>
      <c r="D150" s="50">
        <v>2.0950000000000002</v>
      </c>
      <c r="E150" s="51">
        <f t="shared" si="9"/>
        <v>1.6009691034167672E-5</v>
      </c>
      <c r="F150" s="50" t="s">
        <v>755</v>
      </c>
      <c r="G150" s="51" t="str">
        <f t="shared" si="10"/>
        <v>x</v>
      </c>
      <c r="H150" s="50">
        <v>2.9420000000000002</v>
      </c>
      <c r="I150" s="51">
        <f t="shared" si="11"/>
        <v>2.6653968269232456E-5</v>
      </c>
      <c r="J150" s="50" t="s">
        <v>755</v>
      </c>
      <c r="K150" s="50">
        <v>0.84699999999999998</v>
      </c>
      <c r="L150" s="50"/>
      <c r="M150" s="49" t="s">
        <v>1034</v>
      </c>
    </row>
    <row r="151" spans="1:13">
      <c r="A151" s="49" t="s">
        <v>831</v>
      </c>
      <c r="B151" s="50" t="s">
        <v>755</v>
      </c>
      <c r="C151" s="51" t="str">
        <f t="shared" si="8"/>
        <v>x</v>
      </c>
      <c r="D151" s="50">
        <v>1.079</v>
      </c>
      <c r="E151" s="51">
        <f t="shared" si="9"/>
        <v>8.2455640218935157E-6</v>
      </c>
      <c r="F151" s="50">
        <v>181.745</v>
      </c>
      <c r="G151" s="51">
        <f t="shared" si="10"/>
        <v>1.4044481798046197E-3</v>
      </c>
      <c r="H151" s="50">
        <v>57.427</v>
      </c>
      <c r="I151" s="51">
        <f t="shared" si="11"/>
        <v>5.2027785037294771E-4</v>
      </c>
      <c r="J151" s="50">
        <v>181.745</v>
      </c>
      <c r="K151" s="50">
        <v>56.347999999999999</v>
      </c>
      <c r="L151" s="50"/>
      <c r="M151" s="49" t="s">
        <v>1035</v>
      </c>
    </row>
    <row r="152" spans="1:13">
      <c r="A152" s="49" t="s">
        <v>832</v>
      </c>
      <c r="B152" s="50" t="s">
        <v>755</v>
      </c>
      <c r="C152" s="51" t="str">
        <f t="shared" si="8"/>
        <v>x</v>
      </c>
      <c r="D152" s="50" t="s">
        <v>755</v>
      </c>
      <c r="E152" s="51" t="str">
        <f t="shared" si="9"/>
        <v>x</v>
      </c>
      <c r="F152" s="50">
        <v>245.63</v>
      </c>
      <c r="G152" s="51">
        <f t="shared" si="10"/>
        <v>1.8981243302726826E-3</v>
      </c>
      <c r="H152" s="50">
        <v>111.98699999999999</v>
      </c>
      <c r="I152" s="51">
        <f t="shared" si="11"/>
        <v>1.0145812184114665E-3</v>
      </c>
      <c r="J152" s="50">
        <v>245.63</v>
      </c>
      <c r="K152" s="50">
        <v>111.98699999999999</v>
      </c>
      <c r="L152" s="50"/>
      <c r="M152" s="49" t="s">
        <v>1036</v>
      </c>
    </row>
    <row r="153" spans="1:13">
      <c r="A153" s="49" t="s">
        <v>833</v>
      </c>
      <c r="B153" s="50">
        <v>72459.247000000003</v>
      </c>
      <c r="C153" s="51">
        <f t="shared" si="8"/>
        <v>0.45564832889847795</v>
      </c>
      <c r="D153" s="50">
        <v>48740.453000000001</v>
      </c>
      <c r="E153" s="51">
        <f t="shared" si="9"/>
        <v>0.372467586346239</v>
      </c>
      <c r="F153" s="50">
        <v>244344.736</v>
      </c>
      <c r="G153" s="51">
        <f t="shared" si="10"/>
        <v>1.8881923558834648</v>
      </c>
      <c r="H153" s="50">
        <v>178648.54300000001</v>
      </c>
      <c r="I153" s="51">
        <f t="shared" si="11"/>
        <v>1.6185222965556121</v>
      </c>
      <c r="J153" s="50">
        <v>171885.489</v>
      </c>
      <c r="K153" s="50">
        <v>129908.09</v>
      </c>
      <c r="L153" s="50"/>
      <c r="M153" s="49" t="s">
        <v>1037</v>
      </c>
    </row>
    <row r="154" spans="1:13">
      <c r="A154" s="49" t="s">
        <v>834</v>
      </c>
      <c r="B154" s="50">
        <v>1539.691</v>
      </c>
      <c r="C154" s="51">
        <f t="shared" si="8"/>
        <v>9.6820993898822389E-3</v>
      </c>
      <c r="D154" s="50">
        <v>948.27</v>
      </c>
      <c r="E154" s="51">
        <f t="shared" si="9"/>
        <v>7.246544017646862E-3</v>
      </c>
      <c r="F154" s="50">
        <v>5274.1350000000002</v>
      </c>
      <c r="G154" s="51">
        <f t="shared" si="10"/>
        <v>4.0756275555277104E-2</v>
      </c>
      <c r="H154" s="50">
        <v>6443.2889999999998</v>
      </c>
      <c r="I154" s="51">
        <f t="shared" si="11"/>
        <v>5.837498999167047E-2</v>
      </c>
      <c r="J154" s="50">
        <v>3734.4440000000004</v>
      </c>
      <c r="K154" s="50">
        <v>5495.0190000000002</v>
      </c>
      <c r="L154" s="50"/>
      <c r="M154" s="49" t="s">
        <v>1038</v>
      </c>
    </row>
    <row r="155" spans="1:13">
      <c r="A155" s="49" t="s">
        <v>835</v>
      </c>
      <c r="B155" s="50">
        <v>7052.8990000000003</v>
      </c>
      <c r="C155" s="51">
        <f t="shared" si="8"/>
        <v>4.4351021799049976E-2</v>
      </c>
      <c r="D155" s="50">
        <v>5956.47</v>
      </c>
      <c r="E155" s="51">
        <f t="shared" si="9"/>
        <v>4.5518493725197472E-2</v>
      </c>
      <c r="F155" s="50">
        <v>11219.145</v>
      </c>
      <c r="G155" s="51">
        <f t="shared" si="10"/>
        <v>8.6696788215434265E-2</v>
      </c>
      <c r="H155" s="50">
        <v>7956.0919999999996</v>
      </c>
      <c r="I155" s="51">
        <f t="shared" si="11"/>
        <v>7.2080701466721339E-2</v>
      </c>
      <c r="J155" s="50">
        <v>4166.2460000000001</v>
      </c>
      <c r="K155" s="50">
        <v>1999.6219999999994</v>
      </c>
      <c r="L155" s="50"/>
      <c r="M155" s="49" t="s">
        <v>1039</v>
      </c>
    </row>
    <row r="156" spans="1:13">
      <c r="A156" s="49" t="s">
        <v>836</v>
      </c>
      <c r="B156" s="50">
        <v>30215.606</v>
      </c>
      <c r="C156" s="51">
        <f t="shared" si="8"/>
        <v>0.19000598199088137</v>
      </c>
      <c r="D156" s="50">
        <v>17332.241999999998</v>
      </c>
      <c r="E156" s="51">
        <f t="shared" si="9"/>
        <v>0.13245051997585885</v>
      </c>
      <c r="F156" s="50">
        <v>22381.486000000001</v>
      </c>
      <c r="G156" s="51">
        <f t="shared" si="10"/>
        <v>0.17295461924136882</v>
      </c>
      <c r="H156" s="50">
        <v>18511.116999999998</v>
      </c>
      <c r="I156" s="51">
        <f t="shared" si="11"/>
        <v>0.16770724852007121</v>
      </c>
      <c r="J156" s="50">
        <v>-7834.119999999999</v>
      </c>
      <c r="K156" s="50">
        <v>1178.875</v>
      </c>
      <c r="L156" s="50"/>
      <c r="M156" s="49" t="s">
        <v>1040</v>
      </c>
    </row>
    <row r="157" spans="1:13">
      <c r="A157" s="49" t="s">
        <v>837</v>
      </c>
      <c r="B157" s="50" t="s">
        <v>755</v>
      </c>
      <c r="C157" s="51" t="str">
        <f t="shared" si="8"/>
        <v>x</v>
      </c>
      <c r="D157" s="50">
        <v>144.578</v>
      </c>
      <c r="E157" s="51">
        <f t="shared" si="9"/>
        <v>1.1048444440753668E-3</v>
      </c>
      <c r="F157" s="50">
        <v>50.57</v>
      </c>
      <c r="G157" s="51">
        <f t="shared" si="10"/>
        <v>3.90783484842607E-4</v>
      </c>
      <c r="H157" s="50">
        <v>1.33</v>
      </c>
      <c r="I157" s="51">
        <f t="shared" si="11"/>
        <v>1.2049550577185305E-5</v>
      </c>
      <c r="J157" s="50">
        <v>50.57</v>
      </c>
      <c r="K157" s="50">
        <v>-143.24799999999999</v>
      </c>
      <c r="L157" s="50"/>
      <c r="M157" s="49" t="s">
        <v>1041</v>
      </c>
    </row>
    <row r="158" spans="1:13">
      <c r="A158" s="49" t="s">
        <v>838</v>
      </c>
      <c r="B158" s="50">
        <v>16951.830999999998</v>
      </c>
      <c r="C158" s="51">
        <f t="shared" si="8"/>
        <v>0.1065988646958947</v>
      </c>
      <c r="D158" s="50">
        <v>7807.1319999999996</v>
      </c>
      <c r="E158" s="51">
        <f t="shared" si="9"/>
        <v>5.966098863148616E-2</v>
      </c>
      <c r="F158" s="50">
        <v>5989.6660000000002</v>
      </c>
      <c r="G158" s="51">
        <f t="shared" si="10"/>
        <v>4.6285595264450835E-2</v>
      </c>
      <c r="H158" s="50">
        <v>6835.1750000000002</v>
      </c>
      <c r="I158" s="51">
        <f t="shared" si="11"/>
        <v>6.1925403658956817E-2</v>
      </c>
      <c r="J158" s="50">
        <v>-10962.164999999997</v>
      </c>
      <c r="K158" s="50">
        <v>-971.95699999999943</v>
      </c>
      <c r="L158" s="50"/>
      <c r="M158" s="49" t="s">
        <v>1042</v>
      </c>
    </row>
    <row r="159" spans="1:13">
      <c r="A159" s="49" t="s">
        <v>839</v>
      </c>
      <c r="B159" s="50">
        <v>7741.4960000000001</v>
      </c>
      <c r="C159" s="51">
        <f t="shared" si="8"/>
        <v>4.8681153360236436E-2</v>
      </c>
      <c r="D159" s="50">
        <v>7041.1239999999998</v>
      </c>
      <c r="E159" s="51">
        <f t="shared" si="9"/>
        <v>5.3807264808239996E-2</v>
      </c>
      <c r="F159" s="50">
        <v>500.44799999999998</v>
      </c>
      <c r="G159" s="51">
        <f t="shared" si="10"/>
        <v>3.8672496227508991E-3</v>
      </c>
      <c r="H159" s="50">
        <v>502.80900000000003</v>
      </c>
      <c r="I159" s="51">
        <f t="shared" si="11"/>
        <v>4.5553552452360646E-3</v>
      </c>
      <c r="J159" s="50">
        <v>-7241.0479999999998</v>
      </c>
      <c r="K159" s="50">
        <v>-6538.3149999999996</v>
      </c>
      <c r="L159" s="50"/>
      <c r="M159" s="49" t="s">
        <v>1043</v>
      </c>
    </row>
    <row r="160" spans="1:13">
      <c r="A160" s="49" t="s">
        <v>840</v>
      </c>
      <c r="B160" s="50">
        <v>1462.883</v>
      </c>
      <c r="C160" s="51">
        <f t="shared" si="8"/>
        <v>9.1991046266874966E-3</v>
      </c>
      <c r="D160" s="50">
        <v>709.1</v>
      </c>
      <c r="E160" s="51">
        <f t="shared" si="9"/>
        <v>5.4188410082712628E-3</v>
      </c>
      <c r="F160" s="50">
        <v>7467.4949999999999</v>
      </c>
      <c r="G160" s="51">
        <f t="shared" si="10"/>
        <v>5.7705630198630481E-2</v>
      </c>
      <c r="H160" s="50">
        <v>4546.9480000000003</v>
      </c>
      <c r="I160" s="51">
        <f t="shared" si="11"/>
        <v>4.1194496163783137E-2</v>
      </c>
      <c r="J160" s="50">
        <v>6004.6120000000001</v>
      </c>
      <c r="K160" s="50">
        <v>3837.8480000000004</v>
      </c>
      <c r="L160" s="50"/>
      <c r="M160" s="49" t="s">
        <v>1044</v>
      </c>
    </row>
    <row r="161" spans="1:13">
      <c r="A161" s="49" t="s">
        <v>841</v>
      </c>
      <c r="B161" s="50">
        <v>44.878999999999998</v>
      </c>
      <c r="C161" s="51">
        <f t="shared" si="8"/>
        <v>2.822143784165297E-4</v>
      </c>
      <c r="D161" s="50">
        <v>368.88200000000001</v>
      </c>
      <c r="E161" s="51">
        <f t="shared" si="9"/>
        <v>2.8189436028953885E-3</v>
      </c>
      <c r="F161" s="50">
        <v>1318.1690000000001</v>
      </c>
      <c r="G161" s="51">
        <f t="shared" si="10"/>
        <v>1.018625025571474E-2</v>
      </c>
      <c r="H161" s="50">
        <v>848.279</v>
      </c>
      <c r="I161" s="51">
        <f t="shared" si="11"/>
        <v>7.6852486571911075E-3</v>
      </c>
      <c r="J161" s="50">
        <v>1273.2900000000002</v>
      </c>
      <c r="K161" s="50">
        <v>479.39699999999999</v>
      </c>
      <c r="L161" s="50"/>
      <c r="M161" s="49" t="s">
        <v>1045</v>
      </c>
    </row>
    <row r="162" spans="1:13">
      <c r="A162" s="49" t="s">
        <v>842</v>
      </c>
      <c r="B162" s="50" t="s">
        <v>755</v>
      </c>
      <c r="C162" s="51" t="str">
        <f t="shared" si="8"/>
        <v>x</v>
      </c>
      <c r="D162" s="50" t="s">
        <v>755</v>
      </c>
      <c r="E162" s="51" t="str">
        <f t="shared" si="9"/>
        <v>x</v>
      </c>
      <c r="F162" s="50">
        <v>468.03500000000003</v>
      </c>
      <c r="G162" s="51">
        <f t="shared" si="10"/>
        <v>3.6167757233203394E-3</v>
      </c>
      <c r="H162" s="50">
        <v>6.7320000000000002</v>
      </c>
      <c r="I162" s="51">
        <f t="shared" si="11"/>
        <v>6.0990657507978555E-5</v>
      </c>
      <c r="J162" s="50">
        <v>468.03500000000003</v>
      </c>
      <c r="K162" s="50">
        <v>6.7320000000000002</v>
      </c>
      <c r="L162" s="50"/>
      <c r="M162" s="49" t="s">
        <v>1046</v>
      </c>
    </row>
    <row r="163" spans="1:13">
      <c r="A163" s="49" t="s">
        <v>843</v>
      </c>
      <c r="B163" s="50">
        <v>36957.737999999998</v>
      </c>
      <c r="C163" s="51">
        <f t="shared" si="8"/>
        <v>0.23240279545780781</v>
      </c>
      <c r="D163" s="50">
        <v>14383.611000000001</v>
      </c>
      <c r="E163" s="51">
        <f t="shared" si="9"/>
        <v>0.10991750265663745</v>
      </c>
      <c r="F163" s="50">
        <v>4942.366</v>
      </c>
      <c r="G163" s="51">
        <f t="shared" si="10"/>
        <v>3.8192505612964528E-2</v>
      </c>
      <c r="H163" s="50">
        <v>5892.7420000000002</v>
      </c>
      <c r="I163" s="51">
        <f t="shared" si="11"/>
        <v>5.3387137419025635E-2</v>
      </c>
      <c r="J163" s="50">
        <v>-32015.371999999996</v>
      </c>
      <c r="K163" s="50">
        <v>-8490.8690000000006</v>
      </c>
      <c r="L163" s="50"/>
      <c r="M163" s="49" t="s">
        <v>1047</v>
      </c>
    </row>
    <row r="164" spans="1:13">
      <c r="A164" s="49" t="s">
        <v>844</v>
      </c>
      <c r="B164" s="50">
        <v>1106297.4140000001</v>
      </c>
      <c r="C164" s="51">
        <f t="shared" si="8"/>
        <v>6.956773480599483</v>
      </c>
      <c r="D164" s="50">
        <v>881978.07200000004</v>
      </c>
      <c r="E164" s="51">
        <f t="shared" si="9"/>
        <v>6.7399505640242898</v>
      </c>
      <c r="F164" s="50">
        <v>2240722.7370000002</v>
      </c>
      <c r="G164" s="51">
        <f t="shared" si="10"/>
        <v>17.315353761734713</v>
      </c>
      <c r="H164" s="50">
        <v>1967081.047</v>
      </c>
      <c r="I164" s="51">
        <f t="shared" si="11"/>
        <v>17.821385387405357</v>
      </c>
      <c r="J164" s="50">
        <v>1134425.3230000001</v>
      </c>
      <c r="K164" s="50">
        <v>1085102.9750000001</v>
      </c>
      <c r="L164" s="50"/>
      <c r="M164" s="49" t="s">
        <v>1048</v>
      </c>
    </row>
    <row r="165" spans="1:13">
      <c r="A165" s="49" t="s">
        <v>845</v>
      </c>
      <c r="B165" s="50">
        <v>87346.297999999995</v>
      </c>
      <c r="C165" s="51">
        <f t="shared" si="8"/>
        <v>0.54926315642182233</v>
      </c>
      <c r="D165" s="50">
        <v>48887.413999999997</v>
      </c>
      <c r="E165" s="51">
        <f t="shared" si="9"/>
        <v>0.37359064133624964</v>
      </c>
      <c r="F165" s="50">
        <v>7118.2520000000004</v>
      </c>
      <c r="G165" s="51">
        <f t="shared" si="10"/>
        <v>5.5006828604861724E-2</v>
      </c>
      <c r="H165" s="50">
        <v>9323.3240000000005</v>
      </c>
      <c r="I165" s="51">
        <f t="shared" si="11"/>
        <v>8.4467566981568126E-2</v>
      </c>
      <c r="J165" s="50">
        <v>-80228.046000000002</v>
      </c>
      <c r="K165" s="50">
        <v>-39564.089999999997</v>
      </c>
      <c r="L165" s="50"/>
      <c r="M165" s="49" t="s">
        <v>1049</v>
      </c>
    </row>
    <row r="166" spans="1:13">
      <c r="A166" s="49" t="s">
        <v>846</v>
      </c>
      <c r="B166" s="50" t="s">
        <v>755</v>
      </c>
      <c r="C166" s="51" t="str">
        <f t="shared" si="8"/>
        <v>x</v>
      </c>
      <c r="D166" s="50">
        <v>17.052</v>
      </c>
      <c r="E166" s="51">
        <f t="shared" si="9"/>
        <v>1.3030895060364063E-4</v>
      </c>
      <c r="F166" s="50">
        <v>28.094999999999999</v>
      </c>
      <c r="G166" s="51">
        <f t="shared" si="10"/>
        <v>2.1710622912108057E-4</v>
      </c>
      <c r="H166" s="50">
        <v>23.07</v>
      </c>
      <c r="I166" s="51">
        <f t="shared" si="11"/>
        <v>2.0900987354561276E-4</v>
      </c>
      <c r="J166" s="50">
        <v>28.094999999999999</v>
      </c>
      <c r="K166" s="50">
        <v>6.0180000000000007</v>
      </c>
      <c r="L166" s="50"/>
      <c r="M166" s="49" t="s">
        <v>1050</v>
      </c>
    </row>
    <row r="167" spans="1:13">
      <c r="A167" s="49" t="s">
        <v>728</v>
      </c>
      <c r="B167" s="50">
        <v>20756.446</v>
      </c>
      <c r="C167" s="51">
        <f t="shared" si="8"/>
        <v>0.13052357463460112</v>
      </c>
      <c r="D167" s="50">
        <v>18362.262999999999</v>
      </c>
      <c r="E167" s="51">
        <f t="shared" si="9"/>
        <v>0.14032179346927387</v>
      </c>
      <c r="F167" s="50">
        <v>5114.3249999999998</v>
      </c>
      <c r="G167" s="51">
        <f t="shared" si="10"/>
        <v>3.9521331740511485E-2</v>
      </c>
      <c r="H167" s="50">
        <v>4599.6099999999997</v>
      </c>
      <c r="I167" s="51">
        <f t="shared" si="11"/>
        <v>4.1671604007764887E-2</v>
      </c>
      <c r="J167" s="50">
        <v>-15642.120999999999</v>
      </c>
      <c r="K167" s="50">
        <v>-13762.652999999998</v>
      </c>
      <c r="L167" s="50"/>
      <c r="M167" s="49" t="s">
        <v>936</v>
      </c>
    </row>
    <row r="168" spans="1:13">
      <c r="A168" s="49" t="s">
        <v>847</v>
      </c>
      <c r="B168" s="50">
        <v>1</v>
      </c>
      <c r="C168" s="51">
        <f t="shared" si="8"/>
        <v>6.2883392770901697E-6</v>
      </c>
      <c r="D168" s="50">
        <v>31425.458999999999</v>
      </c>
      <c r="E168" s="51">
        <f t="shared" si="9"/>
        <v>0.24014887312501371</v>
      </c>
      <c r="F168" s="50">
        <v>3.3620000000000001</v>
      </c>
      <c r="G168" s="51">
        <f t="shared" si="10"/>
        <v>2.5980108286352479E-5</v>
      </c>
      <c r="H168" s="50">
        <v>1178.5229999999999</v>
      </c>
      <c r="I168" s="51">
        <f t="shared" si="11"/>
        <v>1.0677197364568538E-2</v>
      </c>
      <c r="J168" s="50">
        <v>2.3620000000000001</v>
      </c>
      <c r="K168" s="50">
        <v>-30246.935999999998</v>
      </c>
      <c r="L168" s="50"/>
      <c r="M168" s="49" t="s">
        <v>1051</v>
      </c>
    </row>
    <row r="169" spans="1:13">
      <c r="A169" s="49" t="s">
        <v>848</v>
      </c>
      <c r="B169" s="50" t="s">
        <v>755</v>
      </c>
      <c r="C169" s="51" t="str">
        <f t="shared" si="8"/>
        <v>x</v>
      </c>
      <c r="D169" s="50">
        <v>0.76700000000000002</v>
      </c>
      <c r="E169" s="51">
        <f t="shared" si="9"/>
        <v>5.8613045456833421E-6</v>
      </c>
      <c r="F169" s="50">
        <v>1.3069999999999999</v>
      </c>
      <c r="G169" s="51">
        <f t="shared" si="10"/>
        <v>1.009994096676463E-5</v>
      </c>
      <c r="H169" s="50">
        <v>3.1760000000000002</v>
      </c>
      <c r="I169" s="51">
        <f t="shared" si="11"/>
        <v>2.8773964385819947E-5</v>
      </c>
      <c r="J169" s="50">
        <v>1.3069999999999999</v>
      </c>
      <c r="K169" s="50">
        <v>2.4090000000000003</v>
      </c>
      <c r="L169" s="50"/>
      <c r="M169" s="49" t="s">
        <v>1052</v>
      </c>
    </row>
    <row r="170" spans="1:13">
      <c r="A170" s="49" t="s">
        <v>849</v>
      </c>
      <c r="B170" s="50">
        <v>6635237.4980000015</v>
      </c>
      <c r="C170" s="51">
        <f t="shared" si="8"/>
        <v>41.724624571494914</v>
      </c>
      <c r="D170" s="50">
        <v>4972088.9510000004</v>
      </c>
      <c r="E170" s="51">
        <f t="shared" si="9"/>
        <v>37.995994224300162</v>
      </c>
      <c r="F170" s="50">
        <v>1753973.5460000001</v>
      </c>
      <c r="G170" s="51">
        <f t="shared" si="10"/>
        <v>13.553962717572171</v>
      </c>
      <c r="H170" s="50">
        <v>1741989.4459999998</v>
      </c>
      <c r="I170" s="51">
        <f t="shared" si="11"/>
        <v>15.782097695112787</v>
      </c>
      <c r="J170" s="50">
        <v>-4881263.9520000014</v>
      </c>
      <c r="K170" s="50">
        <v>-3230099.5050000008</v>
      </c>
      <c r="L170" s="50"/>
      <c r="M170" s="49" t="s">
        <v>849</v>
      </c>
    </row>
    <row r="171" spans="1:13">
      <c r="A171" s="49" t="s">
        <v>714</v>
      </c>
      <c r="B171" s="50">
        <v>12821.134</v>
      </c>
      <c r="C171" s="51">
        <f t="shared" si="8"/>
        <v>8.0623640509036185E-2</v>
      </c>
      <c r="D171" s="50">
        <v>16888.811000000002</v>
      </c>
      <c r="E171" s="51">
        <f t="shared" si="9"/>
        <v>0.12906188355343787</v>
      </c>
      <c r="F171" s="50">
        <v>115383.798</v>
      </c>
      <c r="G171" s="51">
        <f t="shared" si="10"/>
        <v>0.89163699182945277</v>
      </c>
      <c r="H171" s="50">
        <v>112580.728</v>
      </c>
      <c r="I171" s="51">
        <f t="shared" si="11"/>
        <v>1.0199602827461216</v>
      </c>
      <c r="J171" s="50">
        <v>102562.66399999999</v>
      </c>
      <c r="K171" s="50">
        <v>95691.917000000001</v>
      </c>
      <c r="L171" s="50"/>
      <c r="M171" s="49" t="s">
        <v>923</v>
      </c>
    </row>
    <row r="172" spans="1:13">
      <c r="A172" s="49" t="s">
        <v>850</v>
      </c>
      <c r="B172" s="50">
        <v>7.8330000000000002</v>
      </c>
      <c r="C172" s="51">
        <f t="shared" si="8"/>
        <v>4.9256561557447296E-5</v>
      </c>
      <c r="D172" s="50">
        <v>14.401999999999999</v>
      </c>
      <c r="E172" s="51">
        <f t="shared" si="9"/>
        <v>1.1005802877044524E-4</v>
      </c>
      <c r="F172" s="50">
        <v>102.114</v>
      </c>
      <c r="G172" s="51">
        <f t="shared" si="10"/>
        <v>7.8909362806442495E-4</v>
      </c>
      <c r="H172" s="50">
        <v>57.918999999999997</v>
      </c>
      <c r="I172" s="51">
        <f t="shared" si="11"/>
        <v>5.2473527810525987E-4</v>
      </c>
      <c r="J172" s="50">
        <v>94.281000000000006</v>
      </c>
      <c r="K172" s="50">
        <v>43.516999999999996</v>
      </c>
      <c r="L172" s="50"/>
      <c r="M172" s="49" t="s">
        <v>1053</v>
      </c>
    </row>
    <row r="173" spans="1:13">
      <c r="A173" s="49" t="s">
        <v>851</v>
      </c>
      <c r="B173" s="50">
        <v>115.18600000000001</v>
      </c>
      <c r="C173" s="51">
        <f t="shared" si="8"/>
        <v>7.2432864797090826E-4</v>
      </c>
      <c r="D173" s="50">
        <v>5.0430000000000001</v>
      </c>
      <c r="E173" s="51">
        <f t="shared" si="9"/>
        <v>3.853788634143559E-5</v>
      </c>
      <c r="F173" s="50">
        <v>2444.346</v>
      </c>
      <c r="G173" s="51">
        <f t="shared" si="10"/>
        <v>1.8888867867136387E-2</v>
      </c>
      <c r="H173" s="50">
        <v>2001.5740000000001</v>
      </c>
      <c r="I173" s="51">
        <f t="shared" si="11"/>
        <v>1.8133885072916616E-2</v>
      </c>
      <c r="J173" s="50">
        <v>2329.16</v>
      </c>
      <c r="K173" s="50">
        <v>1996.5310000000002</v>
      </c>
      <c r="L173" s="50"/>
      <c r="M173" s="49" t="s">
        <v>1054</v>
      </c>
    </row>
    <row r="174" spans="1:13">
      <c r="A174" s="49" t="s">
        <v>852</v>
      </c>
      <c r="B174" s="50">
        <v>547958.83600000001</v>
      </c>
      <c r="C174" s="51">
        <f t="shared" si="8"/>
        <v>3.4457510706474106</v>
      </c>
      <c r="D174" s="50">
        <v>95974.733999999997</v>
      </c>
      <c r="E174" s="51">
        <f t="shared" si="9"/>
        <v>0.73342522120593179</v>
      </c>
      <c r="F174" s="50">
        <v>2090.29</v>
      </c>
      <c r="G174" s="51">
        <f t="shared" si="10"/>
        <v>1.6152873453265829E-2</v>
      </c>
      <c r="H174" s="50">
        <v>2042.9</v>
      </c>
      <c r="I174" s="51">
        <f t="shared" si="11"/>
        <v>1.8508290882805912E-2</v>
      </c>
      <c r="J174" s="50">
        <v>-545868.54599999997</v>
      </c>
      <c r="K174" s="50">
        <v>-93931.834000000003</v>
      </c>
      <c r="L174" s="50"/>
      <c r="M174" s="49" t="s">
        <v>1055</v>
      </c>
    </row>
    <row r="175" spans="1:13">
      <c r="A175" s="49" t="s">
        <v>853</v>
      </c>
      <c r="B175" s="50">
        <v>66825.282000000007</v>
      </c>
      <c r="C175" s="51">
        <f t="shared" si="8"/>
        <v>0.42022004550322667</v>
      </c>
      <c r="D175" s="50">
        <v>54813.4</v>
      </c>
      <c r="E175" s="51">
        <f t="shared" si="9"/>
        <v>0.41887618068364968</v>
      </c>
      <c r="F175" s="50">
        <v>8168.4040000000005</v>
      </c>
      <c r="G175" s="51">
        <f t="shared" si="10"/>
        <v>6.3121957301211992E-2</v>
      </c>
      <c r="H175" s="50">
        <v>8704.2019999999993</v>
      </c>
      <c r="I175" s="51">
        <f t="shared" si="11"/>
        <v>7.8858437769201109E-2</v>
      </c>
      <c r="J175" s="50">
        <v>-58656.878000000004</v>
      </c>
      <c r="K175" s="50">
        <v>-46109.198000000004</v>
      </c>
      <c r="L175" s="50"/>
      <c r="M175" s="49" t="s">
        <v>1056</v>
      </c>
    </row>
    <row r="176" spans="1:13">
      <c r="A176" s="49" t="s">
        <v>854</v>
      </c>
      <c r="B176" s="50">
        <v>203.84700000000001</v>
      </c>
      <c r="C176" s="51">
        <f t="shared" si="8"/>
        <v>1.2818590966169998E-3</v>
      </c>
      <c r="D176" s="50">
        <v>83.165000000000006</v>
      </c>
      <c r="E176" s="51">
        <f t="shared" si="9"/>
        <v>6.3553506198403553E-4</v>
      </c>
      <c r="F176" s="50">
        <v>5514.0219999999999</v>
      </c>
      <c r="G176" s="51">
        <f t="shared" si="10"/>
        <v>4.2610020420383657E-2</v>
      </c>
      <c r="H176" s="50">
        <v>4561.75</v>
      </c>
      <c r="I176" s="51">
        <f t="shared" si="11"/>
        <v>4.1328599507875992E-2</v>
      </c>
      <c r="J176" s="50">
        <v>5310.1750000000002</v>
      </c>
      <c r="K176" s="50">
        <v>4478.585</v>
      </c>
      <c r="L176" s="50"/>
      <c r="M176" s="49" t="s">
        <v>1057</v>
      </c>
    </row>
    <row r="177" spans="1:13">
      <c r="A177" s="49" t="s">
        <v>855</v>
      </c>
      <c r="B177" s="50">
        <v>1.8540000000000001</v>
      </c>
      <c r="C177" s="51">
        <f t="shared" si="8"/>
        <v>1.1658581019725173E-5</v>
      </c>
      <c r="D177" s="50">
        <v>0.68200000000000005</v>
      </c>
      <c r="E177" s="51">
        <f t="shared" si="9"/>
        <v>5.2117466755619814E-6</v>
      </c>
      <c r="F177" s="50">
        <v>119.812</v>
      </c>
      <c r="G177" s="51">
        <f t="shared" si="10"/>
        <v>9.2585625639633035E-4</v>
      </c>
      <c r="H177" s="50">
        <v>199.453</v>
      </c>
      <c r="I177" s="51">
        <f t="shared" si="11"/>
        <v>1.8070067753919853E-3</v>
      </c>
      <c r="J177" s="50">
        <v>117.958</v>
      </c>
      <c r="K177" s="50">
        <v>198.77100000000002</v>
      </c>
      <c r="L177" s="50"/>
      <c r="M177" s="49" t="s">
        <v>1058</v>
      </c>
    </row>
    <row r="178" spans="1:13">
      <c r="A178" s="49" t="s">
        <v>856</v>
      </c>
      <c r="B178" s="50" t="s">
        <v>755</v>
      </c>
      <c r="C178" s="51" t="str">
        <f t="shared" si="8"/>
        <v>x</v>
      </c>
      <c r="D178" s="50" t="s">
        <v>755</v>
      </c>
      <c r="E178" s="51" t="str">
        <f t="shared" si="9"/>
        <v>x</v>
      </c>
      <c r="F178" s="50">
        <v>0.85599999999999998</v>
      </c>
      <c r="G178" s="51">
        <f t="shared" si="10"/>
        <v>6.6148044893271024E-6</v>
      </c>
      <c r="H178" s="50">
        <v>98.769000000000005</v>
      </c>
      <c r="I178" s="51">
        <f t="shared" si="11"/>
        <v>8.9482861726166568E-4</v>
      </c>
      <c r="J178" s="50">
        <v>0.85599999999999998</v>
      </c>
      <c r="K178" s="50">
        <v>98.769000000000005</v>
      </c>
      <c r="L178" s="50"/>
      <c r="M178" s="49" t="s">
        <v>1059</v>
      </c>
    </row>
    <row r="179" spans="1:13">
      <c r="A179" s="49" t="s">
        <v>857</v>
      </c>
      <c r="B179" s="50">
        <v>2253829.4010000001</v>
      </c>
      <c r="C179" s="51">
        <f t="shared" si="8"/>
        <v>14.172843946168909</v>
      </c>
      <c r="D179" s="50">
        <v>2281952.554</v>
      </c>
      <c r="E179" s="51">
        <f t="shared" si="9"/>
        <v>17.438355772873422</v>
      </c>
      <c r="F179" s="50">
        <v>448466.53700000001</v>
      </c>
      <c r="G179" s="51">
        <f t="shared" si="10"/>
        <v>3.4655589512389944</v>
      </c>
      <c r="H179" s="50">
        <v>392961.25900000002</v>
      </c>
      <c r="I179" s="51">
        <f t="shared" si="11"/>
        <v>3.5601553121766272</v>
      </c>
      <c r="J179" s="50">
        <v>-1805362.8640000001</v>
      </c>
      <c r="K179" s="50">
        <v>-1888991.2949999999</v>
      </c>
      <c r="L179" s="50"/>
      <c r="M179" s="49" t="s">
        <v>1060</v>
      </c>
    </row>
    <row r="180" spans="1:13">
      <c r="A180" s="49" t="s">
        <v>858</v>
      </c>
      <c r="B180" s="50">
        <v>84.179000000000002</v>
      </c>
      <c r="C180" s="51">
        <f t="shared" si="8"/>
        <v>5.2934611200617331E-4</v>
      </c>
      <c r="D180" s="50">
        <v>263.90300000000002</v>
      </c>
      <c r="E180" s="51">
        <f t="shared" si="9"/>
        <v>2.0167090658663252E-3</v>
      </c>
      <c r="F180" s="50">
        <v>7689.817</v>
      </c>
      <c r="G180" s="51">
        <f t="shared" si="10"/>
        <v>5.9423640202925086E-2</v>
      </c>
      <c r="H180" s="50">
        <v>8554.1659999999993</v>
      </c>
      <c r="I180" s="51">
        <f t="shared" si="11"/>
        <v>7.7499139746345036E-2</v>
      </c>
      <c r="J180" s="50">
        <v>7605.6379999999999</v>
      </c>
      <c r="K180" s="50">
        <v>8290.262999999999</v>
      </c>
      <c r="L180" s="50"/>
      <c r="M180" s="49" t="s">
        <v>1061</v>
      </c>
    </row>
    <row r="181" spans="1:13">
      <c r="A181" s="49" t="s">
        <v>859</v>
      </c>
      <c r="B181" s="50">
        <v>37464.995999999999</v>
      </c>
      <c r="C181" s="51">
        <f t="shared" si="8"/>
        <v>0.23559260586282607</v>
      </c>
      <c r="D181" s="50">
        <v>69985.320000000007</v>
      </c>
      <c r="E181" s="51">
        <f t="shared" si="9"/>
        <v>0.53481782822308133</v>
      </c>
      <c r="F181" s="50">
        <v>96937.732000000004</v>
      </c>
      <c r="G181" s="51">
        <f t="shared" si="10"/>
        <v>0.7490936271247518</v>
      </c>
      <c r="H181" s="50">
        <v>81741.861000000004</v>
      </c>
      <c r="I181" s="51">
        <f t="shared" si="11"/>
        <v>0.74056593112236924</v>
      </c>
      <c r="J181" s="50">
        <v>59472.736000000004</v>
      </c>
      <c r="K181" s="50">
        <v>11756.540999999997</v>
      </c>
      <c r="L181" s="50"/>
      <c r="M181" s="49" t="s">
        <v>1062</v>
      </c>
    </row>
    <row r="182" spans="1:13">
      <c r="A182" s="49" t="s">
        <v>860</v>
      </c>
      <c r="B182" s="50">
        <v>107081.461</v>
      </c>
      <c r="C182" s="51">
        <f t="shared" si="8"/>
        <v>0.67336455705449905</v>
      </c>
      <c r="D182" s="50">
        <v>82291.591</v>
      </c>
      <c r="E182" s="51">
        <f t="shared" si="9"/>
        <v>0.62886059504539038</v>
      </c>
      <c r="F182" s="50">
        <v>14243.112999999999</v>
      </c>
      <c r="G182" s="51">
        <f t="shared" si="10"/>
        <v>0.11006472875513225</v>
      </c>
      <c r="H182" s="50">
        <v>12031.495000000001</v>
      </c>
      <c r="I182" s="51">
        <f t="shared" si="11"/>
        <v>0.10900308836214445</v>
      </c>
      <c r="J182" s="50">
        <v>-92838.347999999998</v>
      </c>
      <c r="K182" s="50">
        <v>-70260.096000000005</v>
      </c>
      <c r="L182" s="50"/>
      <c r="M182" s="49" t="s">
        <v>1063</v>
      </c>
    </row>
    <row r="183" spans="1:13">
      <c r="A183" s="49" t="s">
        <v>861</v>
      </c>
      <c r="B183" s="50">
        <v>79276.793999999994</v>
      </c>
      <c r="C183" s="51">
        <f t="shared" si="8"/>
        <v>0.49851937747198616</v>
      </c>
      <c r="D183" s="50">
        <v>52033.902999999998</v>
      </c>
      <c r="E183" s="51">
        <f t="shared" si="9"/>
        <v>0.39763566125625305</v>
      </c>
      <c r="F183" s="50">
        <v>179156.894</v>
      </c>
      <c r="G183" s="51">
        <f t="shared" si="10"/>
        <v>1.3844483957068923</v>
      </c>
      <c r="H183" s="50">
        <v>197067.06299999999</v>
      </c>
      <c r="I183" s="51">
        <f t="shared" si="11"/>
        <v>1.7853906336209493</v>
      </c>
      <c r="J183" s="50">
        <v>99880.1</v>
      </c>
      <c r="K183" s="50">
        <v>145033.16</v>
      </c>
      <c r="L183" s="50"/>
      <c r="M183" s="49" t="s">
        <v>1064</v>
      </c>
    </row>
    <row r="184" spans="1:13">
      <c r="A184" s="49" t="s">
        <v>862</v>
      </c>
      <c r="B184" s="50">
        <v>593605.32799999998</v>
      </c>
      <c r="C184" s="51">
        <f t="shared" si="8"/>
        <v>3.7327916991523922</v>
      </c>
      <c r="D184" s="50">
        <v>475995.00599999999</v>
      </c>
      <c r="E184" s="51">
        <f t="shared" si="9"/>
        <v>3.6374859092442891</v>
      </c>
      <c r="F184" s="50">
        <v>95454.104999999996</v>
      </c>
      <c r="G184" s="51">
        <f t="shared" si="10"/>
        <v>0.73762878770876239</v>
      </c>
      <c r="H184" s="50">
        <v>71947.304000000004</v>
      </c>
      <c r="I184" s="51">
        <f t="shared" si="11"/>
        <v>0.65182908153392982</v>
      </c>
      <c r="J184" s="50">
        <v>-498151.223</v>
      </c>
      <c r="K184" s="50">
        <v>-404047.70199999999</v>
      </c>
      <c r="L184" s="50"/>
      <c r="M184" s="49" t="s">
        <v>1065</v>
      </c>
    </row>
    <row r="185" spans="1:13">
      <c r="A185" s="49" t="s">
        <v>721</v>
      </c>
      <c r="B185" s="50">
        <v>208444.44099999999</v>
      </c>
      <c r="C185" s="51">
        <f t="shared" si="8"/>
        <v>1.3107693654314043</v>
      </c>
      <c r="D185" s="50">
        <v>3.6080000000000001</v>
      </c>
      <c r="E185" s="51">
        <f t="shared" si="9"/>
        <v>2.7571821122327899E-5</v>
      </c>
      <c r="F185" s="50">
        <v>18585.539000000001</v>
      </c>
      <c r="G185" s="51">
        <f t="shared" si="10"/>
        <v>0.14362115281981772</v>
      </c>
      <c r="H185" s="50">
        <v>17371.923999999999</v>
      </c>
      <c r="I185" s="51">
        <f t="shared" si="11"/>
        <v>0.15738637357971372</v>
      </c>
      <c r="J185" s="50">
        <v>-189858.902</v>
      </c>
      <c r="K185" s="50">
        <v>17368.315999999999</v>
      </c>
      <c r="L185" s="50"/>
      <c r="M185" s="49" t="s">
        <v>930</v>
      </c>
    </row>
    <row r="186" spans="1:13">
      <c r="A186" s="49" t="s">
        <v>722</v>
      </c>
      <c r="B186" s="50">
        <v>2758.4609999999998</v>
      </c>
      <c r="C186" s="51">
        <f t="shared" si="8"/>
        <v>1.7346138650621422E-2</v>
      </c>
      <c r="D186" s="50">
        <v>829.90499999999997</v>
      </c>
      <c r="E186" s="51">
        <f t="shared" si="9"/>
        <v>6.3420155788596272E-3</v>
      </c>
      <c r="F186" s="50">
        <v>8454.2549999999992</v>
      </c>
      <c r="G186" s="51">
        <f t="shared" si="10"/>
        <v>6.5330892439154326E-2</v>
      </c>
      <c r="H186" s="50">
        <v>10153.758</v>
      </c>
      <c r="I186" s="51">
        <f t="shared" si="11"/>
        <v>9.1991143285338278E-2</v>
      </c>
      <c r="J186" s="50">
        <v>5695.7939999999999</v>
      </c>
      <c r="K186" s="50">
        <v>9323.8529999999992</v>
      </c>
      <c r="L186" s="50"/>
      <c r="M186" s="49" t="s">
        <v>931</v>
      </c>
    </row>
    <row r="187" spans="1:13">
      <c r="A187" s="49" t="s">
        <v>863</v>
      </c>
      <c r="B187" s="50">
        <v>7954.7520000000004</v>
      </c>
      <c r="C187" s="51">
        <f t="shared" si="8"/>
        <v>5.0022179441111578E-2</v>
      </c>
      <c r="D187" s="50">
        <v>6335.7709999999997</v>
      </c>
      <c r="E187" s="51">
        <f t="shared" si="9"/>
        <v>4.8417057839255144E-2</v>
      </c>
      <c r="F187" s="50">
        <v>25241.762999999999</v>
      </c>
      <c r="G187" s="51">
        <f t="shared" si="10"/>
        <v>0.19505762524641443</v>
      </c>
      <c r="H187" s="50">
        <v>32410.641</v>
      </c>
      <c r="I187" s="51">
        <f t="shared" si="11"/>
        <v>0.2936343292996208</v>
      </c>
      <c r="J187" s="50">
        <v>17287.010999999999</v>
      </c>
      <c r="K187" s="50">
        <v>26074.87</v>
      </c>
      <c r="L187" s="50"/>
      <c r="M187" s="49" t="s">
        <v>1066</v>
      </c>
    </row>
    <row r="188" spans="1:13">
      <c r="A188" s="49" t="s">
        <v>864</v>
      </c>
      <c r="B188" s="50">
        <v>314022.08600000001</v>
      </c>
      <c r="C188" s="51">
        <f t="shared" si="8"/>
        <v>1.9746774172675869</v>
      </c>
      <c r="D188" s="50">
        <v>228084.34899999999</v>
      </c>
      <c r="E188" s="51">
        <f t="shared" si="9"/>
        <v>1.7429880464053793</v>
      </c>
      <c r="F188" s="50">
        <v>109672.77</v>
      </c>
      <c r="G188" s="51">
        <f t="shared" si="10"/>
        <v>0.84750459270203138</v>
      </c>
      <c r="H188" s="50">
        <v>183505.25899999999</v>
      </c>
      <c r="I188" s="51">
        <f t="shared" si="11"/>
        <v>1.6625232327067585</v>
      </c>
      <c r="J188" s="50">
        <v>-204349.31599999999</v>
      </c>
      <c r="K188" s="50">
        <v>-44579.09</v>
      </c>
      <c r="L188" s="50"/>
      <c r="M188" s="49" t="s">
        <v>1067</v>
      </c>
    </row>
    <row r="189" spans="1:13">
      <c r="A189" s="49" t="s">
        <v>865</v>
      </c>
      <c r="B189" s="50">
        <v>13.443</v>
      </c>
      <c r="C189" s="51">
        <f t="shared" si="8"/>
        <v>8.453414490192313E-5</v>
      </c>
      <c r="D189" s="50">
        <v>73.394999999999996</v>
      </c>
      <c r="E189" s="51">
        <f t="shared" si="9"/>
        <v>5.6087411620655658E-4</v>
      </c>
      <c r="F189" s="50">
        <v>108.69799999999999</v>
      </c>
      <c r="G189" s="51">
        <f t="shared" si="10"/>
        <v>8.3997198408980998E-4</v>
      </c>
      <c r="H189" s="50">
        <v>174.965</v>
      </c>
      <c r="I189" s="51">
        <f t="shared" si="11"/>
        <v>1.585150087772351E-3</v>
      </c>
      <c r="J189" s="50">
        <v>95.254999999999995</v>
      </c>
      <c r="K189" s="50">
        <v>101.57000000000001</v>
      </c>
      <c r="L189" s="50"/>
      <c r="M189" s="49" t="s">
        <v>1068</v>
      </c>
    </row>
    <row r="190" spans="1:13">
      <c r="A190" s="49" t="s">
        <v>866</v>
      </c>
      <c r="B190" s="50">
        <v>10413.226000000001</v>
      </c>
      <c r="C190" s="51">
        <f t="shared" si="8"/>
        <v>6.5481898057016541E-2</v>
      </c>
      <c r="D190" s="50">
        <v>10632.323</v>
      </c>
      <c r="E190" s="51">
        <f t="shared" si="9"/>
        <v>8.1250695086145436E-2</v>
      </c>
      <c r="F190" s="50">
        <v>4381.12</v>
      </c>
      <c r="G190" s="51">
        <f t="shared" si="10"/>
        <v>3.3855434864813967E-2</v>
      </c>
      <c r="H190" s="50">
        <v>2631.4520000000002</v>
      </c>
      <c r="I190" s="51">
        <f t="shared" si="11"/>
        <v>2.3840461628146938E-2</v>
      </c>
      <c r="J190" s="50">
        <v>-6032.1060000000007</v>
      </c>
      <c r="K190" s="50">
        <v>-8000.8710000000001</v>
      </c>
      <c r="L190" s="50"/>
      <c r="M190" s="49" t="s">
        <v>1069</v>
      </c>
    </row>
    <row r="191" spans="1:13">
      <c r="A191" s="49" t="s">
        <v>867</v>
      </c>
      <c r="B191" s="50">
        <v>362686.43300000002</v>
      </c>
      <c r="C191" s="51">
        <f t="shared" si="8"/>
        <v>2.280695341901632</v>
      </c>
      <c r="D191" s="50">
        <v>295043.36099999998</v>
      </c>
      <c r="E191" s="51">
        <f t="shared" si="9"/>
        <v>2.254679260760093</v>
      </c>
      <c r="F191" s="50">
        <v>74980.339000000007</v>
      </c>
      <c r="G191" s="51">
        <f t="shared" si="10"/>
        <v>0.57941621849120106</v>
      </c>
      <c r="H191" s="50">
        <v>106208.856</v>
      </c>
      <c r="I191" s="51">
        <f t="shared" si="11"/>
        <v>0.96223231738119619</v>
      </c>
      <c r="J191" s="50">
        <v>-287706.09400000004</v>
      </c>
      <c r="K191" s="50">
        <v>-188834.50499999998</v>
      </c>
      <c r="L191" s="50"/>
      <c r="M191" s="49" t="s">
        <v>1070</v>
      </c>
    </row>
    <row r="192" spans="1:13">
      <c r="A192" s="49" t="s">
        <v>723</v>
      </c>
      <c r="B192" s="50">
        <v>17987.105</v>
      </c>
      <c r="C192" s="51">
        <f t="shared" si="8"/>
        <v>0.11310901885264496</v>
      </c>
      <c r="D192" s="50">
        <v>6829.951</v>
      </c>
      <c r="E192" s="51">
        <f t="shared" si="9"/>
        <v>5.2193510877567788E-2</v>
      </c>
      <c r="F192" s="50">
        <v>23032.846000000001</v>
      </c>
      <c r="G192" s="51">
        <f t="shared" si="10"/>
        <v>0.17798805271352783</v>
      </c>
      <c r="H192" s="50">
        <v>15095.106</v>
      </c>
      <c r="I192" s="51">
        <f t="shared" si="11"/>
        <v>0.13675882948494236</v>
      </c>
      <c r="J192" s="50">
        <v>5045.7410000000018</v>
      </c>
      <c r="K192" s="50">
        <v>8265.1549999999988</v>
      </c>
      <c r="L192" s="50"/>
      <c r="M192" s="49" t="s">
        <v>932</v>
      </c>
    </row>
    <row r="193" spans="1:13">
      <c r="A193" s="49" t="s">
        <v>868</v>
      </c>
      <c r="B193" s="50">
        <v>211388.11900000001</v>
      </c>
      <c r="C193" s="51">
        <f t="shared" si="8"/>
        <v>1.3292802114179108</v>
      </c>
      <c r="D193" s="50">
        <v>4427.6170000000002</v>
      </c>
      <c r="E193" s="51">
        <f t="shared" si="9"/>
        <v>3.3835217273330956E-2</v>
      </c>
      <c r="F193" s="50">
        <v>4967.0749999999998</v>
      </c>
      <c r="G193" s="51">
        <f t="shared" si="10"/>
        <v>3.838344627199114E-2</v>
      </c>
      <c r="H193" s="50">
        <v>3740.9870000000001</v>
      </c>
      <c r="I193" s="51">
        <f t="shared" si="11"/>
        <v>3.3892640650445657E-2</v>
      </c>
      <c r="J193" s="50">
        <v>-206421.04399999999</v>
      </c>
      <c r="K193" s="50">
        <v>-686.63000000000011</v>
      </c>
      <c r="L193" s="50"/>
      <c r="M193" s="49" t="s">
        <v>1071</v>
      </c>
    </row>
    <row r="194" spans="1:13">
      <c r="A194" s="49" t="s">
        <v>869</v>
      </c>
      <c r="B194" s="50">
        <v>1621.269</v>
      </c>
      <c r="C194" s="51">
        <f t="shared" si="8"/>
        <v>1.0195089531428701E-2</v>
      </c>
      <c r="D194" s="50">
        <v>3966.9679999999998</v>
      </c>
      <c r="E194" s="51">
        <f t="shared" si="9"/>
        <v>3.0315003351995252E-2</v>
      </c>
      <c r="F194" s="50">
        <v>99.49</v>
      </c>
      <c r="G194" s="51">
        <f t="shared" si="10"/>
        <v>7.6881647037751577E-4</v>
      </c>
      <c r="H194" s="50">
        <v>248.15199999999999</v>
      </c>
      <c r="I194" s="51">
        <f t="shared" si="11"/>
        <v>2.2482105825787123E-3</v>
      </c>
      <c r="J194" s="50">
        <v>-1521.779</v>
      </c>
      <c r="K194" s="50">
        <v>-3718.8159999999998</v>
      </c>
      <c r="L194" s="50"/>
      <c r="M194" s="49" t="s">
        <v>1072</v>
      </c>
    </row>
    <row r="195" spans="1:13">
      <c r="A195" s="49" t="s">
        <v>870</v>
      </c>
      <c r="B195" s="50">
        <v>12045.385</v>
      </c>
      <c r="C195" s="51">
        <f t="shared" si="8"/>
        <v>7.5745467603172759E-2</v>
      </c>
      <c r="D195" s="50">
        <v>10728.234</v>
      </c>
      <c r="E195" s="51">
        <f t="shared" si="9"/>
        <v>8.1983633261218491E-2</v>
      </c>
      <c r="F195" s="50">
        <v>25721.374</v>
      </c>
      <c r="G195" s="51">
        <f t="shared" si="10"/>
        <v>0.19876385538184746</v>
      </c>
      <c r="H195" s="50">
        <v>12828.502</v>
      </c>
      <c r="I195" s="51">
        <f t="shared" si="11"/>
        <v>0.11622382231467883</v>
      </c>
      <c r="J195" s="50">
        <v>13675.989</v>
      </c>
      <c r="K195" s="50">
        <v>2100.268</v>
      </c>
      <c r="L195" s="50"/>
      <c r="M195" s="49" t="s">
        <v>1073</v>
      </c>
    </row>
    <row r="196" spans="1:13">
      <c r="A196" s="49" t="s">
        <v>871</v>
      </c>
      <c r="B196" s="50">
        <v>8616.9830000000002</v>
      </c>
      <c r="C196" s="51">
        <f t="shared" si="8"/>
        <v>5.4186512648918272E-2</v>
      </c>
      <c r="D196" s="50">
        <v>7520.0739999999996</v>
      </c>
      <c r="E196" s="51">
        <f t="shared" si="9"/>
        <v>5.7467332359941475E-2</v>
      </c>
      <c r="F196" s="50">
        <v>4792.0339999999997</v>
      </c>
      <c r="G196" s="51">
        <f t="shared" si="10"/>
        <v>3.703080375725247E-2</v>
      </c>
      <c r="H196" s="50">
        <v>3453.3440000000001</v>
      </c>
      <c r="I196" s="51">
        <f t="shared" si="11"/>
        <v>3.1286649013849185E-2</v>
      </c>
      <c r="J196" s="50">
        <v>-3824.9490000000005</v>
      </c>
      <c r="K196" s="50">
        <v>-4066.7299999999996</v>
      </c>
      <c r="L196" s="50"/>
      <c r="M196" s="49" t="s">
        <v>1074</v>
      </c>
    </row>
    <row r="197" spans="1:13">
      <c r="A197" s="49" t="s">
        <v>872</v>
      </c>
      <c r="B197" s="50">
        <v>5264.2839999999997</v>
      </c>
      <c r="C197" s="51">
        <f t="shared" si="8"/>
        <v>3.3103603842957338E-2</v>
      </c>
      <c r="D197" s="50">
        <v>7155.8649999999998</v>
      </c>
      <c r="E197" s="51">
        <f t="shared" si="9"/>
        <v>5.468409915618818E-2</v>
      </c>
      <c r="F197" s="50">
        <v>1557.7940000000001</v>
      </c>
      <c r="G197" s="51">
        <f t="shared" si="10"/>
        <v>1.2037970496082741E-2</v>
      </c>
      <c r="H197" s="50">
        <v>570.95399999999995</v>
      </c>
      <c r="I197" s="51">
        <f t="shared" si="11"/>
        <v>5.1727361655986908E-3</v>
      </c>
      <c r="J197" s="50">
        <v>-3706.49</v>
      </c>
      <c r="K197" s="50">
        <v>-6584.9110000000001</v>
      </c>
      <c r="L197" s="50"/>
      <c r="M197" s="49" t="s">
        <v>1075</v>
      </c>
    </row>
    <row r="198" spans="1:13">
      <c r="A198" s="49" t="s">
        <v>873</v>
      </c>
      <c r="B198" s="50">
        <v>12.875</v>
      </c>
      <c r="C198" s="51">
        <f t="shared" si="8"/>
        <v>8.0962368192535924E-5</v>
      </c>
      <c r="D198" s="50">
        <v>1.829</v>
      </c>
      <c r="E198" s="51">
        <f t="shared" si="9"/>
        <v>1.3976956993552586E-5</v>
      </c>
      <c r="F198" s="50">
        <v>538.38300000000004</v>
      </c>
      <c r="G198" s="51">
        <f t="shared" si="10"/>
        <v>4.1603951931978899E-3</v>
      </c>
      <c r="H198" s="50">
        <v>155.93600000000001</v>
      </c>
      <c r="I198" s="51">
        <f t="shared" si="11"/>
        <v>1.4127509163939609E-3</v>
      </c>
      <c r="J198" s="50">
        <v>525.50800000000004</v>
      </c>
      <c r="K198" s="50">
        <v>154.107</v>
      </c>
      <c r="L198" s="50"/>
      <c r="M198" s="49" t="s">
        <v>1076</v>
      </c>
    </row>
    <row r="199" spans="1:13">
      <c r="A199" s="49" t="s">
        <v>874</v>
      </c>
      <c r="B199" s="50">
        <v>1320.9090000000001</v>
      </c>
      <c r="C199" s="51">
        <f t="shared" si="8"/>
        <v>8.306323946161898E-3</v>
      </c>
      <c r="D199" s="50">
        <v>1430.588</v>
      </c>
      <c r="E199" s="51">
        <f t="shared" si="9"/>
        <v>1.093234934471974E-2</v>
      </c>
      <c r="F199" s="50">
        <v>20880.774000000001</v>
      </c>
      <c r="G199" s="51">
        <f t="shared" si="10"/>
        <v>0.16135775420072976</v>
      </c>
      <c r="H199" s="50">
        <v>16988.91</v>
      </c>
      <c r="I199" s="51">
        <f t="shared" si="11"/>
        <v>0.15391633856860842</v>
      </c>
      <c r="J199" s="50">
        <v>19559.865000000002</v>
      </c>
      <c r="K199" s="50">
        <v>15558.322</v>
      </c>
      <c r="L199" s="50"/>
      <c r="M199" s="49" t="s">
        <v>1077</v>
      </c>
    </row>
    <row r="200" spans="1:13">
      <c r="A200" s="49" t="s">
        <v>875</v>
      </c>
      <c r="B200" s="50">
        <v>17.841000000000001</v>
      </c>
      <c r="C200" s="51">
        <f t="shared" si="8"/>
        <v>1.121902610425657E-4</v>
      </c>
      <c r="D200" s="50">
        <v>50.59</v>
      </c>
      <c r="E200" s="51">
        <f t="shared" si="9"/>
        <v>3.8660156058164321E-4</v>
      </c>
      <c r="F200" s="50">
        <v>3439.07</v>
      </c>
      <c r="G200" s="51">
        <f t="shared" si="10"/>
        <v>2.6575672517652058E-2</v>
      </c>
      <c r="H200" s="50">
        <v>1105.886</v>
      </c>
      <c r="I200" s="51">
        <f t="shared" si="11"/>
        <v>1.0019119766617405E-2</v>
      </c>
      <c r="J200" s="50">
        <v>3421.2290000000003</v>
      </c>
      <c r="K200" s="50">
        <v>1055.296</v>
      </c>
      <c r="L200" s="50"/>
      <c r="M200" s="49" t="s">
        <v>1078</v>
      </c>
    </row>
    <row r="201" spans="1:13">
      <c r="A201" s="49" t="s">
        <v>876</v>
      </c>
      <c r="B201" s="50">
        <v>74476.770999999993</v>
      </c>
      <c r="C201" s="51">
        <f t="shared" si="8"/>
        <v>0.46833520431014997</v>
      </c>
      <c r="D201" s="50">
        <v>55217.18</v>
      </c>
      <c r="E201" s="51">
        <f t="shared" si="9"/>
        <v>0.42196180982244508</v>
      </c>
      <c r="F201" s="50">
        <v>23429.674999999999</v>
      </c>
      <c r="G201" s="51">
        <f t="shared" si="10"/>
        <v>0.18105457870733058</v>
      </c>
      <c r="H201" s="50">
        <v>26763.507000000001</v>
      </c>
      <c r="I201" s="51">
        <f t="shared" si="11"/>
        <v>0.2424723543002654</v>
      </c>
      <c r="J201" s="50">
        <v>-51047.09599999999</v>
      </c>
      <c r="K201" s="50">
        <v>-28453.672999999999</v>
      </c>
      <c r="L201" s="50"/>
      <c r="M201" s="49" t="s">
        <v>1079</v>
      </c>
    </row>
    <row r="202" spans="1:13">
      <c r="A202" s="49" t="s">
        <v>877</v>
      </c>
      <c r="B202" s="50">
        <v>341.09699999999998</v>
      </c>
      <c r="C202" s="51">
        <f t="shared" si="8"/>
        <v>2.1449336623976254E-3</v>
      </c>
      <c r="D202" s="50">
        <v>136.71100000000001</v>
      </c>
      <c r="E202" s="51">
        <f t="shared" si="9"/>
        <v>1.044725952731311E-3</v>
      </c>
      <c r="F202" s="50">
        <v>128.86699999999999</v>
      </c>
      <c r="G202" s="51">
        <f t="shared" si="10"/>
        <v>9.9582945108191091E-4</v>
      </c>
      <c r="H202" s="50">
        <v>142.88999999999999</v>
      </c>
      <c r="I202" s="51">
        <f t="shared" si="11"/>
        <v>1.294556602987976E-3</v>
      </c>
      <c r="J202" s="50">
        <v>-212.23</v>
      </c>
      <c r="K202" s="50">
        <v>6.1789999999999736</v>
      </c>
      <c r="L202" s="50"/>
      <c r="M202" s="49" t="s">
        <v>1080</v>
      </c>
    </row>
    <row r="203" spans="1:13">
      <c r="A203" s="49" t="s">
        <v>878</v>
      </c>
      <c r="B203" s="50">
        <v>3271.8690000000001</v>
      </c>
      <c r="C203" s="51">
        <f t="shared" si="8"/>
        <v>2.0574622342193732E-2</v>
      </c>
      <c r="D203" s="50">
        <v>1313.761</v>
      </c>
      <c r="E203" s="51">
        <f t="shared" si="9"/>
        <v>1.0039574082453056E-2</v>
      </c>
      <c r="F203" s="50">
        <v>10648.343000000001</v>
      </c>
      <c r="G203" s="51">
        <f t="shared" si="10"/>
        <v>8.2285872757353787E-2</v>
      </c>
      <c r="H203" s="50">
        <v>8281.527</v>
      </c>
      <c r="I203" s="51">
        <f t="shared" si="11"/>
        <v>7.5029081535959163E-2</v>
      </c>
      <c r="J203" s="50">
        <v>7376.4740000000002</v>
      </c>
      <c r="K203" s="50">
        <v>6967.7659999999996</v>
      </c>
      <c r="L203" s="50"/>
      <c r="M203" s="49" t="s">
        <v>1081</v>
      </c>
    </row>
    <row r="204" spans="1:13">
      <c r="A204" s="49" t="s">
        <v>879</v>
      </c>
      <c r="B204" s="50">
        <v>21964.6</v>
      </c>
      <c r="C204" s="51">
        <f t="shared" si="8"/>
        <v>0.13812085688557471</v>
      </c>
      <c r="D204" s="50">
        <v>18606.62</v>
      </c>
      <c r="E204" s="51">
        <f t="shared" si="9"/>
        <v>0.14218913479244144</v>
      </c>
      <c r="F204" s="50">
        <v>7871.9430000000002</v>
      </c>
      <c r="G204" s="51">
        <f t="shared" si="10"/>
        <v>6.0831032588933485E-2</v>
      </c>
      <c r="H204" s="50">
        <v>6774.22</v>
      </c>
      <c r="I204" s="51">
        <f t="shared" si="11"/>
        <v>6.1373162790210711E-2</v>
      </c>
      <c r="J204" s="50">
        <v>-14092.656999999999</v>
      </c>
      <c r="K204" s="50">
        <v>-11832.399999999998</v>
      </c>
      <c r="L204" s="50"/>
      <c r="M204" s="49" t="s">
        <v>1082</v>
      </c>
    </row>
    <row r="205" spans="1:13">
      <c r="A205" s="49" t="s">
        <v>880</v>
      </c>
      <c r="B205" s="50">
        <v>117639.47500000001</v>
      </c>
      <c r="C205" s="51">
        <f t="shared" si="8"/>
        <v>0.73975693117876695</v>
      </c>
      <c r="D205" s="50">
        <v>108829.92</v>
      </c>
      <c r="E205" s="51">
        <f t="shared" si="9"/>
        <v>0.83166271812562509</v>
      </c>
      <c r="F205" s="50">
        <v>15950.888000000001</v>
      </c>
      <c r="G205" s="51">
        <f t="shared" si="10"/>
        <v>0.12326168872798345</v>
      </c>
      <c r="H205" s="50">
        <v>14471.206</v>
      </c>
      <c r="I205" s="51">
        <f t="shared" si="11"/>
        <v>0.13110641248862215</v>
      </c>
      <c r="J205" s="50">
        <v>-101688.587</v>
      </c>
      <c r="K205" s="50">
        <v>-94358.713999999993</v>
      </c>
      <c r="L205" s="50"/>
      <c r="M205" s="49" t="s">
        <v>1083</v>
      </c>
    </row>
    <row r="206" spans="1:13">
      <c r="A206" s="49" t="s">
        <v>881</v>
      </c>
      <c r="B206" s="50">
        <v>117.49299999999999</v>
      </c>
      <c r="C206" s="51">
        <f t="shared" ref="C206:C246" si="12">IF(B206=0,0,IF(OR(B206="x",B206="Ə"),"x",B206/$B$12*100))</f>
        <v>7.388358466831552E-4</v>
      </c>
      <c r="D206" s="50" t="s">
        <v>755</v>
      </c>
      <c r="E206" s="51" t="str">
        <f t="shared" ref="E206:E246" si="13">IF(D206=0,0,IF(OR(D206="x",D206="Ə"),"x",D206/$D$12*100))</f>
        <v>x</v>
      </c>
      <c r="F206" s="50">
        <v>10139.31</v>
      </c>
      <c r="G206" s="51">
        <f t="shared" ref="G206:G246" si="14">IF(F206=0,0,IF(OR(F206="x",F206="Ə"),"x",F206/$F$12*100))</f>
        <v>7.8352281900326157E-2</v>
      </c>
      <c r="H206" s="50">
        <v>3374.7220000000002</v>
      </c>
      <c r="I206" s="51">
        <f t="shared" ref="I206:I246" si="15">IF(H206=0,0,IF(OR(H206="x",H206="Ə"),"x",H206/$H$12*100))</f>
        <v>3.0574348438300716E-2</v>
      </c>
      <c r="J206" s="50">
        <v>10021.816999999999</v>
      </c>
      <c r="K206" s="50">
        <v>3374.7220000000002</v>
      </c>
      <c r="L206" s="50"/>
      <c r="M206" s="49" t="s">
        <v>1084</v>
      </c>
    </row>
    <row r="207" spans="1:13">
      <c r="A207" s="49" t="s">
        <v>882</v>
      </c>
      <c r="B207" s="50">
        <v>131360.967</v>
      </c>
      <c r="C207" s="51">
        <f t="shared" si="12"/>
        <v>0.82604232826264545</v>
      </c>
      <c r="D207" s="50">
        <v>58550.154999999999</v>
      </c>
      <c r="E207" s="51">
        <f t="shared" si="13"/>
        <v>0.44743192914206559</v>
      </c>
      <c r="F207" s="50">
        <v>20653.52</v>
      </c>
      <c r="G207" s="51">
        <f t="shared" si="14"/>
        <v>0.15960163179486814</v>
      </c>
      <c r="H207" s="50">
        <v>23321.33</v>
      </c>
      <c r="I207" s="51">
        <f t="shared" si="15"/>
        <v>0.21128687621220227</v>
      </c>
      <c r="J207" s="50">
        <v>-110707.447</v>
      </c>
      <c r="K207" s="50">
        <v>-35228.824999999997</v>
      </c>
      <c r="L207" s="50"/>
      <c r="M207" s="49" t="s">
        <v>1085</v>
      </c>
    </row>
    <row r="208" spans="1:13">
      <c r="A208" s="49" t="s">
        <v>727</v>
      </c>
      <c r="B208" s="50">
        <v>659239.451</v>
      </c>
      <c r="C208" s="51">
        <f t="shared" si="12"/>
        <v>4.1455213327306595</v>
      </c>
      <c r="D208" s="50">
        <v>306564.89</v>
      </c>
      <c r="E208" s="51">
        <f t="shared" si="13"/>
        <v>2.3427251412045815</v>
      </c>
      <c r="F208" s="50">
        <v>70056.286999999997</v>
      </c>
      <c r="G208" s="51">
        <f t="shared" si="14"/>
        <v>0.54136523569297657</v>
      </c>
      <c r="H208" s="50">
        <v>71044.284</v>
      </c>
      <c r="I208" s="51">
        <f t="shared" si="15"/>
        <v>0.64364788968264408</v>
      </c>
      <c r="J208" s="50">
        <v>-589183.16399999999</v>
      </c>
      <c r="K208" s="50">
        <v>-235520.60600000003</v>
      </c>
      <c r="L208" s="50"/>
      <c r="M208" s="49" t="s">
        <v>935</v>
      </c>
    </row>
    <row r="209" spans="1:13">
      <c r="A209" s="49" t="s">
        <v>883</v>
      </c>
      <c r="B209" s="50">
        <v>52661.902999999998</v>
      </c>
      <c r="C209" s="51">
        <f t="shared" si="12"/>
        <v>0.33115591304121261</v>
      </c>
      <c r="D209" s="50">
        <v>38589.398000000001</v>
      </c>
      <c r="E209" s="51">
        <f t="shared" si="13"/>
        <v>0.29489467263700614</v>
      </c>
      <c r="F209" s="50">
        <v>61023.086000000003</v>
      </c>
      <c r="G209" s="51">
        <f t="shared" si="14"/>
        <v>0.47156049442218917</v>
      </c>
      <c r="H209" s="50">
        <v>65798.793000000005</v>
      </c>
      <c r="I209" s="51">
        <f t="shared" si="15"/>
        <v>0.59612472494078683</v>
      </c>
      <c r="J209" s="50">
        <v>8361.1830000000045</v>
      </c>
      <c r="K209" s="50">
        <v>27209.395000000004</v>
      </c>
      <c r="L209" s="50"/>
      <c r="M209" s="49" t="s">
        <v>1086</v>
      </c>
    </row>
    <row r="210" spans="1:13">
      <c r="A210" s="49" t="s">
        <v>884</v>
      </c>
      <c r="B210" s="50">
        <v>300.45699999999999</v>
      </c>
      <c r="C210" s="51">
        <f t="shared" si="12"/>
        <v>1.8893755541766809E-3</v>
      </c>
      <c r="D210" s="50">
        <v>858.48699999999997</v>
      </c>
      <c r="E210" s="51">
        <f t="shared" si="13"/>
        <v>6.5604351440809059E-3</v>
      </c>
      <c r="F210" s="50">
        <v>15998.512000000001</v>
      </c>
      <c r="G210" s="51">
        <f t="shared" si="14"/>
        <v>0.12362970677588031</v>
      </c>
      <c r="H210" s="50">
        <v>10319.011</v>
      </c>
      <c r="I210" s="51">
        <f t="shared" si="15"/>
        <v>9.3488304474459785E-2</v>
      </c>
      <c r="J210" s="50">
        <v>15698.055</v>
      </c>
      <c r="K210" s="50">
        <v>9460.5240000000013</v>
      </c>
      <c r="L210" s="50"/>
      <c r="M210" s="49" t="s">
        <v>1087</v>
      </c>
    </row>
    <row r="211" spans="1:13">
      <c r="A211" s="49" t="s">
        <v>885</v>
      </c>
      <c r="B211" s="50">
        <v>128230.678</v>
      </c>
      <c r="C211" s="51">
        <f t="shared" si="12"/>
        <v>0.80635800899530219</v>
      </c>
      <c r="D211" s="50">
        <v>110675.803</v>
      </c>
      <c r="E211" s="51">
        <f t="shared" si="13"/>
        <v>0.84576869259589837</v>
      </c>
      <c r="F211" s="50">
        <v>22726.269</v>
      </c>
      <c r="G211" s="51">
        <f t="shared" si="14"/>
        <v>0.17561895584913012</v>
      </c>
      <c r="H211" s="50">
        <v>19735.02</v>
      </c>
      <c r="I211" s="51">
        <f t="shared" si="15"/>
        <v>0.17879558017425831</v>
      </c>
      <c r="J211" s="50">
        <v>-105504.409</v>
      </c>
      <c r="K211" s="50">
        <v>-90940.782999999996</v>
      </c>
      <c r="L211" s="50"/>
      <c r="M211" s="49" t="s">
        <v>1088</v>
      </c>
    </row>
    <row r="212" spans="1:13">
      <c r="A212" s="49" t="s">
        <v>886</v>
      </c>
      <c r="B212" s="50">
        <v>41.165999999999997</v>
      </c>
      <c r="C212" s="51">
        <f t="shared" si="12"/>
        <v>2.5886577468069388E-4</v>
      </c>
      <c r="D212" s="50">
        <v>116.366</v>
      </c>
      <c r="E212" s="51">
        <f t="shared" si="13"/>
        <v>8.8925236605343918E-4</v>
      </c>
      <c r="F212" s="50" t="s">
        <v>755</v>
      </c>
      <c r="G212" s="51" t="str">
        <f t="shared" si="14"/>
        <v>x</v>
      </c>
      <c r="H212" s="50" t="s">
        <v>755</v>
      </c>
      <c r="I212" s="51" t="str">
        <f t="shared" si="15"/>
        <v>x</v>
      </c>
      <c r="J212" s="50">
        <v>-41.165999999999997</v>
      </c>
      <c r="K212" s="50">
        <v>-116.366</v>
      </c>
      <c r="L212" s="50"/>
      <c r="M212" s="49" t="s">
        <v>1089</v>
      </c>
    </row>
    <row r="213" spans="1:13">
      <c r="A213" s="49" t="s">
        <v>887</v>
      </c>
      <c r="B213" s="50">
        <v>818.23099999999999</v>
      </c>
      <c r="C213" s="51">
        <f t="shared" si="12"/>
        <v>5.145314135032766E-3</v>
      </c>
      <c r="D213" s="50">
        <v>378.267</v>
      </c>
      <c r="E213" s="51">
        <f t="shared" si="13"/>
        <v>2.8906624336140821E-3</v>
      </c>
      <c r="F213" s="50">
        <v>3542.1750000000002</v>
      </c>
      <c r="G213" s="51">
        <f t="shared" si="14"/>
        <v>2.7372424172876438E-2</v>
      </c>
      <c r="H213" s="50">
        <v>2515.4520000000002</v>
      </c>
      <c r="I213" s="51">
        <f t="shared" si="15"/>
        <v>2.2789523382317243E-2</v>
      </c>
      <c r="J213" s="50">
        <v>2723.9440000000004</v>
      </c>
      <c r="K213" s="50">
        <v>2137.1850000000004</v>
      </c>
      <c r="L213" s="50"/>
      <c r="M213" s="49" t="s">
        <v>1090</v>
      </c>
    </row>
    <row r="214" spans="1:13">
      <c r="A214" s="49" t="s">
        <v>888</v>
      </c>
      <c r="B214" s="50">
        <v>2032.548</v>
      </c>
      <c r="C214" s="51">
        <f t="shared" si="12"/>
        <v>1.2781351420971067E-2</v>
      </c>
      <c r="D214" s="50">
        <v>1456.5820000000001</v>
      </c>
      <c r="E214" s="51">
        <f t="shared" si="13"/>
        <v>1.1130991783260149E-2</v>
      </c>
      <c r="F214" s="50">
        <v>172.89</v>
      </c>
      <c r="G214" s="51">
        <f t="shared" si="14"/>
        <v>1.3360205001866389E-3</v>
      </c>
      <c r="H214" s="50">
        <v>7370.6319999999996</v>
      </c>
      <c r="I214" s="51">
        <f t="shared" si="15"/>
        <v>6.6776543661519153E-2</v>
      </c>
      <c r="J214" s="50">
        <v>-1859.6579999999999</v>
      </c>
      <c r="K214" s="50">
        <v>5914.0499999999993</v>
      </c>
      <c r="L214" s="50"/>
      <c r="M214" s="49" t="s">
        <v>1091</v>
      </c>
    </row>
    <row r="215" spans="1:13">
      <c r="A215" s="49" t="s">
        <v>889</v>
      </c>
      <c r="B215" s="50">
        <v>309488.94500000001</v>
      </c>
      <c r="C215" s="51">
        <f t="shared" si="12"/>
        <v>1.9461714886686989</v>
      </c>
      <c r="D215" s="50">
        <v>314421.62599999999</v>
      </c>
      <c r="E215" s="51">
        <f t="shared" si="13"/>
        <v>2.4027651965253556</v>
      </c>
      <c r="F215" s="50">
        <v>149798.69399999999</v>
      </c>
      <c r="G215" s="51">
        <f t="shared" si="14"/>
        <v>1.1575806934188515</v>
      </c>
      <c r="H215" s="50">
        <v>152250.88500000001</v>
      </c>
      <c r="I215" s="51">
        <f t="shared" si="15"/>
        <v>1.3793644655855064</v>
      </c>
      <c r="J215" s="50">
        <v>-159690.25100000002</v>
      </c>
      <c r="K215" s="50">
        <v>-162170.74099999998</v>
      </c>
      <c r="L215" s="50"/>
      <c r="M215" s="49" t="s">
        <v>1092</v>
      </c>
    </row>
    <row r="216" spans="1:13">
      <c r="A216" s="49" t="s">
        <v>890</v>
      </c>
      <c r="B216" s="50">
        <v>1803.471</v>
      </c>
      <c r="C216" s="51">
        <f t="shared" si="12"/>
        <v>1.1340837524393084E-2</v>
      </c>
      <c r="D216" s="50">
        <v>2215.0590000000002</v>
      </c>
      <c r="E216" s="51">
        <f t="shared" si="13"/>
        <v>1.692716477921356E-2</v>
      </c>
      <c r="F216" s="50">
        <v>787.91300000000001</v>
      </c>
      <c r="G216" s="51">
        <f t="shared" si="14"/>
        <v>6.0886570672887682E-3</v>
      </c>
      <c r="H216" s="50">
        <v>1499.296</v>
      </c>
      <c r="I216" s="51">
        <f t="shared" si="15"/>
        <v>1.3583340588098963E-2</v>
      </c>
      <c r="J216" s="50">
        <v>-1015.558</v>
      </c>
      <c r="K216" s="50">
        <v>-715.76300000000015</v>
      </c>
      <c r="L216" s="50"/>
      <c r="M216" s="49" t="s">
        <v>1093</v>
      </c>
    </row>
    <row r="217" spans="1:13">
      <c r="A217" s="49" t="s">
        <v>891</v>
      </c>
      <c r="B217" s="50">
        <v>267509.29100000003</v>
      </c>
      <c r="C217" s="51">
        <f t="shared" si="12"/>
        <v>1.6821891815818439</v>
      </c>
      <c r="D217" s="50">
        <v>240408.14600000001</v>
      </c>
      <c r="E217" s="51">
        <f t="shared" si="13"/>
        <v>1.8371647444186501</v>
      </c>
      <c r="F217" s="50">
        <v>36433.870000000003</v>
      </c>
      <c r="G217" s="51">
        <f t="shared" si="14"/>
        <v>0.2815454752798599</v>
      </c>
      <c r="H217" s="50">
        <v>25584.321</v>
      </c>
      <c r="I217" s="51">
        <f t="shared" si="15"/>
        <v>0.23178915028003316</v>
      </c>
      <c r="J217" s="50">
        <v>-231075.42100000003</v>
      </c>
      <c r="K217" s="50">
        <v>-214823.82500000001</v>
      </c>
      <c r="L217" s="50"/>
      <c r="M217" s="49" t="s">
        <v>1094</v>
      </c>
    </row>
    <row r="218" spans="1:13">
      <c r="A218" s="49" t="s">
        <v>892</v>
      </c>
      <c r="B218" s="50">
        <v>95.341999999999999</v>
      </c>
      <c r="C218" s="51">
        <f t="shared" si="12"/>
        <v>5.9954284335633084E-4</v>
      </c>
      <c r="D218" s="50">
        <v>333.03800000000001</v>
      </c>
      <c r="E218" s="51">
        <f t="shared" si="13"/>
        <v>2.5450288699938582E-3</v>
      </c>
      <c r="F218" s="50">
        <v>2386.14</v>
      </c>
      <c r="G218" s="51">
        <f t="shared" si="14"/>
        <v>1.8439076617012821E-2</v>
      </c>
      <c r="H218" s="50">
        <v>1547.2750000000001</v>
      </c>
      <c r="I218" s="51">
        <f t="shared" si="15"/>
        <v>1.4018021330311574E-2</v>
      </c>
      <c r="J218" s="50">
        <v>2290.7979999999998</v>
      </c>
      <c r="K218" s="50">
        <v>1214.2370000000001</v>
      </c>
      <c r="L218" s="50"/>
      <c r="M218" s="49" t="s">
        <v>1095</v>
      </c>
    </row>
    <row r="219" spans="1:13">
      <c r="A219" s="49" t="s">
        <v>893</v>
      </c>
      <c r="B219" s="50">
        <v>25893.684000000001</v>
      </c>
      <c r="C219" s="51">
        <f t="shared" si="12"/>
        <v>0.16282827012576129</v>
      </c>
      <c r="D219" s="50">
        <v>24511.581999999999</v>
      </c>
      <c r="E219" s="51">
        <f t="shared" si="13"/>
        <v>0.18731401173205994</v>
      </c>
      <c r="F219" s="50">
        <v>122514.36299999998</v>
      </c>
      <c r="G219" s="51">
        <f t="shared" si="14"/>
        <v>0.94673897006945129</v>
      </c>
      <c r="H219" s="50">
        <v>136482.35300000003</v>
      </c>
      <c r="I219" s="51">
        <f t="shared" si="15"/>
        <v>1.2365045228321496</v>
      </c>
      <c r="J219" s="50">
        <v>96620.678999999975</v>
      </c>
      <c r="K219" s="50">
        <v>111970.77100000004</v>
      </c>
      <c r="L219" s="50"/>
      <c r="M219" s="49" t="s">
        <v>1096</v>
      </c>
    </row>
    <row r="220" spans="1:13">
      <c r="A220" s="49" t="s">
        <v>894</v>
      </c>
      <c r="B220" s="50" t="s">
        <v>755</v>
      </c>
      <c r="C220" s="51" t="str">
        <f t="shared" si="12"/>
        <v>x</v>
      </c>
      <c r="D220" s="50" t="s">
        <v>755</v>
      </c>
      <c r="E220" s="51" t="str">
        <f t="shared" si="13"/>
        <v>x</v>
      </c>
      <c r="F220" s="50" t="s">
        <v>755</v>
      </c>
      <c r="G220" s="51" t="str">
        <f t="shared" si="14"/>
        <v>x</v>
      </c>
      <c r="H220" s="50">
        <v>0.79400000000000004</v>
      </c>
      <c r="I220" s="51">
        <f t="shared" si="15"/>
        <v>7.1934910964549868E-6</v>
      </c>
      <c r="J220" s="50" t="s">
        <v>755</v>
      </c>
      <c r="K220" s="50">
        <v>0.79400000000000004</v>
      </c>
      <c r="L220" s="50"/>
      <c r="M220" s="49" t="s">
        <v>1097</v>
      </c>
    </row>
    <row r="221" spans="1:13">
      <c r="A221" s="49" t="s">
        <v>895</v>
      </c>
      <c r="B221" s="50">
        <v>8570.4500000000007</v>
      </c>
      <c r="C221" s="51">
        <f t="shared" si="12"/>
        <v>5.3893897357337447E-2</v>
      </c>
      <c r="D221" s="50">
        <v>9397.4240000000009</v>
      </c>
      <c r="E221" s="51">
        <f t="shared" si="13"/>
        <v>7.1813773153733704E-2</v>
      </c>
      <c r="F221" s="50">
        <v>99559.027000000002</v>
      </c>
      <c r="G221" s="51">
        <f t="shared" si="14"/>
        <v>0.76934988172037178</v>
      </c>
      <c r="H221" s="50">
        <v>111210.594</v>
      </c>
      <c r="I221" s="51">
        <f t="shared" si="15"/>
        <v>1.0075471256555042</v>
      </c>
      <c r="J221" s="50">
        <v>90988.577000000005</v>
      </c>
      <c r="K221" s="50">
        <v>101813.17</v>
      </c>
      <c r="L221" s="50"/>
      <c r="M221" s="49" t="s">
        <v>1098</v>
      </c>
    </row>
    <row r="222" spans="1:13">
      <c r="A222" s="49" t="s">
        <v>896</v>
      </c>
      <c r="B222" s="50" t="s">
        <v>725</v>
      </c>
      <c r="C222" s="51" t="str">
        <f t="shared" si="12"/>
        <v>x</v>
      </c>
      <c r="D222" s="50" t="s">
        <v>755</v>
      </c>
      <c r="E222" s="51" t="str">
        <f t="shared" si="13"/>
        <v>x</v>
      </c>
      <c r="F222" s="50" t="s">
        <v>755</v>
      </c>
      <c r="G222" s="51" t="str">
        <f t="shared" si="14"/>
        <v>x</v>
      </c>
      <c r="H222" s="50" t="s">
        <v>755</v>
      </c>
      <c r="I222" s="51" t="str">
        <f t="shared" si="15"/>
        <v>x</v>
      </c>
      <c r="J222" s="50" t="s">
        <v>725</v>
      </c>
      <c r="K222" s="50" t="s">
        <v>755</v>
      </c>
      <c r="L222" s="50"/>
      <c r="M222" s="49" t="s">
        <v>1099</v>
      </c>
    </row>
    <row r="223" spans="1:13">
      <c r="A223" s="49" t="s">
        <v>897</v>
      </c>
      <c r="B223" s="50">
        <v>16.068999999999999</v>
      </c>
      <c r="C223" s="51">
        <f t="shared" si="12"/>
        <v>1.0104732384356191E-4</v>
      </c>
      <c r="D223" s="50">
        <v>0.78200000000000003</v>
      </c>
      <c r="E223" s="51">
        <f t="shared" si="13"/>
        <v>5.975932405116525E-6</v>
      </c>
      <c r="F223" s="50">
        <v>2527.6709999999998</v>
      </c>
      <c r="G223" s="51">
        <f t="shared" si="14"/>
        <v>1.9532768082175148E-2</v>
      </c>
      <c r="H223" s="50">
        <v>1111.0239999999999</v>
      </c>
      <c r="I223" s="51">
        <f t="shared" si="15"/>
        <v>1.0065669083057687E-2</v>
      </c>
      <c r="J223" s="50">
        <v>2511.6019999999999</v>
      </c>
      <c r="K223" s="50">
        <v>1110.242</v>
      </c>
      <c r="L223" s="50"/>
      <c r="M223" s="49" t="s">
        <v>1100</v>
      </c>
    </row>
    <row r="224" spans="1:13">
      <c r="A224" s="49" t="s">
        <v>898</v>
      </c>
      <c r="B224" s="50" t="s">
        <v>755</v>
      </c>
      <c r="C224" s="51" t="str">
        <f t="shared" si="12"/>
        <v>x</v>
      </c>
      <c r="D224" s="50" t="s">
        <v>725</v>
      </c>
      <c r="E224" s="51" t="str">
        <f t="shared" si="13"/>
        <v>x</v>
      </c>
      <c r="F224" s="50" t="s">
        <v>755</v>
      </c>
      <c r="G224" s="51" t="str">
        <f t="shared" si="14"/>
        <v>x</v>
      </c>
      <c r="H224" s="50" t="s">
        <v>725</v>
      </c>
      <c r="I224" s="51" t="str">
        <f t="shared" si="15"/>
        <v>x</v>
      </c>
      <c r="J224" s="50" t="s">
        <v>755</v>
      </c>
      <c r="K224" s="50" t="s">
        <v>725</v>
      </c>
      <c r="L224" s="50"/>
      <c r="M224" s="49" t="s">
        <v>1101</v>
      </c>
    </row>
    <row r="225" spans="1:13">
      <c r="A225" s="49" t="s">
        <v>899</v>
      </c>
      <c r="B225" s="50" t="s">
        <v>755</v>
      </c>
      <c r="C225" s="51" t="str">
        <f t="shared" si="12"/>
        <v>x</v>
      </c>
      <c r="D225" s="50" t="s">
        <v>755</v>
      </c>
      <c r="E225" s="51" t="str">
        <f t="shared" si="13"/>
        <v>x</v>
      </c>
      <c r="F225" s="50">
        <v>14.58</v>
      </c>
      <c r="G225" s="51">
        <f t="shared" si="14"/>
        <v>1.1266804842802473E-4</v>
      </c>
      <c r="H225" s="50">
        <v>3.0150000000000001</v>
      </c>
      <c r="I225" s="51">
        <f t="shared" si="15"/>
        <v>2.7315334579108043E-5</v>
      </c>
      <c r="J225" s="50">
        <v>14.58</v>
      </c>
      <c r="K225" s="50">
        <v>3.0150000000000001</v>
      </c>
      <c r="L225" s="50"/>
      <c r="M225" s="49" t="s">
        <v>1102</v>
      </c>
    </row>
    <row r="226" spans="1:13">
      <c r="A226" s="49" t="s">
        <v>900</v>
      </c>
      <c r="B226" s="50" t="s">
        <v>755</v>
      </c>
      <c r="C226" s="51" t="str">
        <f t="shared" si="12"/>
        <v>x</v>
      </c>
      <c r="D226" s="50" t="s">
        <v>755</v>
      </c>
      <c r="E226" s="51" t="str">
        <f t="shared" si="13"/>
        <v>x</v>
      </c>
      <c r="F226" s="50">
        <v>117.91500000000001</v>
      </c>
      <c r="G226" s="51">
        <f t="shared" si="14"/>
        <v>9.1119704598014643E-4</v>
      </c>
      <c r="H226" s="50">
        <v>100.35</v>
      </c>
      <c r="I226" s="51">
        <f t="shared" si="15"/>
        <v>9.0915218076732731E-4</v>
      </c>
      <c r="J226" s="50">
        <v>117.91500000000001</v>
      </c>
      <c r="K226" s="50">
        <v>100.35</v>
      </c>
      <c r="L226" s="50"/>
      <c r="M226" s="49" t="s">
        <v>1103</v>
      </c>
    </row>
    <row r="227" spans="1:13">
      <c r="A227" s="49" t="s">
        <v>901</v>
      </c>
      <c r="B227" s="50">
        <v>9.109</v>
      </c>
      <c r="C227" s="51">
        <f t="shared" si="12"/>
        <v>5.7280482475014348E-5</v>
      </c>
      <c r="D227" s="50">
        <v>3.1320000000000001</v>
      </c>
      <c r="E227" s="51">
        <f t="shared" si="13"/>
        <v>2.3934297049648281E-5</v>
      </c>
      <c r="F227" s="50">
        <v>123.68300000000001</v>
      </c>
      <c r="G227" s="51">
        <f t="shared" si="14"/>
        <v>9.5576970052972437E-4</v>
      </c>
      <c r="H227" s="50">
        <v>108.401</v>
      </c>
      <c r="I227" s="51">
        <f t="shared" si="15"/>
        <v>9.8209273091538654E-4</v>
      </c>
      <c r="J227" s="50">
        <v>114.57400000000001</v>
      </c>
      <c r="K227" s="50">
        <v>105.26899999999999</v>
      </c>
      <c r="L227" s="50"/>
      <c r="M227" s="49" t="s">
        <v>1104</v>
      </c>
    </row>
    <row r="228" spans="1:13">
      <c r="A228" s="49" t="s">
        <v>902</v>
      </c>
      <c r="B228" s="50" t="s">
        <v>755</v>
      </c>
      <c r="C228" s="51" t="str">
        <f t="shared" si="12"/>
        <v>x</v>
      </c>
      <c r="D228" s="50" t="s">
        <v>725</v>
      </c>
      <c r="E228" s="51" t="str">
        <f t="shared" si="13"/>
        <v>x</v>
      </c>
      <c r="F228" s="50" t="s">
        <v>725</v>
      </c>
      <c r="G228" s="51" t="str">
        <f t="shared" si="14"/>
        <v>x</v>
      </c>
      <c r="H228" s="50">
        <v>1.077</v>
      </c>
      <c r="I228" s="51">
        <f t="shared" si="15"/>
        <v>9.757418023780882E-6</v>
      </c>
      <c r="J228" s="50" t="s">
        <v>725</v>
      </c>
      <c r="K228" s="50">
        <v>0.84199999999999997</v>
      </c>
      <c r="L228" s="50"/>
      <c r="M228" s="49" t="s">
        <v>1105</v>
      </c>
    </row>
    <row r="229" spans="1:13">
      <c r="A229" s="49" t="s">
        <v>903</v>
      </c>
      <c r="B229" s="50" t="s">
        <v>725</v>
      </c>
      <c r="C229" s="51" t="str">
        <f t="shared" si="12"/>
        <v>x</v>
      </c>
      <c r="D229" s="50">
        <v>6.9269999999999996</v>
      </c>
      <c r="E229" s="51">
        <f t="shared" si="13"/>
        <v>5.293514548624317E-5</v>
      </c>
      <c r="F229" s="50">
        <v>1088.144</v>
      </c>
      <c r="G229" s="51">
        <f t="shared" si="14"/>
        <v>8.4087147385915311E-3</v>
      </c>
      <c r="H229" s="50">
        <v>1676.7429999999999</v>
      </c>
      <c r="I229" s="51">
        <f t="shared" si="15"/>
        <v>1.5190977130407081E-2</v>
      </c>
      <c r="J229" s="50">
        <v>1087.7940000000001</v>
      </c>
      <c r="K229" s="50">
        <v>1669.816</v>
      </c>
      <c r="L229" s="50"/>
      <c r="M229" s="49" t="s">
        <v>1106</v>
      </c>
    </row>
    <row r="230" spans="1:13">
      <c r="A230" s="49" t="s">
        <v>904</v>
      </c>
      <c r="B230" s="50">
        <v>15029.206</v>
      </c>
      <c r="C230" s="51">
        <f t="shared" si="12"/>
        <v>9.4508746393279233E-2</v>
      </c>
      <c r="D230" s="50">
        <v>13706.321</v>
      </c>
      <c r="E230" s="51">
        <f t="shared" si="13"/>
        <v>0.10474174912893749</v>
      </c>
      <c r="F230" s="50">
        <v>17272.955999999998</v>
      </c>
      <c r="G230" s="51">
        <f t="shared" si="14"/>
        <v>0.13347806879994101</v>
      </c>
      <c r="H230" s="50">
        <v>21115.308000000001</v>
      </c>
      <c r="I230" s="51">
        <f t="shared" si="15"/>
        <v>0.19130073060063571</v>
      </c>
      <c r="J230" s="50">
        <v>2243.7499999999982</v>
      </c>
      <c r="K230" s="50">
        <v>7408.987000000001</v>
      </c>
      <c r="L230" s="50"/>
      <c r="M230" s="49" t="s">
        <v>1107</v>
      </c>
    </row>
    <row r="231" spans="1:13">
      <c r="A231" s="49" t="s">
        <v>905</v>
      </c>
      <c r="B231" s="50" t="s">
        <v>755</v>
      </c>
      <c r="C231" s="51" t="str">
        <f t="shared" si="12"/>
        <v>x</v>
      </c>
      <c r="D231" s="50">
        <v>8.8049999999999997</v>
      </c>
      <c r="E231" s="51">
        <f t="shared" si="13"/>
        <v>6.7286553487277474E-5</v>
      </c>
      <c r="F231" s="50">
        <v>1748.317</v>
      </c>
      <c r="G231" s="51">
        <f t="shared" si="14"/>
        <v>1.3510251332204314E-2</v>
      </c>
      <c r="H231" s="50">
        <v>1123.07</v>
      </c>
      <c r="I231" s="51">
        <f t="shared" si="15"/>
        <v>1.0174803583999624E-2</v>
      </c>
      <c r="J231" s="50">
        <v>1748.317</v>
      </c>
      <c r="K231" s="50">
        <v>1114.2649999999999</v>
      </c>
      <c r="L231" s="50"/>
      <c r="M231" s="49" t="s">
        <v>1108</v>
      </c>
    </row>
    <row r="232" spans="1:13">
      <c r="A232" s="49" t="s">
        <v>906</v>
      </c>
      <c r="B232" s="50">
        <v>2268.3710000000001</v>
      </c>
      <c r="C232" s="51">
        <f t="shared" si="12"/>
        <v>1.4264286454312302E-2</v>
      </c>
      <c r="D232" s="50">
        <v>1385.316</v>
      </c>
      <c r="E232" s="51">
        <f t="shared" si="13"/>
        <v>1.0586387181235809E-2</v>
      </c>
      <c r="F232" s="50">
        <v>8.6270000000000007</v>
      </c>
      <c r="G232" s="51">
        <f t="shared" si="14"/>
        <v>6.6665792440916976E-5</v>
      </c>
      <c r="H232" s="50">
        <v>19.507999999999999</v>
      </c>
      <c r="I232" s="51">
        <f t="shared" si="15"/>
        <v>1.7673882154866987E-4</v>
      </c>
      <c r="J232" s="50">
        <v>-2259.7440000000001</v>
      </c>
      <c r="K232" s="50">
        <v>-1365.808</v>
      </c>
      <c r="L232" s="50"/>
      <c r="M232" s="49" t="s">
        <v>1109</v>
      </c>
    </row>
    <row r="233" spans="1:13">
      <c r="A233" s="49" t="s">
        <v>907</v>
      </c>
      <c r="B233" s="50" t="s">
        <v>755</v>
      </c>
      <c r="C233" s="51" t="str">
        <f t="shared" si="12"/>
        <v>x</v>
      </c>
      <c r="D233" s="50" t="s">
        <v>755</v>
      </c>
      <c r="E233" s="51" t="str">
        <f t="shared" si="13"/>
        <v>x</v>
      </c>
      <c r="F233" s="50" t="s">
        <v>725</v>
      </c>
      <c r="G233" s="51" t="str">
        <f t="shared" si="14"/>
        <v>x</v>
      </c>
      <c r="H233" s="50" t="s">
        <v>755</v>
      </c>
      <c r="I233" s="51" t="str">
        <f t="shared" si="15"/>
        <v>x</v>
      </c>
      <c r="J233" s="50" t="s">
        <v>725</v>
      </c>
      <c r="K233" s="50" t="s">
        <v>755</v>
      </c>
      <c r="L233" s="50"/>
      <c r="M233" s="49" t="s">
        <v>1110</v>
      </c>
    </row>
    <row r="234" spans="1:13">
      <c r="A234" s="49" t="s">
        <v>908</v>
      </c>
      <c r="B234" s="50" t="s">
        <v>755</v>
      </c>
      <c r="C234" s="51" t="str">
        <f t="shared" si="12"/>
        <v>x</v>
      </c>
      <c r="D234" s="50" t="s">
        <v>755</v>
      </c>
      <c r="E234" s="51" t="str">
        <f t="shared" si="13"/>
        <v>x</v>
      </c>
      <c r="F234" s="50" t="s">
        <v>725</v>
      </c>
      <c r="G234" s="51" t="str">
        <f t="shared" si="14"/>
        <v>x</v>
      </c>
      <c r="H234" s="50" t="s">
        <v>725</v>
      </c>
      <c r="I234" s="51" t="str">
        <f t="shared" si="15"/>
        <v>x</v>
      </c>
      <c r="J234" s="50" t="s">
        <v>725</v>
      </c>
      <c r="K234" s="50" t="s">
        <v>725</v>
      </c>
      <c r="L234" s="50"/>
      <c r="M234" s="49" t="s">
        <v>1111</v>
      </c>
    </row>
    <row r="235" spans="1:13">
      <c r="A235" s="49" t="s">
        <v>909</v>
      </c>
      <c r="B235" s="50" t="s">
        <v>755</v>
      </c>
      <c r="C235" s="51" t="str">
        <f t="shared" si="12"/>
        <v>x</v>
      </c>
      <c r="D235" s="50" t="s">
        <v>755</v>
      </c>
      <c r="E235" s="51" t="str">
        <f t="shared" si="13"/>
        <v>x</v>
      </c>
      <c r="F235" s="50">
        <v>2.996</v>
      </c>
      <c r="G235" s="51">
        <f t="shared" si="14"/>
        <v>2.315181571264486E-5</v>
      </c>
      <c r="H235" s="50" t="s">
        <v>755</v>
      </c>
      <c r="I235" s="51" t="str">
        <f t="shared" si="15"/>
        <v>x</v>
      </c>
      <c r="J235" s="50">
        <v>2.996</v>
      </c>
      <c r="K235" s="50" t="s">
        <v>755</v>
      </c>
      <c r="L235" s="50"/>
      <c r="M235" s="49" t="s">
        <v>1112</v>
      </c>
    </row>
    <row r="236" spans="1:13">
      <c r="A236" s="49" t="s">
        <v>910</v>
      </c>
      <c r="B236" s="50" t="s">
        <v>725</v>
      </c>
      <c r="C236" s="51" t="str">
        <f t="shared" si="12"/>
        <v>x</v>
      </c>
      <c r="D236" s="50" t="s">
        <v>755</v>
      </c>
      <c r="E236" s="51" t="str">
        <f t="shared" si="13"/>
        <v>x</v>
      </c>
      <c r="F236" s="50">
        <v>3.972</v>
      </c>
      <c r="G236" s="51">
        <f t="shared" si="14"/>
        <v>3.0693929242531839E-5</v>
      </c>
      <c r="H236" s="50" t="s">
        <v>755</v>
      </c>
      <c r="I236" s="51" t="str">
        <f t="shared" si="15"/>
        <v>x</v>
      </c>
      <c r="J236" s="50">
        <v>3.8719999999999999</v>
      </c>
      <c r="K236" s="50" t="s">
        <v>755</v>
      </c>
      <c r="L236" s="50"/>
      <c r="M236" s="49" t="s">
        <v>1113</v>
      </c>
    </row>
    <row r="237" spans="1:13">
      <c r="A237" s="49" t="s">
        <v>911</v>
      </c>
      <c r="B237" s="50" t="s">
        <v>755</v>
      </c>
      <c r="C237" s="51" t="str">
        <f t="shared" si="12"/>
        <v>x</v>
      </c>
      <c r="D237" s="50">
        <v>2.177</v>
      </c>
      <c r="E237" s="51">
        <f t="shared" si="13"/>
        <v>1.6636323332402395E-5</v>
      </c>
      <c r="F237" s="50">
        <v>28.122</v>
      </c>
      <c r="G237" s="51">
        <f t="shared" si="14"/>
        <v>2.1731487365520653E-4</v>
      </c>
      <c r="H237" s="50" t="s">
        <v>725</v>
      </c>
      <c r="I237" s="51" t="str">
        <f t="shared" si="15"/>
        <v>x</v>
      </c>
      <c r="J237" s="50">
        <v>28.122</v>
      </c>
      <c r="K237" s="50">
        <v>-2.069</v>
      </c>
      <c r="L237" s="50"/>
      <c r="M237" s="49" t="s">
        <v>1114</v>
      </c>
    </row>
    <row r="238" spans="1:13">
      <c r="A238" s="49" t="s">
        <v>912</v>
      </c>
      <c r="B238" s="50" t="s">
        <v>755</v>
      </c>
      <c r="C238" s="51" t="str">
        <f t="shared" si="12"/>
        <v>x</v>
      </c>
      <c r="D238" s="50" t="s">
        <v>755</v>
      </c>
      <c r="E238" s="51" t="str">
        <f t="shared" si="13"/>
        <v>x</v>
      </c>
      <c r="F238" s="50" t="s">
        <v>755</v>
      </c>
      <c r="G238" s="51" t="str">
        <f t="shared" si="14"/>
        <v>x</v>
      </c>
      <c r="H238" s="50" t="s">
        <v>725</v>
      </c>
      <c r="I238" s="51" t="str">
        <f t="shared" si="15"/>
        <v>x</v>
      </c>
      <c r="J238" s="50" t="s">
        <v>755</v>
      </c>
      <c r="K238" s="50" t="s">
        <v>725</v>
      </c>
      <c r="L238" s="50"/>
      <c r="M238" s="49" t="s">
        <v>1115</v>
      </c>
    </row>
    <row r="239" spans="1:13">
      <c r="A239" s="49" t="s">
        <v>913</v>
      </c>
      <c r="B239" s="50" t="s">
        <v>755</v>
      </c>
      <c r="C239" s="51" t="str">
        <f t="shared" si="12"/>
        <v>x</v>
      </c>
      <c r="D239" s="50" t="s">
        <v>755</v>
      </c>
      <c r="E239" s="51" t="str">
        <f t="shared" si="13"/>
        <v>x</v>
      </c>
      <c r="F239" s="50">
        <v>17.72</v>
      </c>
      <c r="G239" s="51">
        <f t="shared" si="14"/>
        <v>1.3693263498934142E-4</v>
      </c>
      <c r="H239" s="50">
        <v>12.122</v>
      </c>
      <c r="I239" s="51">
        <f t="shared" si="15"/>
        <v>1.0982304668920321E-4</v>
      </c>
      <c r="J239" s="50">
        <v>17.72</v>
      </c>
      <c r="K239" s="50">
        <v>12.122</v>
      </c>
      <c r="L239" s="50"/>
      <c r="M239" s="49" t="s">
        <v>1116</v>
      </c>
    </row>
    <row r="240" spans="1:13">
      <c r="A240" s="49" t="s">
        <v>914</v>
      </c>
      <c r="B240" s="50">
        <v>5865.2690000000002</v>
      </c>
      <c r="C240" s="51">
        <f t="shared" si="12"/>
        <v>3.6882801423399378E-2</v>
      </c>
      <c r="D240" s="50">
        <v>14899.205</v>
      </c>
      <c r="E240" s="51">
        <f t="shared" si="13"/>
        <v>0.11385759842707691</v>
      </c>
      <c r="F240" s="50">
        <v>532382.43099999998</v>
      </c>
      <c r="G240" s="51">
        <f t="shared" si="14"/>
        <v>4.1140253441795291</v>
      </c>
      <c r="H240" s="50">
        <v>256916.66899999999</v>
      </c>
      <c r="I240" s="51">
        <f t="shared" si="15"/>
        <v>2.3276168400281771</v>
      </c>
      <c r="J240" s="50">
        <v>526517.16200000001</v>
      </c>
      <c r="K240" s="50">
        <v>242017.46400000001</v>
      </c>
      <c r="L240" s="50"/>
      <c r="M240" s="49" t="s">
        <v>1117</v>
      </c>
    </row>
    <row r="241" spans="1:13">
      <c r="A241" s="49" t="s">
        <v>915</v>
      </c>
      <c r="B241" s="50" t="s">
        <v>755</v>
      </c>
      <c r="C241" s="51" t="str">
        <f t="shared" si="12"/>
        <v>x</v>
      </c>
      <c r="D241" s="50" t="s">
        <v>755</v>
      </c>
      <c r="E241" s="51" t="str">
        <f t="shared" si="13"/>
        <v>x</v>
      </c>
      <c r="F241" s="50">
        <v>516529.08</v>
      </c>
      <c r="G241" s="51">
        <f t="shared" si="14"/>
        <v>3.9915173799672883</v>
      </c>
      <c r="H241" s="50">
        <v>250210.35699999999</v>
      </c>
      <c r="I241" s="51">
        <f t="shared" si="15"/>
        <v>2.266858910982775</v>
      </c>
      <c r="J241" s="50">
        <v>516529.08</v>
      </c>
      <c r="K241" s="50">
        <v>250210.35699999999</v>
      </c>
      <c r="L241" s="50"/>
      <c r="M241" s="49" t="s">
        <v>1118</v>
      </c>
    </row>
    <row r="242" spans="1:13">
      <c r="A242" s="49" t="s">
        <v>916</v>
      </c>
      <c r="B242" s="50">
        <v>5865.2690000000002</v>
      </c>
      <c r="C242" s="51">
        <f t="shared" si="12"/>
        <v>3.6882801423399378E-2</v>
      </c>
      <c r="D242" s="50">
        <v>14899.205</v>
      </c>
      <c r="E242" s="51">
        <f t="shared" si="13"/>
        <v>0.11385759842707691</v>
      </c>
      <c r="F242" s="50">
        <v>15853.351000000001</v>
      </c>
      <c r="G242" s="51">
        <f t="shared" si="14"/>
        <v>0.12250796421224104</v>
      </c>
      <c r="H242" s="50">
        <v>6706.3119999999999</v>
      </c>
      <c r="I242" s="51">
        <f t="shared" si="15"/>
        <v>6.0757929045402052E-2</v>
      </c>
      <c r="J242" s="50">
        <v>9988.0820000000003</v>
      </c>
      <c r="K242" s="50">
        <v>-8192.893</v>
      </c>
      <c r="L242" s="50"/>
      <c r="M242" s="49" t="s">
        <v>1119</v>
      </c>
    </row>
    <row r="243" spans="1:13">
      <c r="A243" s="49">
        <v>0</v>
      </c>
      <c r="B243" s="50" t="s">
        <v>755</v>
      </c>
      <c r="C243" s="51" t="str">
        <f t="shared" si="12"/>
        <v>x</v>
      </c>
      <c r="D243" s="50" t="s">
        <v>755</v>
      </c>
      <c r="E243" s="51" t="str">
        <f t="shared" si="13"/>
        <v>x</v>
      </c>
      <c r="F243" s="50" t="s">
        <v>755</v>
      </c>
      <c r="G243" s="51" t="str">
        <f t="shared" si="14"/>
        <v>x</v>
      </c>
      <c r="H243" s="50" t="s">
        <v>755</v>
      </c>
      <c r="I243" s="51" t="str">
        <f t="shared" si="15"/>
        <v>x</v>
      </c>
      <c r="J243" s="50" t="s">
        <v>755</v>
      </c>
      <c r="K243" s="50" t="s">
        <v>755</v>
      </c>
      <c r="L243" s="50"/>
      <c r="M243" s="49">
        <v>0</v>
      </c>
    </row>
    <row r="244" spans="1:13">
      <c r="A244" s="49">
        <v>0</v>
      </c>
      <c r="B244" s="50" t="s">
        <v>755</v>
      </c>
      <c r="C244" s="51" t="str">
        <f t="shared" si="12"/>
        <v>x</v>
      </c>
      <c r="D244" s="50" t="s">
        <v>755</v>
      </c>
      <c r="E244" s="51" t="str">
        <f t="shared" si="13"/>
        <v>x</v>
      </c>
      <c r="F244" s="50" t="s">
        <v>755</v>
      </c>
      <c r="G244" s="51" t="str">
        <f t="shared" si="14"/>
        <v>x</v>
      </c>
      <c r="H244" s="50" t="s">
        <v>755</v>
      </c>
      <c r="I244" s="51" t="str">
        <f t="shared" si="15"/>
        <v>x</v>
      </c>
      <c r="J244" s="50" t="s">
        <v>755</v>
      </c>
      <c r="K244" s="50" t="s">
        <v>755</v>
      </c>
      <c r="L244" s="50"/>
      <c r="M244" s="49">
        <v>0</v>
      </c>
    </row>
    <row r="245" spans="1:13">
      <c r="A245" s="49">
        <v>0</v>
      </c>
      <c r="B245" s="50" t="s">
        <v>755</v>
      </c>
      <c r="C245" s="51" t="str">
        <f t="shared" si="12"/>
        <v>x</v>
      </c>
      <c r="D245" s="50" t="s">
        <v>755</v>
      </c>
      <c r="E245" s="51" t="str">
        <f t="shared" si="13"/>
        <v>x</v>
      </c>
      <c r="F245" s="50" t="s">
        <v>755</v>
      </c>
      <c r="G245" s="51" t="str">
        <f t="shared" si="14"/>
        <v>x</v>
      </c>
      <c r="H245" s="50" t="s">
        <v>755</v>
      </c>
      <c r="I245" s="51" t="str">
        <f t="shared" si="15"/>
        <v>x</v>
      </c>
      <c r="J245" s="50" t="s">
        <v>755</v>
      </c>
      <c r="K245" s="50" t="s">
        <v>755</v>
      </c>
      <c r="L245" s="50"/>
      <c r="M245" s="49">
        <v>0</v>
      </c>
    </row>
    <row r="246" spans="1:13">
      <c r="A246" s="49">
        <v>0</v>
      </c>
      <c r="B246" s="50" t="s">
        <v>755</v>
      </c>
      <c r="C246" s="51" t="str">
        <f t="shared" si="12"/>
        <v>x</v>
      </c>
      <c r="D246" s="50" t="s">
        <v>755</v>
      </c>
      <c r="E246" s="51" t="str">
        <f t="shared" si="13"/>
        <v>x</v>
      </c>
      <c r="F246" s="50" t="s">
        <v>755</v>
      </c>
      <c r="G246" s="51" t="str">
        <f t="shared" si="14"/>
        <v>x</v>
      </c>
      <c r="H246" s="50" t="s">
        <v>755</v>
      </c>
      <c r="I246" s="51" t="str">
        <f t="shared" si="15"/>
        <v>x</v>
      </c>
      <c r="J246" s="50" t="s">
        <v>755</v>
      </c>
      <c r="K246" s="50" t="s">
        <v>755</v>
      </c>
      <c r="L246" s="50"/>
      <c r="M246" s="49">
        <v>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I195"/>
  <sheetViews>
    <sheetView showGridLines="0" topLeftCell="A2" workbookViewId="0">
      <selection activeCell="A2" sqref="A2:F2"/>
    </sheetView>
  </sheetViews>
  <sheetFormatPr defaultRowHeight="12.75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/>
    <row r="2" spans="1:9" ht="18" customHeight="1" thickBot="1">
      <c r="A2" s="280" t="s">
        <v>1</v>
      </c>
      <c r="B2" s="281"/>
      <c r="C2" s="281"/>
      <c r="D2" s="281"/>
      <c r="E2" s="281"/>
      <c r="F2" s="282"/>
    </row>
    <row r="3" spans="1:9" ht="18" customHeight="1" thickBot="1">
      <c r="A3" s="280" t="s">
        <v>2</v>
      </c>
      <c r="B3" s="282"/>
      <c r="C3" s="280" t="s">
        <v>2</v>
      </c>
      <c r="D3" s="282"/>
      <c r="E3" s="280" t="s">
        <v>2</v>
      </c>
      <c r="F3" s="282"/>
      <c r="H3" s="221" t="s">
        <v>191</v>
      </c>
      <c r="I3" s="221"/>
    </row>
    <row r="4" spans="1:9" ht="18" customHeight="1" thickBot="1">
      <c r="A4" s="99" t="s">
        <v>3</v>
      </c>
      <c r="B4" s="99" t="s">
        <v>4</v>
      </c>
      <c r="C4" s="99" t="s">
        <v>3</v>
      </c>
      <c r="D4" s="99" t="s">
        <v>4</v>
      </c>
      <c r="E4" s="99" t="s">
        <v>3</v>
      </c>
      <c r="F4" s="99" t="s">
        <v>4</v>
      </c>
    </row>
    <row r="5" spans="1:9" ht="9.75" customHeight="1">
      <c r="A5" s="3" t="s">
        <v>5</v>
      </c>
      <c r="B5" s="4" t="s">
        <v>6</v>
      </c>
      <c r="C5" s="5">
        <v>35</v>
      </c>
      <c r="D5" s="6" t="s">
        <v>314</v>
      </c>
      <c r="E5" s="5">
        <v>67</v>
      </c>
      <c r="F5" s="6" t="s">
        <v>7</v>
      </c>
    </row>
    <row r="6" spans="1:9" ht="9.75" customHeight="1">
      <c r="A6" s="3" t="s">
        <v>8</v>
      </c>
      <c r="B6" s="7" t="s">
        <v>9</v>
      </c>
      <c r="C6" s="5"/>
      <c r="D6" s="6" t="s">
        <v>10</v>
      </c>
      <c r="E6" s="5"/>
      <c r="F6" s="6" t="s">
        <v>11</v>
      </c>
    </row>
    <row r="7" spans="1:9" ht="9.75" customHeight="1">
      <c r="A7" s="3" t="s">
        <v>12</v>
      </c>
      <c r="B7" s="4" t="s">
        <v>13</v>
      </c>
      <c r="C7" s="5">
        <v>36</v>
      </c>
      <c r="D7" s="6" t="s">
        <v>14</v>
      </c>
      <c r="E7" s="5">
        <v>68</v>
      </c>
      <c r="F7" s="6" t="s">
        <v>15</v>
      </c>
    </row>
    <row r="8" spans="1:9" ht="9.75" customHeight="1">
      <c r="A8" s="3" t="s">
        <v>16</v>
      </c>
      <c r="B8" s="7" t="s">
        <v>17</v>
      </c>
      <c r="C8" s="5"/>
      <c r="D8" s="6" t="s">
        <v>18</v>
      </c>
      <c r="E8" s="5"/>
      <c r="F8" s="6" t="s">
        <v>19</v>
      </c>
    </row>
    <row r="9" spans="1:9" ht="9.75" customHeight="1">
      <c r="A9" s="3"/>
      <c r="B9" s="4" t="s">
        <v>20</v>
      </c>
      <c r="C9" s="5">
        <v>37</v>
      </c>
      <c r="D9" s="6" t="s">
        <v>21</v>
      </c>
      <c r="E9" s="5">
        <v>69</v>
      </c>
      <c r="F9" s="6" t="s">
        <v>22</v>
      </c>
    </row>
    <row r="10" spans="1:9" ht="9.75" customHeight="1">
      <c r="A10" s="3" t="s">
        <v>23</v>
      </c>
      <c r="B10" s="7" t="s">
        <v>24</v>
      </c>
      <c r="C10" s="5"/>
      <c r="D10" s="6" t="s">
        <v>25</v>
      </c>
      <c r="E10" s="5">
        <v>70</v>
      </c>
      <c r="F10" s="6" t="s">
        <v>26</v>
      </c>
    </row>
    <row r="11" spans="1:9" ht="9.75" customHeight="1">
      <c r="A11" s="3" t="s">
        <v>27</v>
      </c>
      <c r="B11" s="7" t="s">
        <v>28</v>
      </c>
      <c r="C11" s="5">
        <v>38</v>
      </c>
      <c r="D11" s="6" t="s">
        <v>29</v>
      </c>
      <c r="E11" s="5">
        <v>71</v>
      </c>
      <c r="F11" s="6" t="s">
        <v>30</v>
      </c>
    </row>
    <row r="12" spans="1:9" ht="9.75" customHeight="1">
      <c r="A12" s="3"/>
      <c r="B12" s="7" t="s">
        <v>31</v>
      </c>
      <c r="C12" s="5">
        <v>39</v>
      </c>
      <c r="D12" s="6" t="s">
        <v>32</v>
      </c>
      <c r="E12" s="5"/>
      <c r="F12" s="6" t="s">
        <v>33</v>
      </c>
    </row>
    <row r="13" spans="1:9" ht="9.75" customHeight="1">
      <c r="A13" s="3" t="s">
        <v>34</v>
      </c>
      <c r="B13" s="7" t="s">
        <v>35</v>
      </c>
      <c r="C13" s="5">
        <v>40</v>
      </c>
      <c r="D13" s="6" t="s">
        <v>36</v>
      </c>
      <c r="E13" s="5">
        <v>72</v>
      </c>
      <c r="F13" s="6" t="s">
        <v>37</v>
      </c>
    </row>
    <row r="14" spans="1:9" ht="9.75" customHeight="1">
      <c r="A14" s="3"/>
      <c r="B14" s="7" t="s">
        <v>38</v>
      </c>
      <c r="C14" s="5">
        <v>41</v>
      </c>
      <c r="D14" s="6" t="s">
        <v>315</v>
      </c>
      <c r="E14" s="5">
        <v>73</v>
      </c>
      <c r="F14" s="6" t="s">
        <v>39</v>
      </c>
    </row>
    <row r="15" spans="1:9" ht="9.75" customHeight="1">
      <c r="A15" s="3" t="s">
        <v>40</v>
      </c>
      <c r="B15" s="7" t="s">
        <v>41</v>
      </c>
      <c r="C15" s="5"/>
      <c r="D15" s="6" t="s">
        <v>42</v>
      </c>
      <c r="E15" s="5"/>
      <c r="F15" s="6" t="s">
        <v>43</v>
      </c>
    </row>
    <row r="16" spans="1:9" ht="9.75" customHeight="1">
      <c r="A16" s="3"/>
      <c r="B16" s="7" t="s">
        <v>44</v>
      </c>
      <c r="C16" s="5">
        <v>42</v>
      </c>
      <c r="D16" s="6" t="s">
        <v>45</v>
      </c>
      <c r="E16" s="5">
        <v>74</v>
      </c>
      <c r="F16" s="6" t="s">
        <v>46</v>
      </c>
    </row>
    <row r="17" spans="1:6" ht="9.75" customHeight="1">
      <c r="A17" s="5" t="s">
        <v>47</v>
      </c>
      <c r="B17" s="6" t="s">
        <v>48</v>
      </c>
      <c r="C17" s="5"/>
      <c r="D17" s="6" t="s">
        <v>49</v>
      </c>
      <c r="E17" s="5">
        <v>75</v>
      </c>
      <c r="F17" s="6" t="s">
        <v>50</v>
      </c>
    </row>
    <row r="18" spans="1:6" ht="9.75" customHeight="1">
      <c r="A18" s="5">
        <v>10</v>
      </c>
      <c r="B18" s="6" t="s">
        <v>51</v>
      </c>
      <c r="C18" s="5">
        <v>43</v>
      </c>
      <c r="D18" s="6" t="s">
        <v>52</v>
      </c>
      <c r="E18" s="5">
        <v>76</v>
      </c>
      <c r="F18" s="6" t="s">
        <v>53</v>
      </c>
    </row>
    <row r="19" spans="1:6" ht="9.75" customHeight="1">
      <c r="A19" s="5">
        <v>11</v>
      </c>
      <c r="B19" s="6" t="s">
        <v>54</v>
      </c>
      <c r="C19" s="5"/>
      <c r="D19" s="6" t="s">
        <v>55</v>
      </c>
      <c r="E19" s="5">
        <v>78</v>
      </c>
      <c r="F19" s="6" t="s">
        <v>56</v>
      </c>
    </row>
    <row r="20" spans="1:6" ht="9.75" customHeight="1">
      <c r="A20" s="5"/>
      <c r="B20" s="6" t="s">
        <v>57</v>
      </c>
      <c r="C20" s="5">
        <v>44</v>
      </c>
      <c r="D20" s="6" t="s">
        <v>58</v>
      </c>
      <c r="E20" s="5">
        <v>79</v>
      </c>
      <c r="F20" s="6" t="s">
        <v>59</v>
      </c>
    </row>
    <row r="21" spans="1:6" ht="9.75" customHeight="1">
      <c r="A21" s="5">
        <v>12</v>
      </c>
      <c r="B21" s="6" t="s">
        <v>60</v>
      </c>
      <c r="C21" s="5"/>
      <c r="D21" s="6" t="s">
        <v>61</v>
      </c>
      <c r="E21" s="5">
        <v>80</v>
      </c>
      <c r="F21" s="6" t="s">
        <v>62</v>
      </c>
    </row>
    <row r="22" spans="1:6" ht="9.75" customHeight="1">
      <c r="A22" s="5"/>
      <c r="B22" s="6" t="s">
        <v>63</v>
      </c>
      <c r="C22" s="5">
        <v>45</v>
      </c>
      <c r="D22" s="6" t="s">
        <v>64</v>
      </c>
      <c r="E22" s="5">
        <v>81</v>
      </c>
      <c r="F22" s="6" t="s">
        <v>65</v>
      </c>
    </row>
    <row r="23" spans="1:6" ht="9.75" customHeight="1">
      <c r="A23" s="5">
        <v>13</v>
      </c>
      <c r="B23" s="6" t="s">
        <v>66</v>
      </c>
      <c r="C23" s="5">
        <v>46</v>
      </c>
      <c r="D23" s="6" t="s">
        <v>67</v>
      </c>
      <c r="E23" s="5"/>
      <c r="F23" s="6" t="s">
        <v>68</v>
      </c>
    </row>
    <row r="24" spans="1:6" ht="9.75" customHeight="1">
      <c r="A24" s="5"/>
      <c r="B24" s="6" t="s">
        <v>313</v>
      </c>
      <c r="C24" s="5">
        <v>47</v>
      </c>
      <c r="D24" s="6" t="s">
        <v>69</v>
      </c>
      <c r="E24" s="5">
        <v>82</v>
      </c>
      <c r="F24" s="6" t="s">
        <v>70</v>
      </c>
    </row>
    <row r="25" spans="1:6" ht="9.75" customHeight="1">
      <c r="A25" s="5">
        <v>14</v>
      </c>
      <c r="B25" s="6" t="s">
        <v>71</v>
      </c>
      <c r="C25" s="5"/>
      <c r="D25" s="6" t="s">
        <v>72</v>
      </c>
      <c r="E25" s="5"/>
      <c r="F25" s="6" t="s">
        <v>73</v>
      </c>
    </row>
    <row r="26" spans="1:6" ht="9.75" customHeight="1">
      <c r="A26" s="5"/>
      <c r="B26" s="6" t="s">
        <v>74</v>
      </c>
      <c r="C26" s="5">
        <v>48</v>
      </c>
      <c r="D26" s="6" t="s">
        <v>75</v>
      </c>
      <c r="E26" s="5">
        <v>83</v>
      </c>
      <c r="F26" s="6" t="s">
        <v>76</v>
      </c>
    </row>
    <row r="27" spans="1:6" ht="9.75" customHeight="1">
      <c r="A27" s="5">
        <v>15</v>
      </c>
      <c r="B27" s="6" t="s">
        <v>77</v>
      </c>
      <c r="C27" s="5"/>
      <c r="D27" s="6" t="s">
        <v>78</v>
      </c>
      <c r="E27" s="5">
        <v>84</v>
      </c>
      <c r="F27" s="6" t="s">
        <v>317</v>
      </c>
    </row>
    <row r="28" spans="1:6" ht="9.75" customHeight="1">
      <c r="A28" s="5"/>
      <c r="B28" s="6" t="s">
        <v>79</v>
      </c>
      <c r="C28" s="5">
        <v>49</v>
      </c>
      <c r="D28" s="6" t="s">
        <v>80</v>
      </c>
      <c r="E28" s="5"/>
      <c r="F28" s="6" t="s">
        <v>81</v>
      </c>
    </row>
    <row r="29" spans="1:6" ht="9.75" customHeight="1">
      <c r="A29" s="5">
        <v>16</v>
      </c>
      <c r="B29" s="6" t="s">
        <v>82</v>
      </c>
      <c r="C29" s="5"/>
      <c r="D29" s="6" t="s">
        <v>83</v>
      </c>
      <c r="E29" s="5">
        <v>85</v>
      </c>
      <c r="F29" s="6" t="s">
        <v>84</v>
      </c>
    </row>
    <row r="30" spans="1:6" ht="9.75" customHeight="1">
      <c r="A30" s="5"/>
      <c r="B30" s="6" t="s">
        <v>85</v>
      </c>
      <c r="C30" s="5">
        <v>50</v>
      </c>
      <c r="D30" s="6" t="s">
        <v>86</v>
      </c>
      <c r="E30" s="5"/>
      <c r="F30" s="6" t="s">
        <v>318</v>
      </c>
    </row>
    <row r="31" spans="1:6" ht="9.75" customHeight="1">
      <c r="A31" s="5">
        <v>17</v>
      </c>
      <c r="B31" s="6" t="s">
        <v>87</v>
      </c>
      <c r="C31" s="5">
        <v>51</v>
      </c>
      <c r="D31" s="6" t="s">
        <v>88</v>
      </c>
      <c r="E31" s="5">
        <v>86</v>
      </c>
      <c r="F31" s="6" t="s">
        <v>89</v>
      </c>
    </row>
    <row r="32" spans="1:6" ht="9.75" customHeight="1">
      <c r="A32" s="5">
        <v>18</v>
      </c>
      <c r="B32" s="6" t="s">
        <v>90</v>
      </c>
      <c r="C32" s="5"/>
      <c r="D32" s="6" t="s">
        <v>91</v>
      </c>
      <c r="E32" s="5"/>
      <c r="F32" s="6" t="s">
        <v>92</v>
      </c>
    </row>
    <row r="33" spans="1:6" ht="9.75" customHeight="1">
      <c r="A33" s="5">
        <v>19</v>
      </c>
      <c r="B33" s="6" t="s">
        <v>93</v>
      </c>
      <c r="C33" s="5">
        <v>52</v>
      </c>
      <c r="D33" s="6" t="s">
        <v>94</v>
      </c>
      <c r="E33" s="5">
        <v>87</v>
      </c>
      <c r="F33" s="6" t="s">
        <v>319</v>
      </c>
    </row>
    <row r="34" spans="1:6" ht="9.75" customHeight="1">
      <c r="A34" s="5"/>
      <c r="B34" s="6" t="s">
        <v>95</v>
      </c>
      <c r="C34" s="5">
        <v>53</v>
      </c>
      <c r="D34" s="6" t="s">
        <v>96</v>
      </c>
      <c r="E34" s="5"/>
      <c r="F34" s="6" t="s">
        <v>97</v>
      </c>
    </row>
    <row r="35" spans="1:6" ht="9.75" customHeight="1">
      <c r="A35" s="5">
        <v>20</v>
      </c>
      <c r="B35" s="6" t="s">
        <v>98</v>
      </c>
      <c r="C35" s="5"/>
      <c r="D35" s="6" t="s">
        <v>99</v>
      </c>
      <c r="E35" s="5">
        <v>88</v>
      </c>
      <c r="F35" s="6" t="s">
        <v>100</v>
      </c>
    </row>
    <row r="36" spans="1:6" ht="9.75" customHeight="1">
      <c r="A36" s="5"/>
      <c r="B36" s="6" t="s">
        <v>101</v>
      </c>
      <c r="C36" s="5">
        <v>54</v>
      </c>
      <c r="D36" s="6" t="s">
        <v>102</v>
      </c>
      <c r="E36" s="5"/>
      <c r="F36" s="6" t="s">
        <v>103</v>
      </c>
    </row>
    <row r="37" spans="1:6" ht="9.75" customHeight="1">
      <c r="A37" s="5">
        <v>21</v>
      </c>
      <c r="B37" s="6" t="s">
        <v>104</v>
      </c>
      <c r="C37" s="5">
        <v>55</v>
      </c>
      <c r="D37" s="6" t="s">
        <v>105</v>
      </c>
      <c r="E37" s="5">
        <v>89</v>
      </c>
      <c r="F37" s="6" t="s">
        <v>106</v>
      </c>
    </row>
    <row r="38" spans="1:6" ht="9.75" customHeight="1">
      <c r="A38" s="5">
        <v>22</v>
      </c>
      <c r="B38" s="6" t="s">
        <v>107</v>
      </c>
      <c r="C38" s="5"/>
      <c r="D38" s="6" t="s">
        <v>108</v>
      </c>
      <c r="E38" s="5">
        <v>90</v>
      </c>
      <c r="F38" s="6" t="s">
        <v>320</v>
      </c>
    </row>
    <row r="39" spans="1:6" ht="9.75" customHeight="1">
      <c r="A39" s="5"/>
      <c r="B39" s="6" t="s">
        <v>109</v>
      </c>
      <c r="C39" s="5">
        <v>56</v>
      </c>
      <c r="D39" s="6" t="s">
        <v>110</v>
      </c>
      <c r="E39" s="5"/>
      <c r="F39" s="6" t="s">
        <v>111</v>
      </c>
    </row>
    <row r="40" spans="1:6" ht="9.75" customHeight="1">
      <c r="A40" s="5">
        <v>23</v>
      </c>
      <c r="B40" s="6" t="s">
        <v>112</v>
      </c>
      <c r="C40" s="5"/>
      <c r="D40" s="6" t="s">
        <v>113</v>
      </c>
      <c r="E40" s="5">
        <v>91</v>
      </c>
      <c r="F40" s="6" t="s">
        <v>114</v>
      </c>
    </row>
    <row r="41" spans="1:6" ht="9.75" customHeight="1">
      <c r="A41" s="5"/>
      <c r="B41" s="6" t="s">
        <v>115</v>
      </c>
      <c r="C41" s="5">
        <v>57</v>
      </c>
      <c r="D41" s="6" t="s">
        <v>116</v>
      </c>
      <c r="E41" s="5"/>
      <c r="F41" s="6" t="s">
        <v>117</v>
      </c>
    </row>
    <row r="42" spans="1:6" ht="9.75" customHeight="1">
      <c r="A42" s="5">
        <v>24</v>
      </c>
      <c r="B42" s="6" t="s">
        <v>118</v>
      </c>
      <c r="C42" s="5"/>
      <c r="D42" s="6" t="s">
        <v>119</v>
      </c>
      <c r="E42" s="5">
        <v>92</v>
      </c>
      <c r="F42" s="6" t="s">
        <v>120</v>
      </c>
    </row>
    <row r="43" spans="1:6" ht="9.75" customHeight="1">
      <c r="A43" s="5"/>
      <c r="B43" s="6" t="s">
        <v>316</v>
      </c>
      <c r="C43" s="5">
        <v>58</v>
      </c>
      <c r="D43" s="6" t="s">
        <v>121</v>
      </c>
      <c r="E43" s="5"/>
      <c r="F43" s="6" t="s">
        <v>122</v>
      </c>
    </row>
    <row r="44" spans="1:6" ht="9.75" customHeight="1">
      <c r="A44" s="5">
        <v>25</v>
      </c>
      <c r="B44" s="6" t="s">
        <v>123</v>
      </c>
      <c r="C44" s="5"/>
      <c r="D44" s="6" t="s">
        <v>124</v>
      </c>
      <c r="E44" s="5">
        <v>93</v>
      </c>
      <c r="F44" s="6" t="s">
        <v>125</v>
      </c>
    </row>
    <row r="45" spans="1:6" ht="9.75" customHeight="1">
      <c r="A45" s="5"/>
      <c r="B45" s="6" t="s">
        <v>126</v>
      </c>
      <c r="C45" s="5">
        <v>59</v>
      </c>
      <c r="D45" s="6" t="s">
        <v>127</v>
      </c>
      <c r="E45" s="5"/>
      <c r="F45" s="6" t="s">
        <v>128</v>
      </c>
    </row>
    <row r="46" spans="1:6" ht="9.75" customHeight="1">
      <c r="A46" s="5">
        <v>26</v>
      </c>
      <c r="B46" s="6" t="s">
        <v>129</v>
      </c>
      <c r="C46" s="5"/>
      <c r="D46" s="6" t="s">
        <v>130</v>
      </c>
      <c r="E46" s="5">
        <v>94</v>
      </c>
      <c r="F46" s="6" t="s">
        <v>131</v>
      </c>
    </row>
    <row r="47" spans="1:6" ht="9.75" customHeight="1">
      <c r="A47" s="5">
        <v>27</v>
      </c>
      <c r="B47" s="6" t="s">
        <v>132</v>
      </c>
      <c r="C47" s="5">
        <v>60</v>
      </c>
      <c r="D47" s="6" t="s">
        <v>133</v>
      </c>
      <c r="E47" s="5"/>
      <c r="F47" s="6" t="s">
        <v>134</v>
      </c>
    </row>
    <row r="48" spans="1:6" ht="9.75" customHeight="1">
      <c r="A48" s="5"/>
      <c r="B48" s="6" t="s">
        <v>135</v>
      </c>
      <c r="C48" s="5">
        <v>61</v>
      </c>
      <c r="D48" s="6" t="s">
        <v>136</v>
      </c>
      <c r="E48" s="5">
        <v>95</v>
      </c>
      <c r="F48" s="6" t="s">
        <v>137</v>
      </c>
    </row>
    <row r="49" spans="1:6" ht="9.75" customHeight="1">
      <c r="A49" s="5">
        <v>28</v>
      </c>
      <c r="B49" s="6" t="s">
        <v>138</v>
      </c>
      <c r="C49" s="5"/>
      <c r="D49" s="6" t="s">
        <v>139</v>
      </c>
      <c r="E49" s="5"/>
      <c r="F49" s="6" t="s">
        <v>140</v>
      </c>
    </row>
    <row r="50" spans="1:6" ht="9.75" customHeight="1">
      <c r="A50" s="5">
        <v>29</v>
      </c>
      <c r="B50" s="6" t="s">
        <v>141</v>
      </c>
      <c r="C50" s="5">
        <v>62</v>
      </c>
      <c r="D50" s="6" t="s">
        <v>142</v>
      </c>
      <c r="E50" s="5">
        <v>96</v>
      </c>
      <c r="F50" s="6" t="s">
        <v>143</v>
      </c>
    </row>
    <row r="51" spans="1:6" ht="9.75" customHeight="1">
      <c r="A51" s="5">
        <v>30</v>
      </c>
      <c r="B51" s="6" t="s">
        <v>144</v>
      </c>
      <c r="C51" s="5"/>
      <c r="D51" s="6" t="s">
        <v>321</v>
      </c>
      <c r="E51" s="5">
        <v>97</v>
      </c>
      <c r="F51" s="6" t="s">
        <v>323</v>
      </c>
    </row>
    <row r="52" spans="1:6" ht="9.75" customHeight="1">
      <c r="A52" s="5">
        <v>31</v>
      </c>
      <c r="B52" s="6" t="s">
        <v>145</v>
      </c>
      <c r="C52" s="5">
        <v>63</v>
      </c>
      <c r="D52" s="6" t="s">
        <v>146</v>
      </c>
      <c r="E52" s="5"/>
      <c r="F52" s="6" t="s">
        <v>147</v>
      </c>
    </row>
    <row r="53" spans="1:6" ht="9.75" customHeight="1">
      <c r="A53" s="5">
        <v>32</v>
      </c>
      <c r="B53" s="6" t="s">
        <v>322</v>
      </c>
      <c r="C53" s="5"/>
      <c r="D53" s="6" t="s">
        <v>148</v>
      </c>
      <c r="E53" s="5">
        <v>98</v>
      </c>
      <c r="F53" s="6" t="s">
        <v>149</v>
      </c>
    </row>
    <row r="54" spans="1:6" ht="9.75" customHeight="1">
      <c r="A54" s="5"/>
      <c r="B54" s="6" t="s">
        <v>150</v>
      </c>
      <c r="C54" s="5">
        <v>64</v>
      </c>
      <c r="D54" s="6" t="s">
        <v>151</v>
      </c>
      <c r="E54" s="5"/>
      <c r="F54" s="6" t="s">
        <v>152</v>
      </c>
    </row>
    <row r="55" spans="1:6" ht="9.75" customHeight="1">
      <c r="A55" s="5">
        <v>33</v>
      </c>
      <c r="B55" s="6" t="s">
        <v>153</v>
      </c>
      <c r="C55" s="5">
        <v>65</v>
      </c>
      <c r="D55" s="6" t="s">
        <v>154</v>
      </c>
      <c r="E55" s="5">
        <v>99</v>
      </c>
      <c r="F55" s="6" t="s">
        <v>155</v>
      </c>
    </row>
    <row r="56" spans="1:6" ht="9.75" customHeight="1">
      <c r="A56" s="5"/>
      <c r="B56" s="6" t="s">
        <v>156</v>
      </c>
      <c r="C56" s="5"/>
      <c r="D56" s="6" t="s">
        <v>157</v>
      </c>
      <c r="E56" s="8"/>
      <c r="F56" s="8"/>
    </row>
    <row r="57" spans="1:6" ht="9.75" customHeight="1">
      <c r="A57" s="5">
        <v>34</v>
      </c>
      <c r="B57" s="6" t="s">
        <v>158</v>
      </c>
      <c r="C57" s="5">
        <v>66</v>
      </c>
      <c r="D57" s="6" t="s">
        <v>159</v>
      </c>
      <c r="E57" s="8"/>
      <c r="F57" s="8"/>
    </row>
    <row r="58" spans="1:6" ht="9.75" customHeight="1">
      <c r="A58" s="5"/>
      <c r="B58" s="6" t="s">
        <v>160</v>
      </c>
      <c r="C58" s="5"/>
      <c r="D58" s="6" t="s">
        <v>161</v>
      </c>
      <c r="E58" s="8"/>
      <c r="F58" s="8"/>
    </row>
    <row r="59" spans="1:6">
      <c r="A59" s="5"/>
      <c r="B59" s="6"/>
      <c r="C59" s="5"/>
      <c r="D59" s="6"/>
      <c r="E59" s="8"/>
      <c r="F59" s="8"/>
    </row>
    <row r="60" spans="1:6">
      <c r="A60" s="5"/>
      <c r="B60" s="6"/>
      <c r="C60" s="5"/>
      <c r="D60" s="6"/>
      <c r="E60" s="8"/>
      <c r="F60" s="8"/>
    </row>
    <row r="61" spans="1:6">
      <c r="A61" s="5"/>
      <c r="B61" s="6"/>
      <c r="C61" s="5"/>
      <c r="D61" s="6"/>
      <c r="E61" s="8"/>
      <c r="F61" s="8"/>
    </row>
    <row r="62" spans="1:6">
      <c r="A62" s="5"/>
      <c r="B62" s="6"/>
      <c r="C62" s="5"/>
      <c r="D62" s="6"/>
      <c r="E62" s="8"/>
      <c r="F62" s="8"/>
    </row>
    <row r="63" spans="1:6">
      <c r="A63" s="5"/>
      <c r="B63" s="6"/>
      <c r="C63" s="5"/>
      <c r="D63" s="6"/>
      <c r="E63" s="8"/>
      <c r="F63" s="8"/>
    </row>
    <row r="64" spans="1:6">
      <c r="A64" s="5"/>
      <c r="B64" s="6"/>
      <c r="C64" s="5"/>
      <c r="D64" s="6"/>
      <c r="E64" s="8"/>
      <c r="F64" s="8"/>
    </row>
    <row r="65" spans="1:6">
      <c r="A65" s="5"/>
      <c r="B65" s="6"/>
      <c r="C65" s="5"/>
      <c r="D65" s="6"/>
      <c r="E65" s="8"/>
      <c r="F65" s="8"/>
    </row>
    <row r="66" spans="1:6">
      <c r="A66" s="5"/>
      <c r="B66" s="6"/>
      <c r="C66" s="5"/>
      <c r="D66" s="6"/>
      <c r="E66" s="8"/>
      <c r="F66" s="8"/>
    </row>
    <row r="67" spans="1:6">
      <c r="A67" s="5"/>
      <c r="B67" s="6"/>
      <c r="C67" s="5"/>
      <c r="D67" s="6"/>
      <c r="E67" s="8"/>
      <c r="F67" s="8"/>
    </row>
    <row r="68" spans="1:6">
      <c r="A68" s="5"/>
      <c r="B68" s="6"/>
      <c r="C68" s="5"/>
      <c r="D68" s="6"/>
      <c r="E68" s="8"/>
      <c r="F68" s="8"/>
    </row>
    <row r="69" spans="1:6">
      <c r="A69" s="5"/>
      <c r="B69" s="6"/>
      <c r="C69" s="5"/>
      <c r="D69" s="6"/>
      <c r="E69" s="8"/>
      <c r="F69" s="8"/>
    </row>
    <row r="70" spans="1:6">
      <c r="A70" s="5"/>
      <c r="B70" s="6"/>
      <c r="C70" s="5"/>
      <c r="D70" s="6"/>
      <c r="E70" s="8"/>
      <c r="F70" s="8"/>
    </row>
    <row r="71" spans="1:6">
      <c r="A71" s="5"/>
      <c r="B71" s="6"/>
      <c r="C71" s="5"/>
      <c r="D71" s="6"/>
      <c r="E71" s="8"/>
      <c r="F71" s="8"/>
    </row>
    <row r="72" spans="1:6">
      <c r="A72" s="5"/>
      <c r="B72" s="6"/>
      <c r="C72" s="5"/>
      <c r="D72" s="6"/>
      <c r="E72" s="8"/>
      <c r="F72" s="8"/>
    </row>
    <row r="73" spans="1:6">
      <c r="A73" s="5"/>
      <c r="B73" s="6"/>
      <c r="C73" s="5"/>
      <c r="D73" s="6"/>
      <c r="E73" s="8"/>
      <c r="F73" s="8"/>
    </row>
    <row r="74" spans="1:6">
      <c r="A74" s="5"/>
      <c r="B74" s="6"/>
      <c r="C74" s="5"/>
      <c r="D74" s="6"/>
      <c r="E74" s="8"/>
      <c r="F74" s="8"/>
    </row>
    <row r="75" spans="1:6">
      <c r="A75" s="5"/>
      <c r="B75" s="6"/>
      <c r="C75" s="5"/>
      <c r="D75" s="6"/>
      <c r="E75" s="8"/>
      <c r="F75" s="8"/>
    </row>
    <row r="76" spans="1:6">
      <c r="A76" s="5"/>
      <c r="B76" s="6"/>
      <c r="C76" s="5"/>
      <c r="D76" s="6"/>
      <c r="E76" s="8"/>
      <c r="F76" s="8"/>
    </row>
    <row r="77" spans="1:6">
      <c r="A77" s="5"/>
      <c r="B77" s="6"/>
      <c r="C77" s="5"/>
      <c r="D77" s="6"/>
      <c r="E77" s="8"/>
      <c r="F77" s="8"/>
    </row>
    <row r="78" spans="1:6">
      <c r="A78" s="5"/>
      <c r="B78" s="6"/>
      <c r="C78" s="5"/>
      <c r="D78" s="6"/>
      <c r="E78" s="8"/>
      <c r="F78" s="8"/>
    </row>
    <row r="79" spans="1:6">
      <c r="A79" s="5"/>
      <c r="B79" s="6"/>
      <c r="C79" s="5"/>
      <c r="D79" s="6"/>
      <c r="E79" s="8"/>
      <c r="F79" s="8"/>
    </row>
    <row r="80" spans="1:6">
      <c r="A80" s="5"/>
      <c r="B80" s="6"/>
      <c r="C80" s="5"/>
      <c r="D80" s="6"/>
      <c r="E80" s="8"/>
      <c r="F80" s="8"/>
    </row>
    <row r="81" spans="1:6">
      <c r="A81" s="5"/>
      <c r="B81" s="6"/>
      <c r="C81" s="5"/>
      <c r="D81" s="6"/>
      <c r="E81" s="8"/>
      <c r="F81" s="8"/>
    </row>
    <row r="82" spans="1:6">
      <c r="A82" s="5"/>
      <c r="B82" s="6"/>
      <c r="C82" s="5"/>
      <c r="D82" s="6"/>
      <c r="E82" s="8"/>
      <c r="F82" s="8"/>
    </row>
    <row r="83" spans="1:6">
      <c r="A83" s="5"/>
      <c r="B83" s="6"/>
      <c r="C83" s="5"/>
      <c r="D83" s="6"/>
      <c r="E83" s="8"/>
      <c r="F83" s="8"/>
    </row>
    <row r="84" spans="1:6">
      <c r="A84" s="5"/>
      <c r="B84" s="6"/>
      <c r="C84" s="5"/>
      <c r="D84" s="6"/>
      <c r="E84" s="8"/>
      <c r="F84" s="8"/>
    </row>
    <row r="85" spans="1:6">
      <c r="A85" s="5"/>
      <c r="B85" s="6"/>
      <c r="C85" s="5"/>
      <c r="D85" s="6"/>
      <c r="E85" s="8"/>
      <c r="F85" s="8"/>
    </row>
    <row r="86" spans="1:6">
      <c r="A86" s="5"/>
      <c r="B86" s="6"/>
      <c r="C86" s="5"/>
      <c r="D86" s="6"/>
      <c r="E86" s="8"/>
      <c r="F86" s="8"/>
    </row>
    <row r="87" spans="1:6">
      <c r="A87" s="5"/>
      <c r="B87" s="6"/>
      <c r="C87" s="5"/>
      <c r="D87" s="6"/>
    </row>
    <row r="88" spans="1:6">
      <c r="A88" s="5"/>
      <c r="B88" s="6"/>
      <c r="C88" s="5"/>
      <c r="D88" s="6"/>
    </row>
    <row r="89" spans="1:6">
      <c r="A89" s="5"/>
      <c r="B89" s="6"/>
      <c r="C89" s="5"/>
      <c r="D89" s="6"/>
    </row>
    <row r="90" spans="1:6">
      <c r="A90" s="5"/>
      <c r="B90" s="6"/>
      <c r="C90" s="5"/>
      <c r="D90" s="6"/>
    </row>
    <row r="91" spans="1:6">
      <c r="A91" s="5"/>
      <c r="B91" s="6"/>
      <c r="C91" s="5"/>
      <c r="D91" s="6"/>
    </row>
    <row r="92" spans="1:6">
      <c r="A92" s="5"/>
      <c r="B92" s="6"/>
      <c r="C92" s="5"/>
      <c r="D92" s="6"/>
    </row>
    <row r="93" spans="1:6">
      <c r="A93" s="5"/>
      <c r="B93" s="6"/>
      <c r="C93" s="5"/>
      <c r="D93" s="6"/>
    </row>
    <row r="94" spans="1:6">
      <c r="A94" s="5"/>
      <c r="B94" s="6"/>
      <c r="C94" s="5"/>
      <c r="D94" s="6"/>
    </row>
    <row r="95" spans="1:6">
      <c r="A95" s="5"/>
      <c r="B95" s="6"/>
      <c r="C95" s="5"/>
      <c r="D95" s="6"/>
    </row>
    <row r="96" spans="1:6">
      <c r="A96" s="5"/>
      <c r="B96" s="6"/>
      <c r="C96" s="5"/>
      <c r="D96" s="6"/>
    </row>
    <row r="97" spans="1:4">
      <c r="A97" s="5"/>
      <c r="B97" s="6"/>
      <c r="C97" s="5"/>
      <c r="D97" s="6"/>
    </row>
    <row r="98" spans="1:4">
      <c r="A98" s="5"/>
      <c r="B98" s="6"/>
      <c r="C98" s="5"/>
      <c r="D98" s="6"/>
    </row>
    <row r="99" spans="1:4">
      <c r="A99" s="5"/>
      <c r="B99" s="6"/>
      <c r="C99" s="5"/>
      <c r="D99" s="6"/>
    </row>
    <row r="100" spans="1:4">
      <c r="A100" s="5"/>
      <c r="B100" s="6"/>
      <c r="C100" s="5"/>
      <c r="D100" s="6"/>
    </row>
    <row r="101" spans="1:4">
      <c r="A101" s="5"/>
      <c r="B101" s="6"/>
      <c r="C101" s="5"/>
      <c r="D101" s="6"/>
    </row>
    <row r="102" spans="1:4">
      <c r="A102" s="5"/>
      <c r="B102" s="6"/>
      <c r="C102" s="5"/>
      <c r="D102" s="6"/>
    </row>
    <row r="103" spans="1:4">
      <c r="A103" s="5"/>
      <c r="B103" s="6"/>
      <c r="C103" s="5"/>
      <c r="D103" s="6"/>
    </row>
    <row r="104" spans="1:4">
      <c r="A104" s="5"/>
      <c r="B104" s="6"/>
      <c r="C104" s="5"/>
      <c r="D104" s="6"/>
    </row>
    <row r="105" spans="1:4">
      <c r="A105" s="5"/>
      <c r="B105" s="6"/>
      <c r="C105" s="5"/>
      <c r="D105" s="6"/>
    </row>
    <row r="106" spans="1:4">
      <c r="A106" s="5"/>
      <c r="B106" s="6"/>
      <c r="C106" s="5"/>
      <c r="D106" s="6"/>
    </row>
    <row r="107" spans="1:4">
      <c r="A107" s="5"/>
      <c r="B107" s="6"/>
      <c r="C107" s="5"/>
      <c r="D107" s="6"/>
    </row>
    <row r="108" spans="1:4">
      <c r="A108" s="5"/>
      <c r="B108" s="6"/>
      <c r="C108" s="5"/>
      <c r="D108" s="6"/>
    </row>
    <row r="109" spans="1:4">
      <c r="A109" s="5"/>
      <c r="B109" s="6"/>
      <c r="C109" s="5"/>
      <c r="D109" s="6"/>
    </row>
    <row r="110" spans="1:4">
      <c r="A110" s="5"/>
      <c r="B110" s="6"/>
      <c r="C110" s="5"/>
      <c r="D110" s="6"/>
    </row>
    <row r="111" spans="1:4">
      <c r="A111" s="5"/>
      <c r="B111" s="6"/>
      <c r="C111" s="8"/>
      <c r="D111" s="8"/>
    </row>
    <row r="112" spans="1:4">
      <c r="A112" s="5"/>
      <c r="B112" s="6"/>
      <c r="C112" s="8"/>
      <c r="D112" s="8"/>
    </row>
    <row r="113" spans="1:4">
      <c r="A113" s="5"/>
      <c r="B113" s="6"/>
      <c r="C113" s="8"/>
      <c r="D113" s="8"/>
    </row>
    <row r="114" spans="1:4">
      <c r="A114" s="5"/>
      <c r="B114" s="6"/>
      <c r="C114" s="8"/>
      <c r="D114" s="8"/>
    </row>
    <row r="115" spans="1:4">
      <c r="A115" s="5"/>
      <c r="B115" s="6"/>
      <c r="C115" s="8"/>
      <c r="D115" s="8"/>
    </row>
    <row r="116" spans="1:4">
      <c r="A116" s="5"/>
      <c r="B116" s="6"/>
      <c r="C116" s="8"/>
      <c r="D116" s="8"/>
    </row>
    <row r="117" spans="1:4">
      <c r="A117" s="5"/>
      <c r="B117" s="6"/>
      <c r="C117" s="8"/>
      <c r="D117" s="8"/>
    </row>
    <row r="118" spans="1:4">
      <c r="A118" s="5"/>
      <c r="B118" s="6"/>
      <c r="C118" s="8"/>
      <c r="D118" s="8"/>
    </row>
    <row r="119" spans="1:4">
      <c r="A119" s="5"/>
      <c r="B119" s="6"/>
      <c r="C119" s="8"/>
      <c r="D119" s="8"/>
    </row>
    <row r="120" spans="1:4">
      <c r="A120" s="5"/>
      <c r="B120" s="6"/>
      <c r="C120" s="8"/>
      <c r="D120" s="8"/>
    </row>
    <row r="121" spans="1:4">
      <c r="A121" s="5"/>
      <c r="B121" s="6"/>
      <c r="C121" s="8"/>
      <c r="D121" s="8"/>
    </row>
    <row r="122" spans="1:4">
      <c r="A122" s="5"/>
      <c r="B122" s="6"/>
      <c r="C122" s="8"/>
      <c r="D122" s="8"/>
    </row>
    <row r="123" spans="1:4">
      <c r="A123" s="5"/>
      <c r="B123" s="6"/>
      <c r="C123" s="8"/>
      <c r="D123" s="8"/>
    </row>
    <row r="124" spans="1:4">
      <c r="A124" s="5"/>
      <c r="B124" s="6"/>
      <c r="C124" s="8"/>
      <c r="D124" s="8"/>
    </row>
    <row r="125" spans="1:4">
      <c r="A125" s="5"/>
      <c r="B125" s="6"/>
      <c r="C125" s="8"/>
      <c r="D125" s="8"/>
    </row>
    <row r="126" spans="1:4">
      <c r="A126" s="5"/>
      <c r="B126" s="6"/>
      <c r="C126" s="8"/>
      <c r="D126" s="8"/>
    </row>
    <row r="127" spans="1:4">
      <c r="A127" s="5"/>
      <c r="B127" s="6"/>
      <c r="C127" s="8"/>
      <c r="D127" s="8"/>
    </row>
    <row r="128" spans="1:4">
      <c r="A128" s="5"/>
      <c r="B128" s="6"/>
      <c r="C128" s="8"/>
      <c r="D128" s="8"/>
    </row>
    <row r="129" spans="1:4">
      <c r="A129" s="5"/>
      <c r="B129" s="6"/>
      <c r="C129" s="8"/>
      <c r="D129" s="8"/>
    </row>
    <row r="130" spans="1:4">
      <c r="A130" s="5"/>
      <c r="B130" s="6"/>
      <c r="C130" s="8"/>
      <c r="D130" s="8"/>
    </row>
    <row r="131" spans="1:4">
      <c r="A131" s="5"/>
      <c r="B131" s="6"/>
      <c r="C131" s="8"/>
      <c r="D131" s="8"/>
    </row>
    <row r="132" spans="1:4">
      <c r="A132" s="5"/>
      <c r="B132" s="6"/>
      <c r="C132" s="8"/>
      <c r="D132" s="8"/>
    </row>
    <row r="133" spans="1:4">
      <c r="A133" s="5"/>
      <c r="B133" s="6"/>
      <c r="C133" s="8"/>
      <c r="D133" s="8"/>
    </row>
    <row r="134" spans="1:4">
      <c r="A134" s="5"/>
      <c r="B134" s="6"/>
      <c r="C134" s="8"/>
      <c r="D134" s="8"/>
    </row>
    <row r="135" spans="1:4">
      <c r="A135" s="5"/>
      <c r="B135" s="6"/>
      <c r="C135" s="8"/>
      <c r="D135" s="8"/>
    </row>
    <row r="136" spans="1:4">
      <c r="A136" s="5"/>
      <c r="B136" s="6"/>
      <c r="C136" s="8"/>
      <c r="D136" s="8"/>
    </row>
    <row r="137" spans="1:4">
      <c r="A137" s="5"/>
      <c r="B137" s="6"/>
      <c r="C137" s="8"/>
      <c r="D137" s="8"/>
    </row>
    <row r="138" spans="1:4">
      <c r="A138" s="5"/>
      <c r="B138" s="6"/>
      <c r="C138" s="8"/>
      <c r="D138" s="8"/>
    </row>
    <row r="139" spans="1:4">
      <c r="A139" s="5"/>
      <c r="B139" s="6"/>
      <c r="C139" s="8"/>
      <c r="D139" s="8"/>
    </row>
    <row r="140" spans="1:4">
      <c r="A140" s="5"/>
      <c r="B140" s="6"/>
      <c r="C140" s="8"/>
      <c r="D140" s="8"/>
    </row>
    <row r="141" spans="1:4">
      <c r="A141" s="5"/>
      <c r="B141" s="6"/>
      <c r="C141" s="8"/>
      <c r="D141" s="8"/>
    </row>
    <row r="142" spans="1:4">
      <c r="A142" s="5"/>
      <c r="B142" s="6"/>
    </row>
    <row r="143" spans="1:4">
      <c r="A143" s="5"/>
      <c r="B143" s="6"/>
    </row>
    <row r="144" spans="1:4">
      <c r="A144" s="5"/>
      <c r="B144" s="6"/>
    </row>
    <row r="145" spans="1:2">
      <c r="A145" s="5"/>
      <c r="B145" s="6"/>
    </row>
    <row r="146" spans="1:2">
      <c r="A146" s="5"/>
      <c r="B146" s="6"/>
    </row>
    <row r="147" spans="1:2">
      <c r="A147" s="5"/>
      <c r="B147" s="6"/>
    </row>
    <row r="148" spans="1:2">
      <c r="A148" s="5"/>
      <c r="B148" s="6"/>
    </row>
    <row r="149" spans="1:2">
      <c r="A149" s="5"/>
      <c r="B149" s="6"/>
    </row>
    <row r="150" spans="1:2">
      <c r="A150" s="5"/>
      <c r="B150" s="6"/>
    </row>
    <row r="151" spans="1:2">
      <c r="A151" s="5"/>
      <c r="B151" s="6"/>
    </row>
    <row r="152" spans="1:2">
      <c r="A152" s="5"/>
      <c r="B152" s="6"/>
    </row>
    <row r="153" spans="1:2">
      <c r="A153" s="5"/>
      <c r="B153" s="6"/>
    </row>
    <row r="154" spans="1:2">
      <c r="A154" s="5"/>
      <c r="B154" s="6"/>
    </row>
    <row r="155" spans="1:2">
      <c r="A155" s="5"/>
      <c r="B155" s="6"/>
    </row>
    <row r="156" spans="1:2">
      <c r="A156" s="5"/>
      <c r="B156" s="6"/>
    </row>
    <row r="157" spans="1:2">
      <c r="A157" s="5"/>
      <c r="B157" s="6"/>
    </row>
    <row r="158" spans="1:2">
      <c r="A158" s="5"/>
      <c r="B158" s="6"/>
    </row>
    <row r="159" spans="1:2">
      <c r="A159" s="5"/>
      <c r="B159" s="6"/>
    </row>
    <row r="160" spans="1:2">
      <c r="A160" s="5"/>
      <c r="B160" s="6"/>
    </row>
    <row r="161" spans="1:2">
      <c r="A161" s="5"/>
      <c r="B161" s="6"/>
    </row>
    <row r="162" spans="1:2">
      <c r="A162" s="5"/>
      <c r="B162" s="6"/>
    </row>
    <row r="163" spans="1:2">
      <c r="A163" s="5"/>
      <c r="B163" s="6"/>
    </row>
    <row r="164" spans="1:2">
      <c r="A164" s="5"/>
      <c r="B164" s="6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2">
      <c r="A193" s="8"/>
      <c r="B193" s="8"/>
    </row>
    <row r="194" spans="1:2">
      <c r="A194" s="8"/>
      <c r="B194" s="8"/>
    </row>
    <row r="195" spans="1:2">
      <c r="A195" s="8"/>
      <c r="B195" s="8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B24"/>
  <sheetViews>
    <sheetView showGridLines="0" showRowColHeaders="0" zoomScaleNormal="100" workbookViewId="0">
      <selection activeCell="B1" sqref="B1"/>
    </sheetView>
  </sheetViews>
  <sheetFormatPr defaultRowHeight="12.75"/>
  <cols>
    <col min="1" max="1" width="2.5703125" customWidth="1"/>
    <col min="2" max="2" width="104.42578125" bestFit="1" customWidth="1"/>
  </cols>
  <sheetData>
    <row r="1" spans="2:2" ht="27" customHeight="1">
      <c r="B1" s="150" t="s">
        <v>396</v>
      </c>
    </row>
    <row r="2" spans="2:2" ht="3.75" customHeight="1">
      <c r="B2" s="65"/>
    </row>
    <row r="3" spans="2:2">
      <c r="B3" s="151"/>
    </row>
    <row r="4" spans="2:2" s="2" customFormat="1" ht="14.25" customHeight="1">
      <c r="B4" s="63" t="s">
        <v>397</v>
      </c>
    </row>
    <row r="5" spans="2:2" s="2" customFormat="1" ht="3.75" customHeight="1">
      <c r="B5" s="64"/>
    </row>
    <row r="6" spans="2:2" s="2" customFormat="1" ht="18" customHeight="1">
      <c r="B6" s="9"/>
    </row>
    <row r="7" spans="2:2" s="2" customFormat="1" ht="18" customHeight="1">
      <c r="B7" s="146" t="s">
        <v>398</v>
      </c>
    </row>
    <row r="8" spans="2:2" s="2" customFormat="1" ht="18" customHeight="1">
      <c r="B8" s="146" t="s">
        <v>399</v>
      </c>
    </row>
    <row r="9" spans="2:2" s="2" customFormat="1" ht="18" customHeight="1">
      <c r="B9" s="146" t="s">
        <v>400</v>
      </c>
    </row>
    <row r="10" spans="2:2" s="2" customFormat="1" ht="18" customHeight="1">
      <c r="B10" s="146" t="s">
        <v>401</v>
      </c>
    </row>
    <row r="11" spans="2:2" s="2" customFormat="1" ht="18" customHeight="1">
      <c r="B11" s="146" t="s">
        <v>402</v>
      </c>
    </row>
    <row r="12" spans="2:2" s="2" customFormat="1" ht="18" customHeight="1">
      <c r="B12" s="146" t="s">
        <v>403</v>
      </c>
    </row>
    <row r="13" spans="2:2" s="2" customFormat="1" ht="18" customHeight="1">
      <c r="B13" s="146" t="s">
        <v>404</v>
      </c>
    </row>
    <row r="14" spans="2:2" s="2" customFormat="1" ht="18" customHeight="1">
      <c r="B14" s="146" t="s">
        <v>405</v>
      </c>
    </row>
    <row r="15" spans="2:2" s="2" customFormat="1" ht="18" customHeight="1">
      <c r="B15" s="146" t="s">
        <v>406</v>
      </c>
    </row>
    <row r="16" spans="2:2" s="2" customFormat="1" ht="18" customHeight="1">
      <c r="B16" s="146" t="s">
        <v>407</v>
      </c>
    </row>
    <row r="17" spans="2:2" s="2" customFormat="1" ht="18" customHeight="1">
      <c r="B17" s="146" t="s">
        <v>408</v>
      </c>
    </row>
    <row r="18" spans="2:2" s="2" customFormat="1" ht="18" customHeight="1">
      <c r="B18" s="146" t="s">
        <v>409</v>
      </c>
    </row>
    <row r="19" spans="2:2" ht="18" customHeight="1">
      <c r="B19" s="146" t="s">
        <v>410</v>
      </c>
    </row>
    <row r="20" spans="2:2" ht="18" customHeight="1">
      <c r="B20" s="146" t="s">
        <v>411</v>
      </c>
    </row>
    <row r="21" spans="2:2" ht="18" customHeight="1">
      <c r="B21" s="146" t="s">
        <v>412</v>
      </c>
    </row>
    <row r="22" spans="2:2" ht="18" customHeight="1">
      <c r="B22" s="146" t="s">
        <v>413</v>
      </c>
    </row>
    <row r="23" spans="2:2" ht="18" customHeight="1"/>
    <row r="24" spans="2:2" ht="18" customHeight="1">
      <c r="B24" s="1" t="s">
        <v>414</v>
      </c>
    </row>
  </sheetData>
  <hyperlinks>
    <hyperlink ref="B13" location="'Q007'!A1" display="Q007_IMP_COUNTRY - IMPORTS INTERNATIONAL TRADE BY COUNTRIES"/>
    <hyperlink ref="B15" location="'Q009'!A1" display="Q009_EXP_COUNTRY - EXPORTS INTERNATIONAL TRADE BY COUNTRIES"/>
    <hyperlink ref="B17" location="'Q011'!A1" display="Q011_IMP_BEC - IMPORTS - INTERNATIONAL TRADE BY BEC"/>
    <hyperlink ref="B18" location="'Q012'!A1" display="Q012_EXP_BEC - EXPORTS - INTERNATIONAL TRADE BY BEC"/>
    <hyperlink ref="B19" location="'Q013'!A1" display="Q013_IMP_CHAP - IMPORTS - INTERNATIONAL TRADE BY CHAPTERS OF CN"/>
    <hyperlink ref="B20" location="'Q014'!A1" display="Q014_EXP_CHAP - EXPORTS - INTERNATIONAL TRADE BY CHAPTERS OF CN"/>
    <hyperlink ref="B21" location="'Q015'!A1" display="Q015_IMP_EXP_GRP_PROD - IMPORTS AND EXPORTS OF INTERNATIONAL TRADE BY PRODUCT GROUPS"/>
    <hyperlink ref="B22" location="'Q016'!A1" display="Q016_ZN_ECON - BREAKDOWN BY ECONOMIC ZONES AND COUNTRIES OF INTERNATIONAL TRADE - TOTAL COUNTRY"/>
    <hyperlink ref="B7" location="'Q001'!A1" display="Q001_GLOBAL_DATA - GLOBAL DATA"/>
    <hyperlink ref="B8" location="'Q002'!A1" display="Q002_IMP_MONTH - IMPORTS INTERNATIONAL DATA BY MONTHS"/>
    <hyperlink ref="B10" location="'Q004'!A1" display="Q004_EXP_MONTH - EXPORTS INTERNATIONAL DATA BY MONTHS"/>
    <hyperlink ref="B9" location="'Q003'!A1" display="Q003_IMP_MONTH_DATA - IMPORTS INTERNATIONAL DATA BY MONTHS WITH AND WITHOUT FUELS AND LUBRICANTS"/>
    <hyperlink ref="B11" location="'Q005'!A1" display="Q005_EXP_MONTH_DATA - EXPORTS INTERNATIONAL DATA BY MONTHS WITH AND WITHOUT FUELS AND LUBRICANTS"/>
    <hyperlink ref="B12" location="'Q006'!A1" display="Q006_TRADE_BALANCE - TRADE BALANCE WITH AND WITHOUT FUELS AND LUBRICANTS"/>
    <hyperlink ref="B14" location="'Q008'!A1" display="Q008_IMP_MAIN_PARTNERS - IMPORTS INTERNATIONAL TRADE BY MAIN COUNTRIES AND ECONOMIC ZONES"/>
    <hyperlink ref="B16" location="'Q010'!A1" display="Q010_EXP_MAIN_PARTNERS - EXPORTS INTERNATIONAL TRADE BY MAIN COUNTRIES AND ECONOMIC ZONES"/>
    <hyperlink ref="B24" location="'Combined Nomenclature'!A2" display="Combined Nomenclature - CN Chapter descriptive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166"/>
  <sheetViews>
    <sheetView showGridLines="0" topLeftCell="A2" workbookViewId="0">
      <selection activeCell="H3" sqref="H3:I3"/>
    </sheetView>
  </sheetViews>
  <sheetFormatPr defaultRowHeight="12.75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/>
    <row r="2" spans="1:9" ht="18" customHeight="1" thickBot="1">
      <c r="A2" s="283" t="s">
        <v>415</v>
      </c>
      <c r="B2" s="284"/>
      <c r="C2" s="284"/>
      <c r="D2" s="284"/>
      <c r="E2" s="284"/>
      <c r="F2" s="285"/>
    </row>
    <row r="3" spans="1:9" ht="18" customHeight="1" thickBot="1">
      <c r="A3" s="280" t="s">
        <v>416</v>
      </c>
      <c r="B3" s="282"/>
      <c r="C3" s="280" t="s">
        <v>416</v>
      </c>
      <c r="D3" s="282"/>
      <c r="E3" s="280" t="s">
        <v>416</v>
      </c>
      <c r="F3" s="282"/>
      <c r="H3" s="221" t="s">
        <v>517</v>
      </c>
      <c r="I3" s="221"/>
    </row>
    <row r="4" spans="1:9" ht="18" customHeight="1" thickBot="1">
      <c r="A4" s="99" t="s">
        <v>417</v>
      </c>
      <c r="B4" s="99" t="s">
        <v>418</v>
      </c>
      <c r="C4" s="99" t="s">
        <v>417</v>
      </c>
      <c r="D4" s="99" t="s">
        <v>418</v>
      </c>
      <c r="E4" s="99" t="s">
        <v>417</v>
      </c>
      <c r="F4" s="99" t="s">
        <v>418</v>
      </c>
    </row>
    <row r="5" spans="1:9" ht="9.75" customHeight="1">
      <c r="A5" s="3" t="s">
        <v>5</v>
      </c>
      <c r="B5" s="4" t="s">
        <v>419</v>
      </c>
      <c r="C5" s="5" t="s">
        <v>244</v>
      </c>
      <c r="D5" s="6" t="s">
        <v>420</v>
      </c>
      <c r="E5" s="5" t="s">
        <v>270</v>
      </c>
      <c r="F5" s="6" t="s">
        <v>421</v>
      </c>
    </row>
    <row r="6" spans="1:9" ht="9.75" customHeight="1">
      <c r="A6" s="3" t="s">
        <v>8</v>
      </c>
      <c r="B6" s="7" t="s">
        <v>422</v>
      </c>
      <c r="C6" s="5" t="s">
        <v>245</v>
      </c>
      <c r="D6" s="6" t="s">
        <v>423</v>
      </c>
      <c r="E6" s="5" t="s">
        <v>271</v>
      </c>
      <c r="F6" s="6" t="s">
        <v>424</v>
      </c>
    </row>
    <row r="7" spans="1:9" ht="9.75" customHeight="1">
      <c r="A7" s="3" t="s">
        <v>12</v>
      </c>
      <c r="B7" s="4" t="s">
        <v>425</v>
      </c>
      <c r="C7" s="5" t="s">
        <v>246</v>
      </c>
      <c r="D7" s="6" t="s">
        <v>426</v>
      </c>
      <c r="E7" s="5" t="s">
        <v>272</v>
      </c>
      <c r="F7" s="6" t="s">
        <v>427</v>
      </c>
      <c r="G7" s="152" t="s">
        <v>428</v>
      </c>
    </row>
    <row r="8" spans="1:9" ht="9.75" customHeight="1">
      <c r="A8" s="3" t="s">
        <v>16</v>
      </c>
      <c r="B8" s="7" t="s">
        <v>429</v>
      </c>
      <c r="C8" s="5" t="s">
        <v>247</v>
      </c>
      <c r="D8" s="6" t="s">
        <v>430</v>
      </c>
      <c r="E8" s="5" t="s">
        <v>273</v>
      </c>
      <c r="F8" s="6" t="s">
        <v>431</v>
      </c>
    </row>
    <row r="9" spans="1:9" ht="9.75" customHeight="1">
      <c r="A9" s="3" t="s">
        <v>23</v>
      </c>
      <c r="B9" s="4" t="s">
        <v>432</v>
      </c>
      <c r="C9" s="5" t="s">
        <v>248</v>
      </c>
      <c r="D9" s="6" t="s">
        <v>433</v>
      </c>
      <c r="E9" s="5" t="s">
        <v>274</v>
      </c>
      <c r="F9" s="6" t="s">
        <v>434</v>
      </c>
    </row>
    <row r="10" spans="1:9" ht="9.75" customHeight="1">
      <c r="A10" s="3" t="s">
        <v>27</v>
      </c>
      <c r="B10" s="7" t="s">
        <v>435</v>
      </c>
      <c r="C10" s="5" t="s">
        <v>249</v>
      </c>
      <c r="D10" s="6" t="s">
        <v>436</v>
      </c>
      <c r="E10" s="5" t="s">
        <v>275</v>
      </c>
      <c r="F10" s="6" t="s">
        <v>437</v>
      </c>
    </row>
    <row r="11" spans="1:9" ht="9.75" customHeight="1">
      <c r="A11" s="3" t="s">
        <v>34</v>
      </c>
      <c r="B11" s="7" t="s">
        <v>438</v>
      </c>
      <c r="C11" s="5" t="s">
        <v>195</v>
      </c>
      <c r="D11" s="6" t="s">
        <v>439</v>
      </c>
      <c r="E11" s="5" t="s">
        <v>276</v>
      </c>
      <c r="F11" s="6" t="s">
        <v>440</v>
      </c>
    </row>
    <row r="12" spans="1:9" ht="9.75" customHeight="1">
      <c r="A12" s="3" t="s">
        <v>40</v>
      </c>
      <c r="B12" s="7" t="s">
        <v>441</v>
      </c>
      <c r="C12" s="5" t="s">
        <v>196</v>
      </c>
      <c r="D12" s="6" t="s">
        <v>442</v>
      </c>
      <c r="E12" s="5" t="s">
        <v>277</v>
      </c>
      <c r="F12" s="6" t="s">
        <v>443</v>
      </c>
    </row>
    <row r="13" spans="1:9" ht="9.75" customHeight="1">
      <c r="A13" s="3" t="s">
        <v>47</v>
      </c>
      <c r="B13" s="7" t="s">
        <v>444</v>
      </c>
      <c r="C13" s="5" t="s">
        <v>250</v>
      </c>
      <c r="D13" s="6" t="s">
        <v>445</v>
      </c>
      <c r="E13" s="5" t="s">
        <v>278</v>
      </c>
      <c r="F13" s="6" t="s">
        <v>446</v>
      </c>
    </row>
    <row r="14" spans="1:9" ht="9.75" customHeight="1">
      <c r="A14" s="3" t="s">
        <v>225</v>
      </c>
      <c r="B14" s="7" t="s">
        <v>447</v>
      </c>
      <c r="C14" s="5" t="s">
        <v>251</v>
      </c>
      <c r="D14" s="6" t="s">
        <v>448</v>
      </c>
      <c r="E14" s="5" t="s">
        <v>279</v>
      </c>
      <c r="F14" s="6" t="s">
        <v>449</v>
      </c>
    </row>
    <row r="15" spans="1:9" ht="9.75" customHeight="1">
      <c r="A15" s="3" t="s">
        <v>204</v>
      </c>
      <c r="B15" s="7" t="s">
        <v>450</v>
      </c>
      <c r="C15" s="5" t="s">
        <v>252</v>
      </c>
      <c r="D15" s="6" t="s">
        <v>451</v>
      </c>
      <c r="E15" s="5" t="s">
        <v>280</v>
      </c>
      <c r="F15" s="6" t="s">
        <v>452</v>
      </c>
    </row>
    <row r="16" spans="1:9" ht="9.75" customHeight="1">
      <c r="A16" s="3" t="s">
        <v>209</v>
      </c>
      <c r="B16" s="7" t="s">
        <v>453</v>
      </c>
      <c r="C16" s="5" t="s">
        <v>253</v>
      </c>
      <c r="D16" s="6" t="s">
        <v>454</v>
      </c>
      <c r="E16" s="5" t="s">
        <v>281</v>
      </c>
      <c r="F16" s="6" t="s">
        <v>455</v>
      </c>
      <c r="G16" s="152" t="s">
        <v>428</v>
      </c>
    </row>
    <row r="17" spans="1:7">
      <c r="A17" s="5" t="s">
        <v>226</v>
      </c>
      <c r="B17" s="6" t="s">
        <v>456</v>
      </c>
      <c r="C17" s="5" t="s">
        <v>254</v>
      </c>
      <c r="D17" s="6" t="s">
        <v>457</v>
      </c>
      <c r="E17" s="5" t="s">
        <v>282</v>
      </c>
      <c r="F17" s="6" t="s">
        <v>458</v>
      </c>
      <c r="G17" s="152" t="s">
        <v>428</v>
      </c>
    </row>
    <row r="18" spans="1:7">
      <c r="A18" s="5" t="s">
        <v>227</v>
      </c>
      <c r="B18" s="6" t="s">
        <v>459</v>
      </c>
      <c r="C18" s="5" t="s">
        <v>255</v>
      </c>
      <c r="D18" s="6" t="s">
        <v>460</v>
      </c>
      <c r="E18" s="5" t="s">
        <v>283</v>
      </c>
      <c r="F18" s="6" t="s">
        <v>461</v>
      </c>
    </row>
    <row r="19" spans="1:7">
      <c r="A19" s="5" t="s">
        <v>228</v>
      </c>
      <c r="B19" s="6" t="s">
        <v>462</v>
      </c>
      <c r="C19" s="5" t="s">
        <v>256</v>
      </c>
      <c r="D19" s="6" t="s">
        <v>463</v>
      </c>
      <c r="E19" s="5" t="s">
        <v>284</v>
      </c>
      <c r="F19" s="6" t="s">
        <v>464</v>
      </c>
      <c r="G19" s="152" t="s">
        <v>428</v>
      </c>
    </row>
    <row r="20" spans="1:7">
      <c r="A20" s="5" t="s">
        <v>229</v>
      </c>
      <c r="B20" s="6" t="s">
        <v>465</v>
      </c>
      <c r="C20" s="5" t="s">
        <v>257</v>
      </c>
      <c r="D20" s="6" t="s">
        <v>466</v>
      </c>
      <c r="E20" s="5" t="s">
        <v>285</v>
      </c>
      <c r="F20" s="6" t="s">
        <v>467</v>
      </c>
      <c r="G20" s="152" t="s">
        <v>428</v>
      </c>
    </row>
    <row r="21" spans="1:7">
      <c r="A21" s="5" t="s">
        <v>230</v>
      </c>
      <c r="B21" s="6" t="s">
        <v>468</v>
      </c>
      <c r="C21" s="5" t="s">
        <v>197</v>
      </c>
      <c r="D21" s="6" t="s">
        <v>469</v>
      </c>
      <c r="E21" s="5" t="s">
        <v>286</v>
      </c>
      <c r="F21" s="6" t="s">
        <v>470</v>
      </c>
      <c r="G21" s="152" t="s">
        <v>428</v>
      </c>
    </row>
    <row r="22" spans="1:7">
      <c r="A22" s="5" t="s">
        <v>231</v>
      </c>
      <c r="B22" s="6" t="s">
        <v>471</v>
      </c>
      <c r="C22" s="5" t="s">
        <v>212</v>
      </c>
      <c r="D22" s="6" t="s">
        <v>472</v>
      </c>
      <c r="E22" s="5" t="s">
        <v>287</v>
      </c>
      <c r="F22" s="6" t="s">
        <v>473</v>
      </c>
      <c r="G22" s="152" t="s">
        <v>428</v>
      </c>
    </row>
    <row r="23" spans="1:7">
      <c r="A23" s="5" t="s">
        <v>232</v>
      </c>
      <c r="B23" s="6" t="s">
        <v>474</v>
      </c>
      <c r="C23" s="5" t="s">
        <v>198</v>
      </c>
      <c r="D23" s="6" t="s">
        <v>475</v>
      </c>
      <c r="E23" s="5" t="s">
        <v>288</v>
      </c>
      <c r="F23" s="6" t="s">
        <v>476</v>
      </c>
      <c r="G23" s="152" t="s">
        <v>428</v>
      </c>
    </row>
    <row r="24" spans="1:7">
      <c r="A24" s="5" t="s">
        <v>233</v>
      </c>
      <c r="B24" s="6" t="s">
        <v>477</v>
      </c>
      <c r="C24" s="5" t="s">
        <v>258</v>
      </c>
      <c r="D24" s="6" t="s">
        <v>478</v>
      </c>
      <c r="E24" s="5" t="s">
        <v>289</v>
      </c>
      <c r="F24" s="6" t="s">
        <v>479</v>
      </c>
    </row>
    <row r="25" spans="1:7">
      <c r="A25" s="5" t="s">
        <v>192</v>
      </c>
      <c r="B25" s="6" t="s">
        <v>480</v>
      </c>
      <c r="C25" s="5" t="s">
        <v>259</v>
      </c>
      <c r="D25" s="6" t="s">
        <v>481</v>
      </c>
      <c r="E25" s="5" t="s">
        <v>290</v>
      </c>
      <c r="F25" s="6" t="s">
        <v>482</v>
      </c>
      <c r="G25" s="152" t="s">
        <v>428</v>
      </c>
    </row>
    <row r="26" spans="1:7">
      <c r="A26" s="5" t="s">
        <v>193</v>
      </c>
      <c r="B26" s="6" t="s">
        <v>483</v>
      </c>
      <c r="C26" s="5" t="s">
        <v>260</v>
      </c>
      <c r="D26" s="6" t="s">
        <v>484</v>
      </c>
      <c r="E26" s="5" t="s">
        <v>291</v>
      </c>
      <c r="F26" s="6" t="s">
        <v>485</v>
      </c>
    </row>
    <row r="27" spans="1:7">
      <c r="A27" s="5" t="s">
        <v>234</v>
      </c>
      <c r="B27" s="6" t="s">
        <v>486</v>
      </c>
      <c r="C27" s="5" t="s">
        <v>261</v>
      </c>
      <c r="D27" s="6" t="s">
        <v>487</v>
      </c>
      <c r="E27" s="5" t="s">
        <v>292</v>
      </c>
      <c r="F27" s="6" t="s">
        <v>488</v>
      </c>
      <c r="G27" s="152" t="s">
        <v>428</v>
      </c>
    </row>
    <row r="28" spans="1:7">
      <c r="A28" s="5" t="s">
        <v>235</v>
      </c>
      <c r="B28" s="6" t="s">
        <v>489</v>
      </c>
      <c r="C28" s="5" t="s">
        <v>262</v>
      </c>
      <c r="D28" s="6" t="s">
        <v>490</v>
      </c>
      <c r="E28" s="5" t="s">
        <v>293</v>
      </c>
      <c r="F28" s="6" t="s">
        <v>491</v>
      </c>
      <c r="G28" s="152" t="s">
        <v>428</v>
      </c>
    </row>
    <row r="29" spans="1:7">
      <c r="A29" s="5" t="s">
        <v>236</v>
      </c>
      <c r="B29" s="6" t="s">
        <v>492</v>
      </c>
      <c r="C29" s="5" t="s">
        <v>263</v>
      </c>
      <c r="D29" s="6" t="s">
        <v>493</v>
      </c>
      <c r="E29" s="5" t="s">
        <v>294</v>
      </c>
      <c r="F29" s="6" t="s">
        <v>494</v>
      </c>
      <c r="G29" s="152" t="s">
        <v>428</v>
      </c>
    </row>
    <row r="30" spans="1:7">
      <c r="A30" s="5" t="s">
        <v>237</v>
      </c>
      <c r="B30" s="6" t="s">
        <v>495</v>
      </c>
      <c r="C30" s="5" t="s">
        <v>264</v>
      </c>
      <c r="D30" s="6" t="s">
        <v>496</v>
      </c>
      <c r="E30" s="5" t="s">
        <v>295</v>
      </c>
      <c r="F30" s="6" t="s">
        <v>497</v>
      </c>
      <c r="G30" s="152" t="s">
        <v>428</v>
      </c>
    </row>
    <row r="31" spans="1:7">
      <c r="A31" s="5" t="s">
        <v>238</v>
      </c>
      <c r="B31" s="6" t="s">
        <v>498</v>
      </c>
      <c r="C31" s="5" t="s">
        <v>199</v>
      </c>
      <c r="D31" s="6" t="s">
        <v>499</v>
      </c>
      <c r="E31" s="5" t="s">
        <v>296</v>
      </c>
      <c r="F31" s="6" t="s">
        <v>500</v>
      </c>
    </row>
    <row r="32" spans="1:7">
      <c r="A32" s="5" t="s">
        <v>239</v>
      </c>
      <c r="B32" s="6" t="s">
        <v>501</v>
      </c>
      <c r="C32" s="5" t="s">
        <v>200</v>
      </c>
      <c r="D32" s="6" t="s">
        <v>502</v>
      </c>
      <c r="E32" s="5">
        <v>97</v>
      </c>
      <c r="F32" s="6" t="s">
        <v>503</v>
      </c>
    </row>
    <row r="33" spans="1:6">
      <c r="A33" s="5" t="s">
        <v>240</v>
      </c>
      <c r="B33" s="6" t="s">
        <v>504</v>
      </c>
      <c r="C33" s="5" t="s">
        <v>201</v>
      </c>
      <c r="D33" s="6" t="s">
        <v>505</v>
      </c>
      <c r="E33" s="5">
        <v>98</v>
      </c>
      <c r="F33" s="6" t="s">
        <v>506</v>
      </c>
    </row>
    <row r="34" spans="1:6">
      <c r="A34" s="5" t="s">
        <v>241</v>
      </c>
      <c r="B34" s="6" t="s">
        <v>507</v>
      </c>
      <c r="C34" s="5" t="s">
        <v>265</v>
      </c>
      <c r="D34" s="6" t="s">
        <v>508</v>
      </c>
      <c r="E34" s="5" t="s">
        <v>428</v>
      </c>
      <c r="F34" s="6"/>
    </row>
    <row r="35" spans="1:6">
      <c r="A35" s="5" t="s">
        <v>194</v>
      </c>
      <c r="B35" s="6" t="s">
        <v>509</v>
      </c>
      <c r="C35" s="5" t="s">
        <v>266</v>
      </c>
      <c r="D35" s="6" t="s">
        <v>510</v>
      </c>
      <c r="E35" s="5" t="s">
        <v>428</v>
      </c>
      <c r="F35" s="6"/>
    </row>
    <row r="36" spans="1:6">
      <c r="A36" s="5" t="s">
        <v>220</v>
      </c>
      <c r="B36" s="6" t="s">
        <v>511</v>
      </c>
      <c r="C36" s="5" t="s">
        <v>267</v>
      </c>
      <c r="D36" s="6" t="s">
        <v>512</v>
      </c>
      <c r="E36" s="5" t="s">
        <v>428</v>
      </c>
      <c r="F36" s="6"/>
    </row>
    <row r="37" spans="1:6">
      <c r="A37" s="5" t="s">
        <v>242</v>
      </c>
      <c r="B37" s="6" t="s">
        <v>513</v>
      </c>
      <c r="C37" s="5" t="s">
        <v>268</v>
      </c>
      <c r="D37" s="6" t="s">
        <v>514</v>
      </c>
      <c r="E37" s="5" t="s">
        <v>428</v>
      </c>
      <c r="F37" s="6"/>
    </row>
    <row r="38" spans="1:6">
      <c r="A38" s="5" t="s">
        <v>243</v>
      </c>
      <c r="B38" s="6" t="s">
        <v>515</v>
      </c>
      <c r="C38" s="5" t="s">
        <v>269</v>
      </c>
      <c r="D38" s="6" t="s">
        <v>516</v>
      </c>
      <c r="E38" s="5" t="s">
        <v>428</v>
      </c>
      <c r="F38" s="6"/>
    </row>
    <row r="39" spans="1:6">
      <c r="A39" s="5"/>
      <c r="B39" s="6"/>
      <c r="C39" s="5"/>
      <c r="D39" s="6"/>
      <c r="E39" s="8"/>
      <c r="F39" s="8"/>
    </row>
    <row r="40" spans="1:6">
      <c r="A40" s="5"/>
      <c r="B40" s="6"/>
      <c r="C40" s="5"/>
      <c r="D40" s="6"/>
      <c r="E40" s="8"/>
      <c r="F40" s="8"/>
    </row>
    <row r="41" spans="1:6">
      <c r="A41" s="5"/>
      <c r="B41" s="6"/>
      <c r="C41" s="5"/>
      <c r="D41" s="6"/>
      <c r="E41" s="8"/>
      <c r="F41" s="8"/>
    </row>
    <row r="42" spans="1:6">
      <c r="A42" s="5"/>
      <c r="B42" s="6"/>
      <c r="C42" s="5"/>
      <c r="D42" s="6"/>
      <c r="E42" s="8"/>
      <c r="F42" s="8"/>
    </row>
    <row r="43" spans="1:6">
      <c r="A43" s="5"/>
      <c r="B43" s="6"/>
      <c r="C43" s="5"/>
      <c r="D43" s="6"/>
      <c r="E43" s="8"/>
      <c r="F43" s="8"/>
    </row>
    <row r="44" spans="1:6">
      <c r="A44" s="5"/>
      <c r="B44" s="6"/>
      <c r="C44" s="5"/>
      <c r="D44" s="6"/>
      <c r="E44" s="8"/>
      <c r="F44" s="8"/>
    </row>
    <row r="45" spans="1:6">
      <c r="A45" s="5"/>
      <c r="B45" s="6"/>
      <c r="C45" s="5"/>
      <c r="D45" s="6"/>
      <c r="E45" s="8"/>
      <c r="F45" s="8"/>
    </row>
    <row r="46" spans="1:6">
      <c r="A46" s="5"/>
      <c r="B46" s="6"/>
      <c r="C46" s="5"/>
      <c r="D46" s="6"/>
      <c r="E46" s="8"/>
      <c r="F46" s="8"/>
    </row>
    <row r="47" spans="1:6">
      <c r="A47" s="5"/>
      <c r="B47" s="6"/>
      <c r="C47" s="5"/>
      <c r="D47" s="6"/>
      <c r="E47" s="8"/>
      <c r="F47" s="8"/>
    </row>
    <row r="48" spans="1:6">
      <c r="A48" s="5"/>
      <c r="B48" s="6"/>
      <c r="C48" s="5"/>
      <c r="D48" s="6"/>
      <c r="E48" s="8"/>
      <c r="F48" s="8"/>
    </row>
    <row r="49" spans="1:6">
      <c r="A49" s="5"/>
      <c r="B49" s="6"/>
      <c r="C49" s="5"/>
      <c r="D49" s="6"/>
      <c r="E49" s="8"/>
      <c r="F49" s="8"/>
    </row>
    <row r="50" spans="1:6">
      <c r="A50" s="5"/>
      <c r="B50" s="6"/>
      <c r="C50" s="5"/>
      <c r="D50" s="6"/>
      <c r="E50" s="8"/>
      <c r="F50" s="8"/>
    </row>
    <row r="51" spans="1:6">
      <c r="A51" s="5"/>
      <c r="B51" s="6"/>
      <c r="C51" s="5"/>
      <c r="D51" s="6"/>
      <c r="E51" s="8"/>
      <c r="F51" s="8"/>
    </row>
    <row r="52" spans="1:6">
      <c r="A52" s="5"/>
      <c r="B52" s="6"/>
      <c r="C52" s="5"/>
      <c r="D52" s="6"/>
      <c r="E52" s="8"/>
      <c r="F52" s="8"/>
    </row>
    <row r="53" spans="1:6">
      <c r="A53" s="5"/>
      <c r="B53" s="6"/>
      <c r="C53" s="5"/>
      <c r="D53" s="6"/>
      <c r="E53" s="8"/>
      <c r="F53" s="8"/>
    </row>
    <row r="54" spans="1:6">
      <c r="A54" s="5"/>
      <c r="B54" s="6"/>
      <c r="C54" s="5"/>
      <c r="D54" s="6"/>
      <c r="E54" s="8"/>
      <c r="F54" s="8"/>
    </row>
    <row r="55" spans="1:6">
      <c r="A55" s="5"/>
      <c r="B55" s="6"/>
      <c r="C55" s="5"/>
      <c r="D55" s="6"/>
      <c r="E55" s="8"/>
      <c r="F55" s="8"/>
    </row>
    <row r="56" spans="1:6">
      <c r="A56" s="5"/>
      <c r="B56" s="6"/>
      <c r="C56" s="5"/>
      <c r="D56" s="6"/>
      <c r="E56" s="8"/>
      <c r="F56" s="8"/>
    </row>
    <row r="57" spans="1:6">
      <c r="A57" s="5"/>
      <c r="B57" s="6"/>
      <c r="C57" s="5"/>
      <c r="D57" s="6"/>
      <c r="E57" s="8"/>
      <c r="F57" s="8"/>
    </row>
    <row r="58" spans="1:6">
      <c r="A58" s="5"/>
      <c r="B58" s="6"/>
      <c r="C58" s="5"/>
      <c r="D58" s="6"/>
    </row>
    <row r="59" spans="1:6">
      <c r="A59" s="5"/>
      <c r="B59" s="6"/>
      <c r="C59" s="5"/>
      <c r="D59" s="6"/>
    </row>
    <row r="60" spans="1:6">
      <c r="A60" s="5"/>
      <c r="B60" s="6"/>
      <c r="C60" s="5"/>
      <c r="D60" s="6"/>
    </row>
    <row r="61" spans="1:6">
      <c r="A61" s="5"/>
      <c r="B61" s="6"/>
      <c r="C61" s="5"/>
      <c r="D61" s="6"/>
    </row>
    <row r="62" spans="1:6">
      <c r="A62" s="5"/>
      <c r="B62" s="6"/>
      <c r="C62" s="5"/>
      <c r="D62" s="6"/>
    </row>
    <row r="63" spans="1:6">
      <c r="A63" s="5"/>
      <c r="B63" s="6"/>
      <c r="C63" s="5"/>
      <c r="D63" s="6"/>
    </row>
    <row r="64" spans="1:6">
      <c r="A64" s="5"/>
      <c r="B64" s="6"/>
      <c r="C64" s="5"/>
      <c r="D64" s="6"/>
    </row>
    <row r="65" spans="1:4">
      <c r="A65" s="5"/>
      <c r="B65" s="6"/>
      <c r="C65" s="5"/>
      <c r="D65" s="6"/>
    </row>
    <row r="66" spans="1:4">
      <c r="A66" s="5"/>
      <c r="B66" s="6"/>
      <c r="C66" s="5"/>
      <c r="D66" s="6"/>
    </row>
    <row r="67" spans="1:4">
      <c r="A67" s="5"/>
      <c r="B67" s="6"/>
      <c r="C67" s="5"/>
      <c r="D67" s="6"/>
    </row>
    <row r="68" spans="1:4">
      <c r="A68" s="5"/>
      <c r="B68" s="6"/>
      <c r="C68" s="5"/>
      <c r="D68" s="6"/>
    </row>
    <row r="69" spans="1:4">
      <c r="A69" s="5"/>
      <c r="B69" s="6"/>
      <c r="C69" s="5"/>
      <c r="D69" s="6"/>
    </row>
    <row r="70" spans="1:4">
      <c r="A70" s="5"/>
      <c r="B70" s="6"/>
      <c r="C70" s="5"/>
      <c r="D70" s="6"/>
    </row>
    <row r="71" spans="1:4">
      <c r="A71" s="5"/>
      <c r="B71" s="6"/>
      <c r="C71" s="5"/>
      <c r="D71" s="6"/>
    </row>
    <row r="72" spans="1:4">
      <c r="A72" s="5"/>
      <c r="B72" s="6"/>
      <c r="C72" s="5"/>
      <c r="D72" s="6"/>
    </row>
    <row r="73" spans="1:4">
      <c r="A73" s="5"/>
      <c r="B73" s="6"/>
      <c r="C73" s="5"/>
      <c r="D73" s="6"/>
    </row>
    <row r="74" spans="1:4">
      <c r="A74" s="5"/>
      <c r="B74" s="6"/>
      <c r="C74" s="5"/>
      <c r="D74" s="6"/>
    </row>
    <row r="75" spans="1:4">
      <c r="A75" s="5"/>
      <c r="B75" s="6"/>
      <c r="C75" s="5"/>
      <c r="D75" s="6"/>
    </row>
    <row r="76" spans="1:4">
      <c r="A76" s="5"/>
      <c r="B76" s="6"/>
      <c r="C76" s="5"/>
      <c r="D76" s="6"/>
    </row>
    <row r="77" spans="1:4">
      <c r="A77" s="5"/>
      <c r="B77" s="6"/>
      <c r="C77" s="5"/>
      <c r="D77" s="6"/>
    </row>
    <row r="78" spans="1:4">
      <c r="A78" s="5"/>
      <c r="B78" s="6"/>
      <c r="C78" s="5"/>
      <c r="D78" s="6"/>
    </row>
    <row r="79" spans="1:4">
      <c r="A79" s="5"/>
      <c r="B79" s="6"/>
      <c r="C79" s="5"/>
      <c r="D79" s="6"/>
    </row>
    <row r="80" spans="1:4">
      <c r="A80" s="5"/>
      <c r="B80" s="6"/>
      <c r="C80" s="5"/>
      <c r="D80" s="6"/>
    </row>
    <row r="81" spans="1:4">
      <c r="A81" s="5"/>
      <c r="B81" s="6"/>
      <c r="C81" s="5"/>
      <c r="D81" s="6"/>
    </row>
    <row r="82" spans="1:4">
      <c r="A82" s="5"/>
      <c r="B82" s="6"/>
      <c r="C82" s="8"/>
      <c r="D82" s="8"/>
    </row>
    <row r="83" spans="1:4">
      <c r="A83" s="5"/>
      <c r="B83" s="6"/>
      <c r="C83" s="8"/>
      <c r="D83" s="8"/>
    </row>
    <row r="84" spans="1:4">
      <c r="A84" s="5"/>
      <c r="B84" s="6"/>
      <c r="C84" s="8"/>
      <c r="D84" s="8"/>
    </row>
    <row r="85" spans="1:4">
      <c r="A85" s="5"/>
      <c r="B85" s="6"/>
      <c r="C85" s="8"/>
      <c r="D85" s="8"/>
    </row>
    <row r="86" spans="1:4">
      <c r="A86" s="5"/>
      <c r="B86" s="6"/>
      <c r="C86" s="8"/>
      <c r="D86" s="8"/>
    </row>
    <row r="87" spans="1:4">
      <c r="A87" s="5"/>
      <c r="B87" s="6"/>
      <c r="C87" s="8"/>
      <c r="D87" s="8"/>
    </row>
    <row r="88" spans="1:4">
      <c r="A88" s="5"/>
      <c r="B88" s="6"/>
      <c r="C88" s="8"/>
      <c r="D88" s="8"/>
    </row>
    <row r="89" spans="1:4">
      <c r="A89" s="5"/>
      <c r="B89" s="6"/>
      <c r="C89" s="8"/>
      <c r="D89" s="8"/>
    </row>
    <row r="90" spans="1:4">
      <c r="A90" s="5"/>
      <c r="B90" s="6"/>
      <c r="C90" s="8"/>
      <c r="D90" s="8"/>
    </row>
    <row r="91" spans="1:4">
      <c r="A91" s="5"/>
      <c r="B91" s="6"/>
      <c r="C91" s="8"/>
      <c r="D91" s="8"/>
    </row>
    <row r="92" spans="1:4">
      <c r="A92" s="5"/>
      <c r="B92" s="6"/>
      <c r="C92" s="8"/>
      <c r="D92" s="8"/>
    </row>
    <row r="93" spans="1:4">
      <c r="A93" s="5"/>
      <c r="B93" s="6"/>
      <c r="C93" s="8"/>
      <c r="D93" s="8"/>
    </row>
    <row r="94" spans="1:4">
      <c r="A94" s="5"/>
      <c r="B94" s="6"/>
      <c r="C94" s="8"/>
      <c r="D94" s="8"/>
    </row>
    <row r="95" spans="1:4">
      <c r="A95" s="5"/>
      <c r="B95" s="6"/>
      <c r="C95" s="8"/>
      <c r="D95" s="8"/>
    </row>
    <row r="96" spans="1:4">
      <c r="A96" s="5"/>
      <c r="B96" s="6"/>
      <c r="C96" s="8"/>
      <c r="D96" s="8"/>
    </row>
    <row r="97" spans="1:4">
      <c r="A97" s="5"/>
      <c r="B97" s="6"/>
      <c r="C97" s="8"/>
      <c r="D97" s="8"/>
    </row>
    <row r="98" spans="1:4">
      <c r="A98" s="5"/>
      <c r="B98" s="6"/>
      <c r="C98" s="8"/>
      <c r="D98" s="8"/>
    </row>
    <row r="99" spans="1:4">
      <c r="A99" s="5"/>
      <c r="B99" s="6"/>
      <c r="C99" s="8"/>
      <c r="D99" s="8"/>
    </row>
    <row r="100" spans="1:4">
      <c r="A100" s="5"/>
      <c r="B100" s="6"/>
      <c r="C100" s="8"/>
      <c r="D100" s="8"/>
    </row>
    <row r="101" spans="1:4">
      <c r="A101" s="5"/>
      <c r="B101" s="6"/>
      <c r="C101" s="8"/>
      <c r="D101" s="8"/>
    </row>
    <row r="102" spans="1:4">
      <c r="A102" s="5"/>
      <c r="B102" s="6"/>
      <c r="C102" s="8"/>
      <c r="D102" s="8"/>
    </row>
    <row r="103" spans="1:4">
      <c r="A103" s="5"/>
      <c r="B103" s="6"/>
      <c r="C103" s="8"/>
      <c r="D103" s="8"/>
    </row>
    <row r="104" spans="1:4">
      <c r="A104" s="5"/>
      <c r="B104" s="6"/>
      <c r="C104" s="8"/>
      <c r="D104" s="8"/>
    </row>
    <row r="105" spans="1:4">
      <c r="A105" s="5"/>
      <c r="B105" s="6"/>
      <c r="C105" s="8"/>
      <c r="D105" s="8"/>
    </row>
    <row r="106" spans="1:4">
      <c r="A106" s="5"/>
      <c r="B106" s="6"/>
      <c r="C106" s="8"/>
      <c r="D106" s="8"/>
    </row>
    <row r="107" spans="1:4">
      <c r="A107" s="5"/>
      <c r="B107" s="6"/>
      <c r="C107" s="8"/>
      <c r="D107" s="8"/>
    </row>
    <row r="108" spans="1:4">
      <c r="A108" s="5"/>
      <c r="B108" s="6"/>
      <c r="C108" s="8"/>
      <c r="D108" s="8"/>
    </row>
    <row r="109" spans="1:4">
      <c r="A109" s="5"/>
      <c r="B109" s="6"/>
      <c r="C109" s="8"/>
      <c r="D109" s="8"/>
    </row>
    <row r="110" spans="1:4">
      <c r="A110" s="5"/>
      <c r="B110" s="6"/>
      <c r="C110" s="8"/>
      <c r="D110" s="8"/>
    </row>
    <row r="111" spans="1:4">
      <c r="A111" s="5"/>
      <c r="B111" s="6"/>
      <c r="C111" s="8"/>
      <c r="D111" s="8"/>
    </row>
    <row r="112" spans="1:4">
      <c r="A112" s="5"/>
      <c r="B112" s="6"/>
      <c r="C112" s="8"/>
      <c r="D112" s="8"/>
    </row>
    <row r="113" spans="1:2">
      <c r="A113" s="5"/>
      <c r="B113" s="6"/>
    </row>
    <row r="114" spans="1:2">
      <c r="A114" s="5"/>
      <c r="B114" s="6"/>
    </row>
    <row r="115" spans="1:2">
      <c r="A115" s="5"/>
      <c r="B115" s="6"/>
    </row>
    <row r="116" spans="1:2">
      <c r="A116" s="5"/>
      <c r="B116" s="6"/>
    </row>
    <row r="117" spans="1:2">
      <c r="A117" s="5"/>
      <c r="B117" s="6"/>
    </row>
    <row r="118" spans="1:2">
      <c r="A118" s="5"/>
      <c r="B118" s="6"/>
    </row>
    <row r="119" spans="1:2">
      <c r="A119" s="5"/>
      <c r="B119" s="6"/>
    </row>
    <row r="120" spans="1:2">
      <c r="A120" s="5"/>
      <c r="B120" s="6"/>
    </row>
    <row r="121" spans="1:2">
      <c r="A121" s="5"/>
      <c r="B121" s="6"/>
    </row>
    <row r="122" spans="1:2">
      <c r="A122" s="5"/>
      <c r="B122" s="6"/>
    </row>
    <row r="123" spans="1:2">
      <c r="A123" s="5"/>
      <c r="B123" s="6"/>
    </row>
    <row r="124" spans="1:2">
      <c r="A124" s="5"/>
      <c r="B124" s="6"/>
    </row>
    <row r="125" spans="1:2">
      <c r="A125" s="5"/>
      <c r="B125" s="6"/>
    </row>
    <row r="126" spans="1:2">
      <c r="A126" s="5"/>
      <c r="B126" s="6"/>
    </row>
    <row r="127" spans="1:2">
      <c r="A127" s="5"/>
      <c r="B127" s="6"/>
    </row>
    <row r="128" spans="1:2">
      <c r="A128" s="5"/>
      <c r="B128" s="6"/>
    </row>
    <row r="129" spans="1:2">
      <c r="A129" s="5"/>
      <c r="B129" s="6"/>
    </row>
    <row r="130" spans="1:2">
      <c r="A130" s="5"/>
      <c r="B130" s="6"/>
    </row>
    <row r="131" spans="1:2">
      <c r="A131" s="5"/>
      <c r="B131" s="6"/>
    </row>
    <row r="132" spans="1:2">
      <c r="A132" s="5"/>
      <c r="B132" s="6"/>
    </row>
    <row r="133" spans="1:2">
      <c r="A133" s="5"/>
      <c r="B133" s="6"/>
    </row>
    <row r="134" spans="1:2">
      <c r="A134" s="5"/>
      <c r="B134" s="6"/>
    </row>
    <row r="135" spans="1:2">
      <c r="A135" s="5"/>
      <c r="B135" s="6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45"/>
  <sheetViews>
    <sheetView showGridLines="0" zoomScale="90" zoomScaleNormal="90" workbookViewId="0">
      <selection activeCell="B1" sqref="B1:K1"/>
    </sheetView>
  </sheetViews>
  <sheetFormatPr defaultRowHeight="12.75"/>
  <cols>
    <col min="1" max="1" width="1.28515625" style="10" customWidth="1"/>
    <col min="2" max="2" width="4" style="10" customWidth="1"/>
    <col min="3" max="3" width="3.140625" style="10" customWidth="1"/>
    <col min="4" max="4" width="3.5703125" style="10" customWidth="1"/>
    <col min="5" max="5" width="40.42578125" style="10" customWidth="1"/>
    <col min="6" max="6" width="0.5703125" style="10" customWidth="1"/>
    <col min="7" max="7" width="19.7109375" style="10" customWidth="1"/>
    <col min="8" max="8" width="0.5703125" style="10" customWidth="1"/>
    <col min="9" max="9" width="19.7109375" style="10" customWidth="1"/>
    <col min="10" max="10" width="0.5703125" style="10" customWidth="1"/>
    <col min="11" max="11" width="15.7109375" style="10" customWidth="1"/>
    <col min="12" max="16384" width="9.140625" style="10"/>
  </cols>
  <sheetData>
    <row r="1" spans="1:15" ht="29.25" customHeight="1">
      <c r="A1" s="11"/>
      <c r="B1" s="210" t="s">
        <v>638</v>
      </c>
      <c r="C1" s="211"/>
      <c r="D1" s="211"/>
      <c r="E1" s="211"/>
      <c r="F1" s="211"/>
      <c r="G1" s="211"/>
      <c r="H1" s="211"/>
      <c r="I1" s="211"/>
      <c r="J1" s="211"/>
      <c r="K1" s="211"/>
    </row>
    <row r="2" spans="1:15" ht="3" customHeight="1">
      <c r="A2" s="11"/>
      <c r="B2" s="73"/>
      <c r="C2" s="73"/>
      <c r="D2" s="73"/>
      <c r="E2" s="73"/>
      <c r="F2" s="73"/>
      <c r="G2" s="73"/>
      <c r="H2" s="73"/>
      <c r="I2" s="73"/>
      <c r="J2" s="73"/>
      <c r="K2" s="73"/>
    </row>
    <row r="3" spans="1:15" ht="3" customHeight="1">
      <c r="A3" s="71"/>
      <c r="B3" s="74"/>
      <c r="C3" s="74"/>
      <c r="D3" s="74"/>
      <c r="E3" s="74"/>
      <c r="F3" s="74"/>
      <c r="G3" s="74"/>
      <c r="H3" s="74"/>
      <c r="I3" s="74"/>
      <c r="J3" s="74"/>
      <c r="K3" s="74"/>
    </row>
    <row r="4" spans="1:15" ht="39.75" customHeight="1">
      <c r="A4" s="11"/>
      <c r="B4" s="213" t="s">
        <v>635</v>
      </c>
      <c r="C4" s="213"/>
      <c r="D4" s="213"/>
      <c r="E4" s="213"/>
      <c r="F4" s="75"/>
      <c r="G4" s="214" t="s">
        <v>636</v>
      </c>
      <c r="H4" s="214"/>
      <c r="I4" s="214"/>
      <c r="J4" s="76"/>
      <c r="K4" s="77" t="s">
        <v>637</v>
      </c>
    </row>
    <row r="5" spans="1:15" ht="3" customHeight="1">
      <c r="A5" s="11"/>
      <c r="B5" s="213"/>
      <c r="C5" s="213"/>
      <c r="D5" s="213"/>
      <c r="E5" s="213"/>
      <c r="F5" s="75"/>
      <c r="G5" s="76"/>
      <c r="H5" s="76"/>
      <c r="I5" s="76"/>
      <c r="J5" s="76"/>
      <c r="K5" s="78"/>
    </row>
    <row r="6" spans="1:15" ht="30" customHeight="1">
      <c r="A6" s="11"/>
      <c r="B6" s="213"/>
      <c r="C6" s="213"/>
      <c r="D6" s="213"/>
      <c r="E6" s="213"/>
      <c r="F6" s="75"/>
      <c r="G6" s="208" t="s">
        <v>1120</v>
      </c>
      <c r="H6" s="79"/>
      <c r="I6" s="208" t="s">
        <v>1121</v>
      </c>
      <c r="J6" s="80"/>
      <c r="K6" s="81" t="s">
        <v>297</v>
      </c>
      <c r="N6" s="163"/>
      <c r="O6" s="163"/>
    </row>
    <row r="7" spans="1:15" ht="1.5" customHeight="1">
      <c r="A7" s="11"/>
      <c r="B7" s="12"/>
      <c r="C7" s="12"/>
      <c r="D7" s="12"/>
      <c r="E7" s="12"/>
      <c r="F7" s="12"/>
      <c r="G7" s="59"/>
      <c r="H7" s="59"/>
      <c r="I7" s="59"/>
      <c r="J7" s="59"/>
      <c r="K7" s="12"/>
    </row>
    <row r="8" spans="1:15" ht="13.5" customHeight="1">
      <c r="A8" s="11"/>
      <c r="B8" s="60" t="s">
        <v>519</v>
      </c>
      <c r="C8" s="60"/>
      <c r="D8" s="12"/>
      <c r="E8" s="12"/>
      <c r="F8" s="12"/>
      <c r="G8" s="12"/>
      <c r="H8" s="12"/>
      <c r="I8" s="12"/>
      <c r="J8" s="12"/>
      <c r="K8" s="12"/>
    </row>
    <row r="9" spans="1:15" ht="13.5" customHeight="1">
      <c r="A9" s="11"/>
      <c r="B9" s="66"/>
      <c r="C9" s="66"/>
      <c r="D9" s="66" t="s">
        <v>520</v>
      </c>
      <c r="E9" s="66"/>
      <c r="F9" s="12"/>
      <c r="G9" s="67">
        <f>G15+G27</f>
        <v>14217.399222999999</v>
      </c>
      <c r="H9" s="58"/>
      <c r="I9" s="67">
        <f>I15+I27</f>
        <v>13748.778263</v>
      </c>
      <c r="J9" s="58"/>
      <c r="K9" s="68">
        <f>I9/G9*100-100</f>
        <v>-3.2961088919968802</v>
      </c>
    </row>
    <row r="10" spans="1:15" ht="13.5" customHeight="1">
      <c r="A10" s="11"/>
      <c r="B10" s="12"/>
      <c r="C10" s="12"/>
      <c r="D10" s="12" t="s">
        <v>525</v>
      </c>
      <c r="E10" s="12"/>
      <c r="F10" s="12"/>
      <c r="G10" s="58">
        <f>G16+G28</f>
        <v>19435.072649000002</v>
      </c>
      <c r="H10" s="58"/>
      <c r="I10" s="58">
        <f>I16+I28</f>
        <v>16747.785545000002</v>
      </c>
      <c r="J10" s="58"/>
      <c r="K10" s="61">
        <f>I10/G10*100-100</f>
        <v>-13.826997987261294</v>
      </c>
      <c r="N10" s="153"/>
      <c r="O10" s="153"/>
    </row>
    <row r="11" spans="1:15" ht="13.5" customHeight="1">
      <c r="A11" s="11"/>
      <c r="B11" s="66"/>
      <c r="C11" s="66"/>
      <c r="D11" s="66" t="s">
        <v>521</v>
      </c>
      <c r="E11" s="66"/>
      <c r="F11" s="12"/>
      <c r="G11" s="67">
        <f>G9-G10</f>
        <v>-5217.673426000003</v>
      </c>
      <c r="H11" s="58"/>
      <c r="I11" s="67">
        <f>I9-I10</f>
        <v>-2999.0072820000023</v>
      </c>
      <c r="J11" s="58"/>
      <c r="K11" s="68"/>
    </row>
    <row r="12" spans="1:15" ht="13.5" customHeight="1">
      <c r="A12" s="11"/>
      <c r="B12" s="12"/>
      <c r="C12" s="12"/>
      <c r="D12" s="12" t="s">
        <v>522</v>
      </c>
      <c r="E12" s="12"/>
      <c r="F12" s="12"/>
      <c r="G12" s="58">
        <f>G9/G10*100</f>
        <v>73.153311437359264</v>
      </c>
      <c r="H12" s="58"/>
      <c r="I12" s="58">
        <f>I9/I10*100</f>
        <v>82.093111510522377</v>
      </c>
      <c r="J12" s="58"/>
      <c r="K12" s="62"/>
    </row>
    <row r="13" spans="1:15" ht="25.5" customHeight="1">
      <c r="A13" s="11"/>
      <c r="B13" s="69"/>
      <c r="C13" s="66"/>
      <c r="D13" s="212" t="s">
        <v>523</v>
      </c>
      <c r="E13" s="212"/>
      <c r="F13" s="12"/>
      <c r="G13" s="107">
        <v>-3747.782656000003</v>
      </c>
      <c r="H13" s="160"/>
      <c r="I13" s="107">
        <v>-2150.2433720000026</v>
      </c>
      <c r="J13" s="160"/>
      <c r="K13" s="161"/>
    </row>
    <row r="14" spans="1:15" ht="13.5" customHeight="1">
      <c r="A14" s="11"/>
      <c r="B14" s="100" t="s">
        <v>703</v>
      </c>
      <c r="C14" s="100"/>
      <c r="D14" s="100"/>
      <c r="E14" s="14"/>
      <c r="F14" s="14"/>
      <c r="G14" s="72"/>
      <c r="H14" s="72"/>
      <c r="I14" s="72"/>
      <c r="J14" s="72"/>
      <c r="K14" s="101"/>
    </row>
    <row r="15" spans="1:15" ht="13.5" customHeight="1">
      <c r="A15" s="11"/>
      <c r="B15" s="66"/>
      <c r="C15" s="66"/>
      <c r="D15" s="66" t="s">
        <v>520</v>
      </c>
      <c r="E15" s="66"/>
      <c r="F15" s="14"/>
      <c r="G15" s="67">
        <v>9953.1169719999998</v>
      </c>
      <c r="H15" s="72"/>
      <c r="I15" s="67">
        <v>9898.5581409999995</v>
      </c>
      <c r="J15" s="72"/>
      <c r="K15" s="68">
        <f>I15/G15*100-100</f>
        <v>-0.54815824181997641</v>
      </c>
    </row>
    <row r="16" spans="1:15" ht="13.5" customHeight="1">
      <c r="A16" s="11"/>
      <c r="B16" s="14"/>
      <c r="C16" s="14"/>
      <c r="D16" s="12" t="s">
        <v>525</v>
      </c>
      <c r="E16" s="12"/>
      <c r="F16" s="14"/>
      <c r="G16" s="72">
        <v>14174.458411000003</v>
      </c>
      <c r="H16" s="72"/>
      <c r="I16" s="72">
        <v>12509.423467000002</v>
      </c>
      <c r="J16" s="72"/>
      <c r="K16" s="101">
        <f>I16/G16*100-100</f>
        <v>-11.746727075708662</v>
      </c>
    </row>
    <row r="17" spans="1:14" ht="13.5" customHeight="1">
      <c r="A17" s="11"/>
      <c r="B17" s="66"/>
      <c r="C17" s="66"/>
      <c r="D17" s="66" t="s">
        <v>521</v>
      </c>
      <c r="E17" s="66"/>
      <c r="F17" s="14"/>
      <c r="G17" s="67">
        <f>G15-G16</f>
        <v>-4221.3414390000034</v>
      </c>
      <c r="H17" s="72"/>
      <c r="I17" s="67">
        <f>I15-I16</f>
        <v>-2610.8653260000028</v>
      </c>
      <c r="J17" s="72"/>
      <c r="K17" s="68"/>
    </row>
    <row r="18" spans="1:14" ht="13.5" customHeight="1">
      <c r="A18" s="11"/>
      <c r="B18" s="14"/>
      <c r="C18" s="14"/>
      <c r="D18" s="12" t="s">
        <v>522</v>
      </c>
      <c r="E18" s="12"/>
      <c r="F18" s="14"/>
      <c r="G18" s="102">
        <f>G15/G16*100</f>
        <v>70.21867561638858</v>
      </c>
      <c r="H18" s="102"/>
      <c r="I18" s="102">
        <f>I15/I16*100</f>
        <v>79.128811708329366</v>
      </c>
      <c r="J18" s="72"/>
      <c r="K18" s="103"/>
    </row>
    <row r="19" spans="1:14" ht="26.25" customHeight="1">
      <c r="A19" s="11"/>
      <c r="B19" s="69"/>
      <c r="C19" s="66"/>
      <c r="D19" s="212" t="s">
        <v>523</v>
      </c>
      <c r="E19" s="212"/>
      <c r="F19" s="14"/>
      <c r="G19" s="107">
        <v>-3929.7439680000043</v>
      </c>
      <c r="H19" s="104"/>
      <c r="I19" s="107">
        <v>-2443.0092540000023</v>
      </c>
      <c r="J19" s="104"/>
      <c r="K19" s="161"/>
    </row>
    <row r="20" spans="1:14" ht="13.5" customHeight="1">
      <c r="A20" s="11"/>
      <c r="B20" s="100"/>
      <c r="C20" s="100" t="s">
        <v>524</v>
      </c>
      <c r="D20" s="14"/>
      <c r="E20" s="14"/>
      <c r="F20" s="14"/>
      <c r="G20" s="104"/>
      <c r="H20" s="104"/>
      <c r="I20" s="104"/>
      <c r="J20" s="72"/>
      <c r="K20" s="101"/>
    </row>
    <row r="21" spans="1:14" ht="13.5" customHeight="1">
      <c r="A21" s="11"/>
      <c r="B21" s="66"/>
      <c r="C21" s="66"/>
      <c r="D21" s="66"/>
      <c r="E21" s="66" t="s">
        <v>520</v>
      </c>
      <c r="F21" s="14"/>
      <c r="G21" s="67">
        <v>9212.792367</v>
      </c>
      <c r="H21" s="72"/>
      <c r="I21" s="67">
        <v>9108.3431110000001</v>
      </c>
      <c r="J21" s="72"/>
      <c r="K21" s="68">
        <f>I21/G21*100-100</f>
        <v>-1.1337415610725685</v>
      </c>
      <c r="M21" s="32"/>
      <c r="N21" s="32"/>
    </row>
    <row r="22" spans="1:14" ht="13.5" customHeight="1">
      <c r="A22" s="11"/>
      <c r="B22" s="14"/>
      <c r="C22" s="14"/>
      <c r="D22" s="14"/>
      <c r="E22" s="12" t="s">
        <v>525</v>
      </c>
      <c r="F22" s="12"/>
      <c r="G22" s="72">
        <v>13298.455625000001</v>
      </c>
      <c r="H22" s="72"/>
      <c r="I22" s="72">
        <v>11662.328301000001</v>
      </c>
      <c r="J22" s="72"/>
      <c r="K22" s="101">
        <f>I22/G22*100-100</f>
        <v>-12.303137823945619</v>
      </c>
    </row>
    <row r="23" spans="1:14" ht="13.5" customHeight="1">
      <c r="A23" s="11"/>
      <c r="B23" s="66"/>
      <c r="C23" s="66"/>
      <c r="D23" s="66"/>
      <c r="E23" s="66" t="s">
        <v>521</v>
      </c>
      <c r="F23" s="14"/>
      <c r="G23" s="67">
        <f>G21-G22</f>
        <v>-4085.6632580000005</v>
      </c>
      <c r="H23" s="72"/>
      <c r="I23" s="67">
        <f>I21-I22</f>
        <v>-2553.9851900000012</v>
      </c>
      <c r="J23" s="72"/>
      <c r="K23" s="68"/>
    </row>
    <row r="24" spans="1:14" ht="13.5" customHeight="1">
      <c r="A24" s="11"/>
      <c r="B24" s="14"/>
      <c r="C24" s="14"/>
      <c r="D24" s="32"/>
      <c r="E24" s="12" t="s">
        <v>522</v>
      </c>
      <c r="F24" s="12"/>
      <c r="G24" s="72">
        <f>G21/G22*100</f>
        <v>69.277159895775483</v>
      </c>
      <c r="H24" s="72"/>
      <c r="I24" s="72">
        <f>I21/I22*100</f>
        <v>78.100554845630555</v>
      </c>
      <c r="J24" s="72"/>
      <c r="K24" s="103"/>
    </row>
    <row r="25" spans="1:14" ht="26.25" customHeight="1">
      <c r="A25" s="11"/>
      <c r="B25" s="69"/>
      <c r="C25" s="66"/>
      <c r="D25" s="66"/>
      <c r="E25" s="159" t="s">
        <v>523</v>
      </c>
      <c r="F25" s="14"/>
      <c r="G25" s="107">
        <v>-3871.8414940000002</v>
      </c>
      <c r="H25" s="104"/>
      <c r="I25" s="107">
        <v>-2536.9828160000015</v>
      </c>
      <c r="J25" s="104"/>
      <c r="K25" s="161"/>
    </row>
    <row r="26" spans="1:14" ht="13.5" customHeight="1">
      <c r="A26" s="11"/>
      <c r="B26" s="100" t="s">
        <v>704</v>
      </c>
      <c r="C26" s="100"/>
      <c r="D26" s="14"/>
      <c r="E26" s="14"/>
      <c r="F26" s="14"/>
      <c r="G26" s="72"/>
      <c r="H26" s="72"/>
      <c r="I26" s="72"/>
      <c r="J26" s="72"/>
      <c r="K26" s="101"/>
    </row>
    <row r="27" spans="1:14" ht="13.5" customHeight="1">
      <c r="A27" s="11"/>
      <c r="B27" s="66"/>
      <c r="C27" s="66"/>
      <c r="D27" s="66" t="s">
        <v>520</v>
      </c>
      <c r="E27" s="66"/>
      <c r="F27" s="14"/>
      <c r="G27" s="67">
        <v>4264.2822509999987</v>
      </c>
      <c r="H27" s="72"/>
      <c r="I27" s="67">
        <v>3850.2201220000006</v>
      </c>
      <c r="J27" s="72"/>
      <c r="K27" s="68">
        <f>I27/G27*100-100</f>
        <v>-9.7100075611293875</v>
      </c>
    </row>
    <row r="28" spans="1:14" ht="13.5" customHeight="1">
      <c r="A28" s="11"/>
      <c r="B28" s="14"/>
      <c r="C28" s="14"/>
      <c r="D28" s="12" t="s">
        <v>525</v>
      </c>
      <c r="E28" s="14"/>
      <c r="F28" s="14"/>
      <c r="G28" s="72">
        <v>5260.6142380000001</v>
      </c>
      <c r="H28" s="72"/>
      <c r="I28" s="72">
        <v>4238.3620780000001</v>
      </c>
      <c r="J28" s="72"/>
      <c r="K28" s="101">
        <f>I28/G28*100-100</f>
        <v>-19.432182512372236</v>
      </c>
    </row>
    <row r="29" spans="1:14" ht="13.5" customHeight="1">
      <c r="B29" s="66"/>
      <c r="C29" s="66"/>
      <c r="D29" s="66" t="s">
        <v>521</v>
      </c>
      <c r="E29" s="66"/>
      <c r="F29" s="14"/>
      <c r="G29" s="67">
        <f>G27-G28</f>
        <v>-996.33198700000139</v>
      </c>
      <c r="H29" s="72"/>
      <c r="I29" s="67">
        <f>I27-I28</f>
        <v>-388.14195599999948</v>
      </c>
      <c r="J29" s="72"/>
      <c r="K29" s="68"/>
    </row>
    <row r="30" spans="1:14" ht="13.5" customHeight="1">
      <c r="B30" s="14"/>
      <c r="C30" s="14"/>
      <c r="D30" s="12" t="s">
        <v>522</v>
      </c>
      <c r="E30" s="14"/>
      <c r="F30" s="14"/>
      <c r="G30" s="72">
        <f>G27/G28*100</f>
        <v>81.060538904316417</v>
      </c>
      <c r="H30" s="72"/>
      <c r="I30" s="72">
        <f>I27/I28*100</f>
        <v>90.842170893923353</v>
      </c>
      <c r="J30" s="72"/>
      <c r="K30" s="103"/>
    </row>
    <row r="31" spans="1:14" ht="13.5" customHeight="1">
      <c r="A31" s="11"/>
      <c r="B31" s="69"/>
      <c r="C31" s="69" t="s">
        <v>356</v>
      </c>
      <c r="D31" s="105"/>
      <c r="E31" s="66"/>
      <c r="F31" s="14"/>
      <c r="G31" s="107"/>
      <c r="H31" s="104"/>
      <c r="I31" s="107"/>
      <c r="J31" s="72"/>
      <c r="K31" s="68"/>
    </row>
    <row r="32" spans="1:14" ht="13.5" customHeight="1">
      <c r="A32" s="11"/>
      <c r="B32" s="14"/>
      <c r="C32" s="14"/>
      <c r="D32" s="14" t="s">
        <v>355</v>
      </c>
      <c r="E32" s="14" t="s">
        <v>520</v>
      </c>
      <c r="F32" s="14"/>
      <c r="G32" s="72">
        <v>3878.3809589999987</v>
      </c>
      <c r="H32" s="72"/>
      <c r="I32" s="72">
        <v>3597.7945110000005</v>
      </c>
      <c r="J32" s="72"/>
      <c r="K32" s="101">
        <f>I32/G32*100-100</f>
        <v>-7.2346283401810183</v>
      </c>
    </row>
    <row r="33" spans="1:14" ht="13.5" customHeight="1">
      <c r="A33" s="11"/>
      <c r="B33" s="66"/>
      <c r="C33" s="66"/>
      <c r="D33" s="66" t="s">
        <v>355</v>
      </c>
      <c r="E33" s="66" t="s">
        <v>525</v>
      </c>
      <c r="F33" s="14"/>
      <c r="G33" s="67">
        <v>3619.1937369999996</v>
      </c>
      <c r="H33" s="72"/>
      <c r="I33" s="67">
        <v>3154.6683790000002</v>
      </c>
      <c r="J33" s="72"/>
      <c r="K33" s="68">
        <f>I33/G33*100-100</f>
        <v>-12.835050891336124</v>
      </c>
    </row>
    <row r="34" spans="1:14" ht="13.5" customHeight="1">
      <c r="A34" s="11"/>
      <c r="B34" s="14"/>
      <c r="C34" s="14"/>
      <c r="D34" s="14" t="s">
        <v>355</v>
      </c>
      <c r="E34" s="14" t="s">
        <v>521</v>
      </c>
      <c r="F34" s="14"/>
      <c r="G34" s="72">
        <f>G32-G33</f>
        <v>259.18722199999911</v>
      </c>
      <c r="H34" s="72"/>
      <c r="I34" s="72">
        <f>I32-I33</f>
        <v>443.12613200000033</v>
      </c>
      <c r="J34" s="72"/>
      <c r="K34" s="101"/>
    </row>
    <row r="35" spans="1:14" ht="13.5" customHeight="1">
      <c r="A35" s="11"/>
      <c r="B35" s="66"/>
      <c r="C35" s="66"/>
      <c r="D35" s="106"/>
      <c r="E35" s="66" t="s">
        <v>522</v>
      </c>
      <c r="F35" s="14"/>
      <c r="G35" s="67">
        <f>G32/G33*100</f>
        <v>107.16146304493893</v>
      </c>
      <c r="H35" s="72"/>
      <c r="I35" s="67">
        <f>I32/I33*100</f>
        <v>114.04667872381778</v>
      </c>
      <c r="J35" s="72"/>
      <c r="K35" s="70"/>
    </row>
    <row r="36" spans="1:14" ht="3" customHeight="1"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162"/>
      <c r="M36" s="162"/>
      <c r="N36" s="162"/>
    </row>
    <row r="39" spans="1:14">
      <c r="G39" s="83"/>
      <c r="I39" s="83"/>
    </row>
    <row r="43" spans="1:14" ht="12.75" customHeight="1"/>
    <row r="44" spans="1:14">
      <c r="G44" s="83"/>
      <c r="I44" s="83"/>
    </row>
    <row r="45" spans="1:14">
      <c r="E45" s="14"/>
      <c r="F45" s="14"/>
      <c r="G45" s="84"/>
      <c r="H45" s="14"/>
      <c r="I45" s="84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T38"/>
  <sheetViews>
    <sheetView showGridLines="0" zoomScale="90" zoomScaleNormal="90" workbookViewId="0">
      <selection sqref="A1:AQ1"/>
    </sheetView>
  </sheetViews>
  <sheetFormatPr defaultRowHeight="12.75"/>
  <cols>
    <col min="1" max="1" width="11.7109375" style="10" customWidth="1"/>
    <col min="2" max="2" width="0.5703125" style="10" customWidth="1"/>
    <col min="3" max="3" width="8" style="10" customWidth="1"/>
    <col min="4" max="4" width="0.5703125" style="10" customWidth="1"/>
    <col min="5" max="5" width="8" style="10" customWidth="1"/>
    <col min="6" max="6" width="0.5703125" style="10" customWidth="1"/>
    <col min="7" max="7" width="10.85546875" style="10" customWidth="1"/>
    <col min="8" max="8" width="0.5703125" style="10" customWidth="1"/>
    <col min="9" max="9" width="10.85546875" style="10" customWidth="1"/>
    <col min="10" max="10" width="0.5703125" style="10" customWidth="1"/>
    <col min="11" max="11" width="8" style="10" customWidth="1"/>
    <col min="12" max="12" width="0.5703125" style="10" customWidth="1"/>
    <col min="13" max="13" width="8" style="10" customWidth="1"/>
    <col min="14" max="14" width="0.5703125" style="10" customWidth="1"/>
    <col min="15" max="15" width="10.85546875" style="10" customWidth="1"/>
    <col min="16" max="16" width="0.5703125" style="10" customWidth="1"/>
    <col min="17" max="17" width="10.85546875" style="10" customWidth="1"/>
    <col min="18" max="18" width="0.5703125" style="10" customWidth="1"/>
    <col min="19" max="19" width="8" style="10" customWidth="1"/>
    <col min="20" max="20" width="0.5703125" style="10" customWidth="1"/>
    <col min="21" max="21" width="8" style="10" customWidth="1"/>
    <col min="22" max="22" width="0.5703125" style="10" customWidth="1"/>
    <col min="23" max="23" width="10.85546875" style="10" customWidth="1"/>
    <col min="24" max="24" width="0.5703125" style="10" customWidth="1"/>
    <col min="25" max="25" width="10.85546875" style="10" customWidth="1"/>
    <col min="26" max="26" width="0.5703125" style="10" customWidth="1"/>
    <col min="27" max="27" width="8" style="10" customWidth="1"/>
    <col min="28" max="28" width="0.5703125" style="10" customWidth="1"/>
    <col min="29" max="29" width="8" style="10" customWidth="1"/>
    <col min="30" max="30" width="0.5703125" style="10" customWidth="1"/>
    <col min="31" max="31" width="10.85546875" style="10" customWidth="1"/>
    <col min="32" max="32" width="0.5703125" style="10" customWidth="1"/>
    <col min="33" max="33" width="10.85546875" style="10" customWidth="1"/>
    <col min="34" max="34" width="0.5703125" style="10" customWidth="1"/>
    <col min="35" max="35" width="8" style="10" customWidth="1"/>
    <col min="36" max="36" width="0.5703125" style="10" customWidth="1"/>
    <col min="37" max="37" width="8" style="10" customWidth="1"/>
    <col min="38" max="38" width="0.5703125" style="10" customWidth="1"/>
    <col min="39" max="39" width="10.85546875" style="10" customWidth="1"/>
    <col min="40" max="40" width="0.5703125" style="10" customWidth="1"/>
    <col min="41" max="41" width="10.85546875" style="10" customWidth="1"/>
    <col min="42" max="42" width="0.5703125" style="10" customWidth="1"/>
    <col min="43" max="43" width="11.7109375" style="10" customWidth="1"/>
    <col min="44" max="16384" width="9.140625" style="10"/>
  </cols>
  <sheetData>
    <row r="1" spans="1:46" ht="14.25" customHeight="1">
      <c r="A1" s="217" t="s">
        <v>357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>
      <c r="A2" s="217" t="s">
        <v>540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</row>
    <row r="4" spans="1:46" s="32" customFormat="1" ht="3.75" customHeight="1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</row>
    <row r="5" spans="1:46" ht="26.25" customHeight="1">
      <c r="A5" s="213" t="s">
        <v>163</v>
      </c>
      <c r="B5" s="124"/>
      <c r="C5" s="215" t="s">
        <v>639</v>
      </c>
      <c r="D5" s="216"/>
      <c r="E5" s="216"/>
      <c r="F5" s="216"/>
      <c r="G5" s="216"/>
      <c r="H5" s="216"/>
      <c r="I5" s="216"/>
      <c r="J5" s="124"/>
      <c r="K5" s="215" t="s">
        <v>701</v>
      </c>
      <c r="L5" s="216"/>
      <c r="M5" s="216"/>
      <c r="N5" s="216"/>
      <c r="O5" s="216"/>
      <c r="P5" s="216"/>
      <c r="Q5" s="216"/>
      <c r="R5" s="124"/>
      <c r="S5" s="215" t="s">
        <v>702</v>
      </c>
      <c r="T5" s="216"/>
      <c r="U5" s="216"/>
      <c r="V5" s="216"/>
      <c r="W5" s="216"/>
      <c r="X5" s="216"/>
      <c r="Y5" s="216"/>
      <c r="Z5" s="124"/>
      <c r="AA5" s="215" t="s">
        <v>705</v>
      </c>
      <c r="AB5" s="216"/>
      <c r="AC5" s="216"/>
      <c r="AD5" s="216"/>
      <c r="AE5" s="216"/>
      <c r="AF5" s="216"/>
      <c r="AG5" s="216"/>
      <c r="AH5" s="124"/>
      <c r="AI5" s="215" t="s">
        <v>706</v>
      </c>
      <c r="AJ5" s="216"/>
      <c r="AK5" s="216"/>
      <c r="AL5" s="216"/>
      <c r="AM5" s="216"/>
      <c r="AN5" s="216"/>
      <c r="AO5" s="216"/>
      <c r="AP5" s="124"/>
      <c r="AQ5" s="213" t="s">
        <v>526</v>
      </c>
      <c r="AS5" s="163"/>
      <c r="AT5" s="163"/>
    </row>
    <row r="6" spans="1:46" ht="2.25" customHeight="1">
      <c r="A6" s="213"/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213"/>
    </row>
    <row r="7" spans="1:46" ht="27" customHeight="1">
      <c r="A7" s="213"/>
      <c r="B7" s="124"/>
      <c r="C7" s="214" t="s">
        <v>636</v>
      </c>
      <c r="D7" s="214"/>
      <c r="E7" s="214"/>
      <c r="F7" s="124"/>
      <c r="G7" s="213" t="s">
        <v>640</v>
      </c>
      <c r="H7" s="214"/>
      <c r="I7" s="214"/>
      <c r="J7" s="124"/>
      <c r="K7" s="214" t="s">
        <v>636</v>
      </c>
      <c r="L7" s="214"/>
      <c r="M7" s="214"/>
      <c r="N7" s="124"/>
      <c r="O7" s="213" t="s">
        <v>640</v>
      </c>
      <c r="P7" s="214"/>
      <c r="Q7" s="214"/>
      <c r="R7" s="124"/>
      <c r="S7" s="214" t="s">
        <v>636</v>
      </c>
      <c r="T7" s="214"/>
      <c r="U7" s="214"/>
      <c r="V7" s="124"/>
      <c r="W7" s="213" t="s">
        <v>640</v>
      </c>
      <c r="X7" s="214"/>
      <c r="Y7" s="214"/>
      <c r="Z7" s="124"/>
      <c r="AA7" s="214" t="s">
        <v>636</v>
      </c>
      <c r="AB7" s="214"/>
      <c r="AC7" s="214"/>
      <c r="AD7" s="124"/>
      <c r="AE7" s="213" t="s">
        <v>640</v>
      </c>
      <c r="AF7" s="214"/>
      <c r="AG7" s="214"/>
      <c r="AH7" s="124"/>
      <c r="AI7" s="214" t="s">
        <v>636</v>
      </c>
      <c r="AJ7" s="214"/>
      <c r="AK7" s="214"/>
      <c r="AL7" s="124"/>
      <c r="AM7" s="213" t="s">
        <v>640</v>
      </c>
      <c r="AN7" s="214"/>
      <c r="AO7" s="214"/>
      <c r="AP7" s="124"/>
      <c r="AQ7" s="213"/>
    </row>
    <row r="8" spans="1:46" ht="3" customHeight="1">
      <c r="A8" s="213"/>
      <c r="B8" s="124"/>
      <c r="C8" s="214"/>
      <c r="D8" s="214"/>
      <c r="E8" s="214"/>
      <c r="F8" s="124"/>
      <c r="G8" s="124"/>
      <c r="H8" s="124"/>
      <c r="I8" s="124"/>
      <c r="J8" s="124"/>
      <c r="K8" s="214"/>
      <c r="L8" s="214"/>
      <c r="M8" s="214"/>
      <c r="N8" s="124"/>
      <c r="O8" s="124"/>
      <c r="P8" s="124"/>
      <c r="Q8" s="124"/>
      <c r="R8" s="124"/>
      <c r="S8" s="214"/>
      <c r="T8" s="214"/>
      <c r="U8" s="214"/>
      <c r="V8" s="124"/>
      <c r="W8" s="124"/>
      <c r="X8" s="124"/>
      <c r="Y8" s="124"/>
      <c r="Z8" s="124"/>
      <c r="AA8" s="214"/>
      <c r="AB8" s="214"/>
      <c r="AC8" s="214"/>
      <c r="AD8" s="124"/>
      <c r="AE8" s="124"/>
      <c r="AF8" s="124"/>
      <c r="AG8" s="124"/>
      <c r="AH8" s="124"/>
      <c r="AI8" s="214"/>
      <c r="AJ8" s="214"/>
      <c r="AK8" s="214"/>
      <c r="AL8" s="124"/>
      <c r="AM8" s="124"/>
      <c r="AN8" s="124"/>
      <c r="AO8" s="124"/>
      <c r="AP8" s="124"/>
      <c r="AQ8" s="213"/>
    </row>
    <row r="9" spans="1:46">
      <c r="A9" s="213"/>
      <c r="B9" s="124"/>
      <c r="C9" s="214"/>
      <c r="D9" s="214"/>
      <c r="E9" s="214"/>
      <c r="F9" s="124"/>
      <c r="G9" s="214" t="s">
        <v>297</v>
      </c>
      <c r="H9" s="214"/>
      <c r="I9" s="214"/>
      <c r="J9" s="124"/>
      <c r="K9" s="214"/>
      <c r="L9" s="214"/>
      <c r="M9" s="214"/>
      <c r="N9" s="124"/>
      <c r="O9" s="214" t="s">
        <v>297</v>
      </c>
      <c r="P9" s="214"/>
      <c r="Q9" s="214"/>
      <c r="R9" s="124"/>
      <c r="S9" s="214"/>
      <c r="T9" s="214"/>
      <c r="U9" s="214"/>
      <c r="V9" s="124"/>
      <c r="W9" s="214" t="s">
        <v>297</v>
      </c>
      <c r="X9" s="214"/>
      <c r="Y9" s="214"/>
      <c r="Z9" s="124"/>
      <c r="AA9" s="214"/>
      <c r="AB9" s="214"/>
      <c r="AC9" s="214"/>
      <c r="AD9" s="124"/>
      <c r="AE9" s="214" t="s">
        <v>297</v>
      </c>
      <c r="AF9" s="214"/>
      <c r="AG9" s="214"/>
      <c r="AH9" s="124"/>
      <c r="AI9" s="214"/>
      <c r="AJ9" s="214"/>
      <c r="AK9" s="214"/>
      <c r="AL9" s="124"/>
      <c r="AM9" s="214" t="s">
        <v>297</v>
      </c>
      <c r="AN9" s="214"/>
      <c r="AO9" s="214"/>
      <c r="AP9" s="124"/>
      <c r="AQ9" s="213"/>
      <c r="AS9" s="153"/>
      <c r="AT9" s="153"/>
    </row>
    <row r="10" spans="1:46" ht="3" customHeight="1">
      <c r="A10" s="213"/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213"/>
    </row>
    <row r="11" spans="1:46" ht="55.5" customHeight="1">
      <c r="A11" s="213"/>
      <c r="B11" s="124"/>
      <c r="C11" s="147">
        <v>2019</v>
      </c>
      <c r="D11" s="124"/>
      <c r="E11" s="147">
        <v>2020</v>
      </c>
      <c r="F11" s="124"/>
      <c r="G11" s="154" t="s">
        <v>641</v>
      </c>
      <c r="H11" s="124"/>
      <c r="I11" s="154" t="s">
        <v>642</v>
      </c>
      <c r="J11" s="124"/>
      <c r="K11" s="147">
        <v>2019</v>
      </c>
      <c r="L11" s="124"/>
      <c r="M11" s="147">
        <v>2020</v>
      </c>
      <c r="N11" s="124"/>
      <c r="O11" s="154" t="s">
        <v>641</v>
      </c>
      <c r="P11" s="124"/>
      <c r="Q11" s="154" t="s">
        <v>642</v>
      </c>
      <c r="R11" s="124"/>
      <c r="S11" s="147">
        <v>2019</v>
      </c>
      <c r="T11" s="124"/>
      <c r="U11" s="147">
        <v>2020</v>
      </c>
      <c r="V11" s="124"/>
      <c r="W11" s="154" t="s">
        <v>641</v>
      </c>
      <c r="X11" s="124"/>
      <c r="Y11" s="154" t="s">
        <v>642</v>
      </c>
      <c r="Z11" s="124"/>
      <c r="AA11" s="207">
        <v>2019</v>
      </c>
      <c r="AB11" s="124"/>
      <c r="AC11" s="207">
        <v>2020</v>
      </c>
      <c r="AD11" s="124"/>
      <c r="AE11" s="206" t="s">
        <v>641</v>
      </c>
      <c r="AF11" s="124"/>
      <c r="AG11" s="206" t="s">
        <v>642</v>
      </c>
      <c r="AH11" s="124"/>
      <c r="AI11" s="207">
        <v>2019</v>
      </c>
      <c r="AJ11" s="124"/>
      <c r="AK11" s="207">
        <v>2020</v>
      </c>
      <c r="AL11" s="124"/>
      <c r="AM11" s="206" t="s">
        <v>641</v>
      </c>
      <c r="AN11" s="124"/>
      <c r="AO11" s="206" t="s">
        <v>642</v>
      </c>
      <c r="AP11" s="124"/>
      <c r="AQ11" s="213"/>
    </row>
    <row r="12" spans="1:46" ht="6.7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</row>
    <row r="13" spans="1:46" ht="13.5" customHeight="1">
      <c r="A13" s="85" t="s">
        <v>298</v>
      </c>
      <c r="B13" s="86"/>
      <c r="C13" s="87">
        <f>SUM(C14:C25)</f>
        <v>79977.12834499999</v>
      </c>
      <c r="D13" s="88"/>
      <c r="E13" s="87">
        <f>SUM(E14:E25)</f>
        <v>49468.120780000012</v>
      </c>
      <c r="F13" s="88"/>
      <c r="G13" s="89"/>
      <c r="H13" s="88"/>
      <c r="I13" s="88"/>
      <c r="J13" s="88"/>
      <c r="K13" s="87">
        <f>SUM(K14:K25)</f>
        <v>61092.743071000004</v>
      </c>
      <c r="L13" s="88"/>
      <c r="M13" s="87">
        <f>SUM(M14:M25)</f>
        <v>37757.780557000006</v>
      </c>
      <c r="N13" s="88"/>
      <c r="O13" s="89"/>
      <c r="P13" s="88"/>
      <c r="Q13" s="88"/>
      <c r="R13" s="88"/>
      <c r="S13" s="87">
        <f>SUM(S14:S25)</f>
        <v>18884.385274</v>
      </c>
      <c r="T13" s="88"/>
      <c r="U13" s="87">
        <f>SUM(U14:U25)</f>
        <v>11710.340222999997</v>
      </c>
      <c r="V13" s="88"/>
      <c r="W13" s="89"/>
      <c r="X13" s="88"/>
      <c r="Y13" s="88"/>
      <c r="Z13" s="88"/>
      <c r="AA13" s="87">
        <f>SUM(AA14:AA25)</f>
        <v>58990.485996999996</v>
      </c>
      <c r="AB13" s="88"/>
      <c r="AC13" s="87">
        <f>SUM(AC14:AC25)</f>
        <v>36382.296728000001</v>
      </c>
      <c r="AD13" s="88"/>
      <c r="AE13" s="89"/>
      <c r="AF13" s="88"/>
      <c r="AG13" s="88"/>
      <c r="AH13" s="88"/>
      <c r="AI13" s="87">
        <f>SUM(AI14:AI25)</f>
        <v>20986.642347999998</v>
      </c>
      <c r="AJ13" s="88"/>
      <c r="AK13" s="87">
        <f>SUM(AK14:AK25)</f>
        <v>13085.824052</v>
      </c>
      <c r="AL13" s="88"/>
      <c r="AM13" s="89"/>
      <c r="AN13" s="88"/>
      <c r="AO13" s="88"/>
      <c r="AP13" s="86"/>
      <c r="AQ13" s="85" t="s">
        <v>298</v>
      </c>
      <c r="AT13" s="55"/>
    </row>
    <row r="14" spans="1:46" ht="13.5" customHeight="1">
      <c r="A14" s="56" t="s">
        <v>328</v>
      </c>
      <c r="B14" s="12"/>
      <c r="C14" s="57">
        <f>K14+S14</f>
        <v>6741.4133279999987</v>
      </c>
      <c r="D14" s="57"/>
      <c r="E14" s="57">
        <f>M14+U14</f>
        <v>6610.6285310000003</v>
      </c>
      <c r="F14" s="12"/>
      <c r="G14" s="58">
        <f>E14/C14*100-100</f>
        <v>-1.9400204472969023</v>
      </c>
      <c r="H14" s="57"/>
      <c r="I14" s="58">
        <f>E14/C25*100-100</f>
        <v>9.89117070481025</v>
      </c>
      <c r="J14" s="12"/>
      <c r="K14" s="57">
        <v>4958.4756759999982</v>
      </c>
      <c r="L14" s="57"/>
      <c r="M14" s="57">
        <v>4766.9043610000008</v>
      </c>
      <c r="N14" s="12"/>
      <c r="O14" s="58">
        <f>M14/K14*100-100</f>
        <v>-3.8635122468632943</v>
      </c>
      <c r="P14" s="57"/>
      <c r="Q14" s="58">
        <f>M14/K25*100-100</f>
        <v>2.4325396567631543</v>
      </c>
      <c r="R14" s="12"/>
      <c r="S14" s="57">
        <v>1782.9376520000001</v>
      </c>
      <c r="T14" s="57"/>
      <c r="U14" s="57">
        <v>1843.724169999999</v>
      </c>
      <c r="V14" s="12"/>
      <c r="W14" s="58">
        <f>U14/S14*100-100</f>
        <v>3.4093462512170305</v>
      </c>
      <c r="X14" s="57"/>
      <c r="Y14" s="58">
        <f>U14/S25*100-100</f>
        <v>35.377563151059519</v>
      </c>
      <c r="Z14" s="12"/>
      <c r="AA14" s="57">
        <v>4809.9270359999982</v>
      </c>
      <c r="AB14" s="57"/>
      <c r="AC14" s="57">
        <v>4579.4203610000004</v>
      </c>
      <c r="AD14" s="12"/>
      <c r="AE14" s="58">
        <f>AC14/AA14*100-100</f>
        <v>-4.7923112611639596</v>
      </c>
      <c r="AF14" s="57"/>
      <c r="AG14" s="58">
        <f>AC14/AA25*100-100</f>
        <v>1.6842962435878519</v>
      </c>
      <c r="AH14" s="12"/>
      <c r="AI14" s="57">
        <v>1931.486292</v>
      </c>
      <c r="AJ14" s="57"/>
      <c r="AK14" s="57">
        <v>2031.208169999999</v>
      </c>
      <c r="AL14" s="12"/>
      <c r="AM14" s="58">
        <f>AK14/AI14*100-100</f>
        <v>5.1629606905850665</v>
      </c>
      <c r="AN14" s="57"/>
      <c r="AO14" s="58">
        <f>AK14/AI25*100-100</f>
        <v>34.334994256196751</v>
      </c>
      <c r="AP14" s="12"/>
      <c r="AQ14" s="165" t="s">
        <v>527</v>
      </c>
    </row>
    <row r="15" spans="1:46" ht="13.5" customHeight="1">
      <c r="A15" s="56" t="s">
        <v>329</v>
      </c>
      <c r="B15" s="12"/>
      <c r="C15" s="57">
        <f t="shared" ref="C15:C25" si="0">K15+S15</f>
        <v>6193.8520900000003</v>
      </c>
      <c r="D15" s="57"/>
      <c r="E15" s="57">
        <f t="shared" ref="E15:E25" si="1">M15+U15</f>
        <v>6420.1838169999992</v>
      </c>
      <c r="F15" s="12"/>
      <c r="G15" s="58">
        <f t="shared" ref="G15:G25" si="2">E15/C15*100-100</f>
        <v>3.6541351603376597</v>
      </c>
      <c r="H15" s="57"/>
      <c r="I15" s="58">
        <f t="shared" ref="I15:I25" si="3">E15/E14*100-100</f>
        <v>-2.8808866374343438</v>
      </c>
      <c r="J15" s="12"/>
      <c r="K15" s="57">
        <v>4708.6718520000004</v>
      </c>
      <c r="L15" s="57"/>
      <c r="M15" s="57">
        <v>4947.0813639999988</v>
      </c>
      <c r="N15" s="12"/>
      <c r="O15" s="58">
        <f t="shared" ref="O15:O25" si="4">M15/K15*100-100</f>
        <v>5.0632008237892876</v>
      </c>
      <c r="P15" s="57"/>
      <c r="Q15" s="58">
        <f t="shared" ref="Q15:Q25" si="5">M15/M14*100-100</f>
        <v>3.7797486451395912</v>
      </c>
      <c r="R15" s="12"/>
      <c r="S15" s="57">
        <v>1485.1802380000001</v>
      </c>
      <c r="T15" s="57"/>
      <c r="U15" s="57">
        <v>1473.102453</v>
      </c>
      <c r="V15" s="12"/>
      <c r="W15" s="58">
        <f t="shared" ref="W15:W25" si="6">U15/S15*100-100</f>
        <v>-0.81322015274486148</v>
      </c>
      <c r="X15" s="57"/>
      <c r="Y15" s="58">
        <f t="shared" ref="Y15:Y25" si="7">U15/U14*100-100</f>
        <v>-20.101798470212557</v>
      </c>
      <c r="Z15" s="12"/>
      <c r="AA15" s="57">
        <v>4552.7547630000008</v>
      </c>
      <c r="AB15" s="57"/>
      <c r="AC15" s="57">
        <v>4740.3108739999989</v>
      </c>
      <c r="AD15" s="12"/>
      <c r="AE15" s="58">
        <f t="shared" ref="AE15:AE25" si="8">AC15/AA15*100-100</f>
        <v>4.1196181381052384</v>
      </c>
      <c r="AF15" s="57"/>
      <c r="AG15" s="58">
        <f t="shared" ref="AG15:AG25" si="9">AC15/AC14*100-100</f>
        <v>3.5133379405437353</v>
      </c>
      <c r="AH15" s="12"/>
      <c r="AI15" s="57">
        <v>1641.0973270000002</v>
      </c>
      <c r="AJ15" s="57"/>
      <c r="AK15" s="57">
        <v>1679.8729429999999</v>
      </c>
      <c r="AL15" s="12"/>
      <c r="AM15" s="58">
        <f t="shared" ref="AM15:AM25" si="10">AK15/AI15*100-100</f>
        <v>2.3627858849104939</v>
      </c>
      <c r="AN15" s="57"/>
      <c r="AO15" s="58">
        <f t="shared" ref="AO15:AO25" si="11">AK15/AK14*100-100</f>
        <v>-17.296859681299892</v>
      </c>
      <c r="AP15" s="12"/>
      <c r="AQ15" s="165" t="s">
        <v>528</v>
      </c>
    </row>
    <row r="16" spans="1:46" ht="13.5" customHeight="1">
      <c r="A16" s="56" t="s">
        <v>330</v>
      </c>
      <c r="B16" s="12"/>
      <c r="C16" s="57">
        <f t="shared" si="0"/>
        <v>6797.7670650000009</v>
      </c>
      <c r="D16" s="57"/>
      <c r="E16" s="57">
        <f t="shared" si="1"/>
        <v>6065.2575290000013</v>
      </c>
      <c r="F16" s="12"/>
      <c r="G16" s="58">
        <f t="shared" si="2"/>
        <v>-10.775737517860932</v>
      </c>
      <c r="H16" s="57"/>
      <c r="I16" s="58">
        <f t="shared" si="3"/>
        <v>-5.52828856800312</v>
      </c>
      <c r="J16" s="12"/>
      <c r="K16" s="57">
        <v>5318.1196590000009</v>
      </c>
      <c r="L16" s="57"/>
      <c r="M16" s="57">
        <v>4542.8836870000014</v>
      </c>
      <c r="N16" s="12"/>
      <c r="O16" s="58">
        <f t="shared" si="4"/>
        <v>-14.577257032719189</v>
      </c>
      <c r="P16" s="57"/>
      <c r="Q16" s="58">
        <f t="shared" si="5"/>
        <v>-8.1704271116572187</v>
      </c>
      <c r="R16" s="12"/>
      <c r="S16" s="57">
        <v>1479.6474060000003</v>
      </c>
      <c r="T16" s="57"/>
      <c r="U16" s="57">
        <v>1522.3738420000002</v>
      </c>
      <c r="V16" s="12"/>
      <c r="W16" s="58">
        <f t="shared" si="6"/>
        <v>2.8876092930480155</v>
      </c>
      <c r="X16" s="57"/>
      <c r="Y16" s="58">
        <f t="shared" si="7"/>
        <v>3.3447360636497621</v>
      </c>
      <c r="Z16" s="12"/>
      <c r="AA16" s="57">
        <v>5166.366766000001</v>
      </c>
      <c r="AB16" s="57"/>
      <c r="AC16" s="57">
        <v>4382.1127320000014</v>
      </c>
      <c r="AD16" s="12"/>
      <c r="AE16" s="58">
        <f t="shared" si="8"/>
        <v>-15.179991462495394</v>
      </c>
      <c r="AF16" s="57"/>
      <c r="AG16" s="58">
        <f t="shared" si="9"/>
        <v>-7.5564272369702365</v>
      </c>
      <c r="AH16" s="12"/>
      <c r="AI16" s="57">
        <v>1631.4002990000004</v>
      </c>
      <c r="AJ16" s="57"/>
      <c r="AK16" s="57">
        <v>1683.1447970000002</v>
      </c>
      <c r="AL16" s="12"/>
      <c r="AM16" s="58">
        <f t="shared" si="10"/>
        <v>3.1717842660515316</v>
      </c>
      <c r="AN16" s="57"/>
      <c r="AO16" s="58">
        <f t="shared" si="11"/>
        <v>0.194767944423063</v>
      </c>
      <c r="AP16" s="12"/>
      <c r="AQ16" s="165" t="s">
        <v>529</v>
      </c>
    </row>
    <row r="17" spans="1:43" ht="13.5" customHeight="1">
      <c r="A17" s="56" t="s">
        <v>331</v>
      </c>
      <c r="B17" s="12"/>
      <c r="C17" s="57">
        <f t="shared" si="0"/>
        <v>6767.7094539999998</v>
      </c>
      <c r="D17" s="57"/>
      <c r="E17" s="57">
        <f t="shared" si="1"/>
        <v>4111.4018080000005</v>
      </c>
      <c r="F17" s="12"/>
      <c r="G17" s="58">
        <f t="shared" si="2"/>
        <v>-39.249729381186867</v>
      </c>
      <c r="H17" s="57"/>
      <c r="I17" s="58">
        <f t="shared" si="3"/>
        <v>-32.213895480249121</v>
      </c>
      <c r="J17" s="12"/>
      <c r="K17" s="57">
        <v>5147.5882299999994</v>
      </c>
      <c r="L17" s="57"/>
      <c r="M17" s="57">
        <v>2974.8909260000005</v>
      </c>
      <c r="N17" s="12"/>
      <c r="O17" s="58">
        <f t="shared" si="4"/>
        <v>-42.208063406035087</v>
      </c>
      <c r="P17" s="57"/>
      <c r="Q17" s="58">
        <f t="shared" si="5"/>
        <v>-34.515362246385422</v>
      </c>
      <c r="R17" s="12"/>
      <c r="S17" s="57">
        <v>1620.121224</v>
      </c>
      <c r="T17" s="57"/>
      <c r="U17" s="57">
        <v>1136.5108819999998</v>
      </c>
      <c r="V17" s="12"/>
      <c r="W17" s="58">
        <f t="shared" si="6"/>
        <v>-29.850256563270619</v>
      </c>
      <c r="X17" s="57"/>
      <c r="Y17" s="58">
        <f t="shared" si="7"/>
        <v>-25.346137023287113</v>
      </c>
      <c r="Z17" s="12"/>
      <c r="AA17" s="57">
        <v>4991.2044359999991</v>
      </c>
      <c r="AB17" s="57"/>
      <c r="AC17" s="57">
        <v>2858.4080740000004</v>
      </c>
      <c r="AD17" s="12"/>
      <c r="AE17" s="58">
        <f t="shared" si="8"/>
        <v>-42.7310960580337</v>
      </c>
      <c r="AF17" s="57"/>
      <c r="AG17" s="58">
        <f t="shared" si="9"/>
        <v>-34.771005475812586</v>
      </c>
      <c r="AH17" s="12"/>
      <c r="AI17" s="57">
        <v>1776.5050180000001</v>
      </c>
      <c r="AJ17" s="57"/>
      <c r="AK17" s="57">
        <v>1252.9937339999999</v>
      </c>
      <c r="AL17" s="12"/>
      <c r="AM17" s="58">
        <f t="shared" si="10"/>
        <v>-29.468607107531412</v>
      </c>
      <c r="AN17" s="57"/>
      <c r="AO17" s="58">
        <f t="shared" si="11"/>
        <v>-25.556390856371465</v>
      </c>
      <c r="AP17" s="12"/>
      <c r="AQ17" s="165" t="s">
        <v>530</v>
      </c>
    </row>
    <row r="18" spans="1:43" ht="13.5" customHeight="1">
      <c r="A18" s="56" t="s">
        <v>332</v>
      </c>
      <c r="B18" s="12"/>
      <c r="C18" s="57">
        <f t="shared" si="0"/>
        <v>7211.696187999999</v>
      </c>
      <c r="D18" s="57"/>
      <c r="E18" s="57">
        <f t="shared" si="1"/>
        <v>4369.9490860000005</v>
      </c>
      <c r="F18" s="12"/>
      <c r="G18" s="58">
        <f t="shared" si="2"/>
        <v>-39.404697978383538</v>
      </c>
      <c r="H18" s="57"/>
      <c r="I18" s="58">
        <f t="shared" si="3"/>
        <v>6.2885431800150542</v>
      </c>
      <c r="J18" s="12"/>
      <c r="K18" s="57">
        <v>5491.5287359999993</v>
      </c>
      <c r="L18" s="57"/>
      <c r="M18" s="57">
        <v>3418.7967220000005</v>
      </c>
      <c r="N18" s="12"/>
      <c r="O18" s="58">
        <f t="shared" si="4"/>
        <v>-37.744171316305739</v>
      </c>
      <c r="P18" s="57"/>
      <c r="Q18" s="58">
        <f t="shared" si="5"/>
        <v>14.92175031092215</v>
      </c>
      <c r="R18" s="12"/>
      <c r="S18" s="57">
        <v>1720.1674519999995</v>
      </c>
      <c r="T18" s="57"/>
      <c r="U18" s="57">
        <v>951.15236400000003</v>
      </c>
      <c r="V18" s="12"/>
      <c r="W18" s="58">
        <f t="shared" si="6"/>
        <v>-44.705827162691811</v>
      </c>
      <c r="X18" s="57"/>
      <c r="Y18" s="58">
        <f t="shared" si="7"/>
        <v>-16.309436269876372</v>
      </c>
      <c r="Z18" s="12"/>
      <c r="AA18" s="57">
        <v>5253.3749939999989</v>
      </c>
      <c r="AB18" s="57"/>
      <c r="AC18" s="57">
        <v>3312.4456620000005</v>
      </c>
      <c r="AD18" s="12"/>
      <c r="AE18" s="58">
        <f t="shared" si="8"/>
        <v>-36.946331343503537</v>
      </c>
      <c r="AF18" s="57"/>
      <c r="AG18" s="58">
        <f t="shared" si="9"/>
        <v>15.884281608700775</v>
      </c>
      <c r="AH18" s="12"/>
      <c r="AI18" s="57">
        <v>1958.3211939999994</v>
      </c>
      <c r="AJ18" s="57"/>
      <c r="AK18" s="57">
        <v>1057.503424</v>
      </c>
      <c r="AL18" s="12"/>
      <c r="AM18" s="58">
        <f t="shared" si="10"/>
        <v>-45.999490418628419</v>
      </c>
      <c r="AN18" s="57"/>
      <c r="AO18" s="58">
        <f t="shared" si="11"/>
        <v>-15.60185854848018</v>
      </c>
      <c r="AP18" s="12"/>
      <c r="AQ18" s="165" t="s">
        <v>531</v>
      </c>
    </row>
    <row r="19" spans="1:43" ht="13.5" customHeight="1">
      <c r="A19" s="56" t="s">
        <v>333</v>
      </c>
      <c r="B19" s="12"/>
      <c r="C19" s="57">
        <f t="shared" si="0"/>
        <v>6613.436184000001</v>
      </c>
      <c r="D19" s="57"/>
      <c r="E19" s="57">
        <f t="shared" si="1"/>
        <v>5142.9144639999995</v>
      </c>
      <c r="F19" s="12"/>
      <c r="G19" s="58">
        <f t="shared" si="2"/>
        <v>-22.235365687169704</v>
      </c>
      <c r="H19" s="57"/>
      <c r="I19" s="58">
        <f t="shared" si="3"/>
        <v>17.688201001616861</v>
      </c>
      <c r="J19" s="12"/>
      <c r="K19" s="57">
        <v>5067.5859670000009</v>
      </c>
      <c r="L19" s="57"/>
      <c r="M19" s="57">
        <v>4117.5501829999994</v>
      </c>
      <c r="N19" s="12"/>
      <c r="O19" s="58">
        <f t="shared" si="4"/>
        <v>-18.747304736152714</v>
      </c>
      <c r="P19" s="57"/>
      <c r="Q19" s="58">
        <f t="shared" si="5"/>
        <v>20.438578769644636</v>
      </c>
      <c r="R19" s="12"/>
      <c r="S19" s="57">
        <v>1545.8502169999999</v>
      </c>
      <c r="T19" s="57"/>
      <c r="U19" s="57">
        <v>1025.3642810000001</v>
      </c>
      <c r="V19" s="12"/>
      <c r="W19" s="58">
        <f t="shared" si="6"/>
        <v>-33.66988148503134</v>
      </c>
      <c r="X19" s="57"/>
      <c r="Y19" s="58">
        <f t="shared" si="7"/>
        <v>7.8023164120527753</v>
      </c>
      <c r="Z19" s="12"/>
      <c r="AA19" s="57">
        <v>4910.4107010000007</v>
      </c>
      <c r="AB19" s="57"/>
      <c r="AC19" s="57">
        <v>4000.1755579999995</v>
      </c>
      <c r="AD19" s="12"/>
      <c r="AE19" s="58">
        <f t="shared" si="8"/>
        <v>-18.536843421562125</v>
      </c>
      <c r="AF19" s="57"/>
      <c r="AG19" s="58">
        <f t="shared" si="9"/>
        <v>20.761997815981047</v>
      </c>
      <c r="AH19" s="12"/>
      <c r="AI19" s="57">
        <v>1703.0254829999999</v>
      </c>
      <c r="AJ19" s="57"/>
      <c r="AK19" s="57">
        <v>1142.738906</v>
      </c>
      <c r="AL19" s="12"/>
      <c r="AM19" s="58">
        <f t="shared" si="10"/>
        <v>-32.899482866986546</v>
      </c>
      <c r="AN19" s="57"/>
      <c r="AO19" s="58">
        <f t="shared" si="11"/>
        <v>8.0600667634339658</v>
      </c>
      <c r="AP19" s="12"/>
      <c r="AQ19" s="165" t="s">
        <v>532</v>
      </c>
    </row>
    <row r="20" spans="1:43" ht="13.5" customHeight="1">
      <c r="A20" s="56" t="s">
        <v>334</v>
      </c>
      <c r="B20" s="12"/>
      <c r="C20" s="57">
        <f t="shared" si="0"/>
        <v>7264.514274000001</v>
      </c>
      <c r="D20" s="57"/>
      <c r="E20" s="57">
        <f t="shared" si="1"/>
        <v>5806.2358020000011</v>
      </c>
      <c r="F20" s="12"/>
      <c r="G20" s="58">
        <f t="shared" si="2"/>
        <v>-20.073998301844341</v>
      </c>
      <c r="H20" s="57"/>
      <c r="I20" s="58">
        <f t="shared" si="3"/>
        <v>12.897771149864525</v>
      </c>
      <c r="J20" s="12"/>
      <c r="K20" s="57">
        <v>5449.3507350000009</v>
      </c>
      <c r="L20" s="57"/>
      <c r="M20" s="57">
        <v>4584.6329670000005</v>
      </c>
      <c r="N20" s="12"/>
      <c r="O20" s="58">
        <f t="shared" si="4"/>
        <v>-15.868271470325908</v>
      </c>
      <c r="P20" s="57"/>
      <c r="Q20" s="58">
        <f t="shared" si="5"/>
        <v>11.343705923207239</v>
      </c>
      <c r="R20" s="12"/>
      <c r="S20" s="57">
        <v>1815.1635389999997</v>
      </c>
      <c r="T20" s="57"/>
      <c r="U20" s="57">
        <v>1221.6028350000004</v>
      </c>
      <c r="V20" s="12"/>
      <c r="W20" s="58">
        <f t="shared" si="6"/>
        <v>-32.700122674731588</v>
      </c>
      <c r="X20" s="57"/>
      <c r="Y20" s="58">
        <f t="shared" si="7"/>
        <v>19.138423059618972</v>
      </c>
      <c r="Z20" s="12"/>
      <c r="AA20" s="57">
        <v>5275.1614700000009</v>
      </c>
      <c r="AB20" s="57"/>
      <c r="AC20" s="57">
        <v>4418.2182110000003</v>
      </c>
      <c r="AD20" s="12"/>
      <c r="AE20" s="58">
        <f t="shared" si="8"/>
        <v>-16.244872576383912</v>
      </c>
      <c r="AF20" s="57"/>
      <c r="AG20" s="58">
        <f t="shared" si="9"/>
        <v>10.450607653055428</v>
      </c>
      <c r="AH20" s="12"/>
      <c r="AI20" s="57">
        <v>1989.3528039999997</v>
      </c>
      <c r="AJ20" s="57"/>
      <c r="AK20" s="57">
        <v>1388.0175910000003</v>
      </c>
      <c r="AL20" s="12"/>
      <c r="AM20" s="58">
        <f t="shared" si="10"/>
        <v>-30.227680670361352</v>
      </c>
      <c r="AN20" s="57"/>
      <c r="AO20" s="58">
        <f t="shared" si="11"/>
        <v>21.464105554834418</v>
      </c>
      <c r="AP20" s="12"/>
      <c r="AQ20" s="165" t="s">
        <v>533</v>
      </c>
    </row>
    <row r="21" spans="1:43" ht="13.5" customHeight="1">
      <c r="A21" s="56" t="s">
        <v>335</v>
      </c>
      <c r="B21" s="12"/>
      <c r="C21" s="57">
        <f t="shared" si="0"/>
        <v>5447.6369620000023</v>
      </c>
      <c r="D21" s="57"/>
      <c r="E21" s="57">
        <f t="shared" si="1"/>
        <v>4881.977331</v>
      </c>
      <c r="F21" s="12"/>
      <c r="G21" s="58">
        <f t="shared" si="2"/>
        <v>-10.383577961339228</v>
      </c>
      <c r="H21" s="57"/>
      <c r="I21" s="58">
        <f t="shared" si="3"/>
        <v>-15.918376423527846</v>
      </c>
      <c r="J21" s="12"/>
      <c r="K21" s="57">
        <v>4167.7027320000016</v>
      </c>
      <c r="L21" s="57"/>
      <c r="M21" s="57">
        <v>3741.059855</v>
      </c>
      <c r="N21" s="12"/>
      <c r="O21" s="58">
        <f t="shared" si="4"/>
        <v>-10.236883588750189</v>
      </c>
      <c r="P21" s="57"/>
      <c r="Q21" s="58">
        <f t="shared" si="5"/>
        <v>-18.400014092120472</v>
      </c>
      <c r="R21" s="12"/>
      <c r="S21" s="57">
        <v>1279.9342300000003</v>
      </c>
      <c r="T21" s="57"/>
      <c r="U21" s="57">
        <v>1140.9174760000005</v>
      </c>
      <c r="V21" s="12"/>
      <c r="W21" s="58">
        <f t="shared" si="6"/>
        <v>-10.861241987410537</v>
      </c>
      <c r="X21" s="57"/>
      <c r="Y21" s="58">
        <f t="shared" si="7"/>
        <v>-6.6048765350155634</v>
      </c>
      <c r="Z21" s="12"/>
      <c r="AA21" s="57">
        <v>3995.5977290000014</v>
      </c>
      <c r="AB21" s="57"/>
      <c r="AC21" s="57">
        <v>3601.4446499999999</v>
      </c>
      <c r="AD21" s="12"/>
      <c r="AE21" s="58">
        <f t="shared" si="8"/>
        <v>-9.864683727774775</v>
      </c>
      <c r="AF21" s="57"/>
      <c r="AG21" s="58">
        <f t="shared" si="9"/>
        <v>-18.486492110473094</v>
      </c>
      <c r="AH21" s="12"/>
      <c r="AI21" s="57">
        <v>1452.0392330000004</v>
      </c>
      <c r="AJ21" s="57"/>
      <c r="AK21" s="57">
        <v>1280.5326810000006</v>
      </c>
      <c r="AL21" s="12"/>
      <c r="AM21" s="58">
        <f t="shared" si="10"/>
        <v>-11.811426861081216</v>
      </c>
      <c r="AN21" s="57"/>
      <c r="AO21" s="58">
        <f t="shared" si="11"/>
        <v>-7.7437714548388357</v>
      </c>
      <c r="AP21" s="12"/>
      <c r="AQ21" s="165" t="s">
        <v>534</v>
      </c>
    </row>
    <row r="22" spans="1:43" ht="13.5" customHeight="1">
      <c r="A22" s="56" t="s">
        <v>336</v>
      </c>
      <c r="B22" s="12"/>
      <c r="C22" s="57">
        <f t="shared" si="0"/>
        <v>6722.9214130000018</v>
      </c>
      <c r="D22" s="57"/>
      <c r="E22" s="57">
        <f t="shared" si="1"/>
        <v>6059.5724120000013</v>
      </c>
      <c r="F22" s="12"/>
      <c r="G22" s="58">
        <f t="shared" si="2"/>
        <v>-9.8669753853926352</v>
      </c>
      <c r="H22" s="57"/>
      <c r="I22" s="58">
        <f t="shared" si="3"/>
        <v>24.121273024403592</v>
      </c>
      <c r="J22" s="12"/>
      <c r="K22" s="57">
        <v>5102.4964320000017</v>
      </c>
      <c r="L22" s="57"/>
      <c r="M22" s="57">
        <v>4663.9804920000015</v>
      </c>
      <c r="N22" s="12"/>
      <c r="O22" s="58">
        <f t="shared" si="4"/>
        <v>-8.5941449610797065</v>
      </c>
      <c r="P22" s="57"/>
      <c r="Q22" s="58">
        <f t="shared" si="5"/>
        <v>24.670031295182298</v>
      </c>
      <c r="R22" s="12"/>
      <c r="S22" s="57">
        <v>1620.4249810000001</v>
      </c>
      <c r="T22" s="57"/>
      <c r="U22" s="57">
        <v>1395.5919199999994</v>
      </c>
      <c r="V22" s="12"/>
      <c r="W22" s="58">
        <f t="shared" si="6"/>
        <v>-13.874944143433993</v>
      </c>
      <c r="X22" s="57"/>
      <c r="Y22" s="58">
        <f t="shared" si="7"/>
        <v>22.321898766322221</v>
      </c>
      <c r="Z22" s="12"/>
      <c r="AA22" s="57">
        <v>4903.6992120000014</v>
      </c>
      <c r="AB22" s="57"/>
      <c r="AC22" s="57">
        <v>4489.7606060000016</v>
      </c>
      <c r="AD22" s="12"/>
      <c r="AE22" s="58">
        <f t="shared" si="8"/>
        <v>-8.4413539269912263</v>
      </c>
      <c r="AF22" s="57"/>
      <c r="AG22" s="58">
        <f t="shared" si="9"/>
        <v>24.665545144501991</v>
      </c>
      <c r="AH22" s="12"/>
      <c r="AI22" s="57">
        <v>1819.222201</v>
      </c>
      <c r="AJ22" s="57"/>
      <c r="AK22" s="57">
        <v>1569.8118059999995</v>
      </c>
      <c r="AL22" s="12"/>
      <c r="AM22" s="58">
        <f t="shared" si="10"/>
        <v>-13.709726874644744</v>
      </c>
      <c r="AN22" s="57"/>
      <c r="AO22" s="58">
        <f t="shared" si="11"/>
        <v>22.590530432545734</v>
      </c>
      <c r="AP22" s="12"/>
      <c r="AQ22" s="165" t="s">
        <v>535</v>
      </c>
    </row>
    <row r="23" spans="1:43" ht="13.5" customHeight="1">
      <c r="A23" s="56" t="s">
        <v>337</v>
      </c>
      <c r="B23" s="12"/>
      <c r="C23" s="57">
        <f t="shared" si="0"/>
        <v>7272.9260219999987</v>
      </c>
      <c r="D23" s="57"/>
      <c r="E23" s="57"/>
      <c r="F23" s="12"/>
      <c r="G23" s="58"/>
      <c r="H23" s="57"/>
      <c r="I23" s="58"/>
      <c r="J23" s="12"/>
      <c r="K23" s="57">
        <v>5634.0617240000001</v>
      </c>
      <c r="L23" s="57"/>
      <c r="M23" s="57"/>
      <c r="N23" s="12"/>
      <c r="O23" s="58"/>
      <c r="P23" s="57"/>
      <c r="Q23" s="58"/>
      <c r="R23" s="12"/>
      <c r="S23" s="57">
        <v>1638.8642979999988</v>
      </c>
      <c r="T23" s="57"/>
      <c r="U23" s="57"/>
      <c r="V23" s="12"/>
      <c r="W23" s="58"/>
      <c r="X23" s="57"/>
      <c r="Y23" s="58"/>
      <c r="Z23" s="12"/>
      <c r="AA23" s="57">
        <v>5400.1153350000004</v>
      </c>
      <c r="AB23" s="57"/>
      <c r="AC23" s="57"/>
      <c r="AD23" s="12"/>
      <c r="AE23" s="58"/>
      <c r="AF23" s="57"/>
      <c r="AG23" s="58"/>
      <c r="AH23" s="12"/>
      <c r="AI23" s="57">
        <v>1872.8106869999988</v>
      </c>
      <c r="AJ23" s="57"/>
      <c r="AK23" s="57"/>
      <c r="AL23" s="12"/>
      <c r="AM23" s="58"/>
      <c r="AN23" s="57"/>
      <c r="AO23" s="58"/>
      <c r="AP23" s="12"/>
      <c r="AQ23" s="165" t="s">
        <v>536</v>
      </c>
    </row>
    <row r="24" spans="1:43" ht="13.5" customHeight="1">
      <c r="A24" s="56" t="s">
        <v>338</v>
      </c>
      <c r="B24" s="12"/>
      <c r="C24" s="57">
        <f t="shared" si="0"/>
        <v>6927.6414730000006</v>
      </c>
      <c r="D24" s="57"/>
      <c r="E24" s="57"/>
      <c r="F24" s="12"/>
      <c r="G24" s="58"/>
      <c r="H24" s="57"/>
      <c r="I24" s="58"/>
      <c r="J24" s="12"/>
      <c r="K24" s="57">
        <v>5393.4600950000004</v>
      </c>
      <c r="L24" s="57"/>
      <c r="M24" s="57"/>
      <c r="N24" s="12"/>
      <c r="O24" s="58"/>
      <c r="P24" s="57"/>
      <c r="Q24" s="58"/>
      <c r="R24" s="12"/>
      <c r="S24" s="57">
        <v>1534.1813780000004</v>
      </c>
      <c r="T24" s="57"/>
      <c r="U24" s="57"/>
      <c r="V24" s="12"/>
      <c r="W24" s="58"/>
      <c r="X24" s="57"/>
      <c r="Y24" s="58"/>
      <c r="Z24" s="12"/>
      <c r="AA24" s="57">
        <v>5228.306603</v>
      </c>
      <c r="AB24" s="57"/>
      <c r="AC24" s="57"/>
      <c r="AD24" s="12"/>
      <c r="AE24" s="58"/>
      <c r="AF24" s="57"/>
      <c r="AG24" s="58"/>
      <c r="AH24" s="12"/>
      <c r="AI24" s="57">
        <v>1699.3348700000004</v>
      </c>
      <c r="AJ24" s="57"/>
      <c r="AK24" s="57"/>
      <c r="AL24" s="12"/>
      <c r="AM24" s="58"/>
      <c r="AN24" s="57"/>
      <c r="AO24" s="58"/>
      <c r="AP24" s="12"/>
      <c r="AQ24" s="165" t="s">
        <v>537</v>
      </c>
    </row>
    <row r="25" spans="1:43" ht="13.5" customHeight="1">
      <c r="A25" s="56" t="s">
        <v>339</v>
      </c>
      <c r="B25" s="12"/>
      <c r="C25" s="57">
        <f t="shared" si="0"/>
        <v>6015.6138920000003</v>
      </c>
      <c r="D25" s="57"/>
      <c r="E25" s="57"/>
      <c r="F25" s="12"/>
      <c r="G25" s="58"/>
      <c r="H25" s="57"/>
      <c r="I25" s="58"/>
      <c r="J25" s="12"/>
      <c r="K25" s="57">
        <v>4653.7012329999998</v>
      </c>
      <c r="L25" s="57"/>
      <c r="M25" s="57"/>
      <c r="N25" s="12"/>
      <c r="O25" s="58"/>
      <c r="P25" s="57"/>
      <c r="Q25" s="58"/>
      <c r="R25" s="12"/>
      <c r="S25" s="57">
        <v>1361.9126590000003</v>
      </c>
      <c r="T25" s="57"/>
      <c r="U25" s="57"/>
      <c r="V25" s="12"/>
      <c r="W25" s="58"/>
      <c r="X25" s="57"/>
      <c r="Y25" s="58"/>
      <c r="Z25" s="12"/>
      <c r="AA25" s="57">
        <v>4503.5669520000001</v>
      </c>
      <c r="AB25" s="57"/>
      <c r="AC25" s="57"/>
      <c r="AD25" s="12"/>
      <c r="AE25" s="58"/>
      <c r="AF25" s="57"/>
      <c r="AG25" s="58"/>
      <c r="AH25" s="12"/>
      <c r="AI25" s="57">
        <v>1512.0469400000002</v>
      </c>
      <c r="AJ25" s="57"/>
      <c r="AK25" s="57"/>
      <c r="AL25" s="12"/>
      <c r="AM25" s="58"/>
      <c r="AN25" s="57"/>
      <c r="AO25" s="58"/>
      <c r="AP25" s="12"/>
      <c r="AQ25" s="165" t="s">
        <v>538</v>
      </c>
    </row>
    <row r="26" spans="1:43" ht="3.75" customHeight="1">
      <c r="AI26" s="57"/>
      <c r="AK26" s="57"/>
    </row>
    <row r="38" spans="27:30">
      <c r="AA38" s="52"/>
      <c r="AB38" s="52"/>
      <c r="AC38" s="52"/>
      <c r="AD38" s="52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Z48"/>
  <sheetViews>
    <sheetView showGridLines="0" zoomScale="90" zoomScaleNormal="90" workbookViewId="0">
      <pane ySplit="8" topLeftCell="A9" activePane="bottomLeft" state="frozen"/>
      <selection pane="bottomLeft" sqref="A1:U1"/>
    </sheetView>
  </sheetViews>
  <sheetFormatPr defaultColWidth="9.140625" defaultRowHeight="12.75"/>
  <cols>
    <col min="1" max="1" width="9.140625" style="10"/>
    <col min="2" max="2" width="0.5703125" style="10" customWidth="1"/>
    <col min="3" max="3" width="11.7109375" style="10" customWidth="1"/>
    <col min="4" max="4" width="0.5703125" style="10" customWidth="1"/>
    <col min="5" max="5" width="10.7109375" style="10" customWidth="1"/>
    <col min="6" max="6" width="0.5703125" style="10" customWidth="1"/>
    <col min="7" max="7" width="11.7109375" style="10" customWidth="1"/>
    <col min="8" max="8" width="0.5703125" style="10" customWidth="1"/>
    <col min="9" max="9" width="11.7109375" style="10" customWidth="1"/>
    <col min="10" max="10" width="0.5703125" style="10" customWidth="1"/>
    <col min="11" max="11" width="10.85546875" style="10" customWidth="1"/>
    <col min="12" max="12" width="0.5703125" style="10" customWidth="1"/>
    <col min="13" max="13" width="11.7109375" style="10" customWidth="1"/>
    <col min="14" max="14" width="0.5703125" style="10" customWidth="1"/>
    <col min="15" max="15" width="11.7109375" style="10" customWidth="1"/>
    <col min="16" max="16" width="0.5703125" style="10" customWidth="1"/>
    <col min="17" max="17" width="31.7109375" style="10" customWidth="1"/>
    <col min="18" max="18" width="0.5703125" style="10" customWidth="1"/>
    <col min="19" max="19" width="11.7109375" style="10" customWidth="1"/>
    <col min="20" max="20" width="0.5703125" style="10" customWidth="1"/>
    <col min="21" max="21" width="9.140625" style="10"/>
    <col min="22" max="22" width="4.7109375" style="10" customWidth="1"/>
    <col min="23" max="16384" width="9.140625" style="10"/>
  </cols>
  <sheetData>
    <row r="1" spans="1:26" ht="26.25" customHeight="1">
      <c r="A1" s="219" t="s">
        <v>644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</row>
    <row r="2" spans="1:26" ht="3" customHeight="1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</row>
    <row r="3" spans="1:26" ht="3.7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6" ht="38.25" customHeight="1">
      <c r="A4" s="220" t="s">
        <v>162</v>
      </c>
      <c r="B4" s="109"/>
      <c r="C4" s="213" t="s">
        <v>163</v>
      </c>
      <c r="D4" s="109"/>
      <c r="E4" s="215" t="s">
        <v>643</v>
      </c>
      <c r="F4" s="216"/>
      <c r="G4" s="216"/>
      <c r="H4" s="216"/>
      <c r="I4" s="216"/>
      <c r="J4" s="109"/>
      <c r="K4" s="215" t="s">
        <v>647</v>
      </c>
      <c r="L4" s="215"/>
      <c r="M4" s="215"/>
      <c r="N4" s="215"/>
      <c r="O4" s="215"/>
      <c r="P4" s="110"/>
      <c r="Q4" s="157" t="s">
        <v>648</v>
      </c>
      <c r="R4" s="109"/>
      <c r="S4" s="213" t="s">
        <v>526</v>
      </c>
      <c r="T4" s="109"/>
      <c r="U4" s="220" t="s">
        <v>539</v>
      </c>
    </row>
    <row r="5" spans="1:26" ht="3" customHeight="1">
      <c r="A5" s="220"/>
      <c r="B5" s="109"/>
      <c r="C5" s="213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10"/>
      <c r="Q5" s="109"/>
      <c r="R5" s="109"/>
      <c r="S5" s="213"/>
      <c r="T5" s="109"/>
      <c r="U5" s="220"/>
    </row>
    <row r="6" spans="1:26" ht="26.25" customHeight="1">
      <c r="A6" s="220"/>
      <c r="B6" s="109"/>
      <c r="C6" s="213"/>
      <c r="D6" s="109"/>
      <c r="E6" s="213" t="s">
        <v>636</v>
      </c>
      <c r="F6" s="109"/>
      <c r="G6" s="213" t="s">
        <v>645</v>
      </c>
      <c r="H6" s="214"/>
      <c r="I6" s="214"/>
      <c r="J6" s="109"/>
      <c r="K6" s="213" t="s">
        <v>636</v>
      </c>
      <c r="L6" s="109"/>
      <c r="M6" s="213" t="s">
        <v>645</v>
      </c>
      <c r="N6" s="214"/>
      <c r="O6" s="214"/>
      <c r="P6" s="110"/>
      <c r="Q6" s="154" t="s">
        <v>646</v>
      </c>
      <c r="R6" s="109"/>
      <c r="S6" s="213"/>
      <c r="T6" s="109"/>
      <c r="U6" s="220"/>
      <c r="Y6" s="163"/>
      <c r="Z6" s="163"/>
    </row>
    <row r="7" spans="1:26" ht="3" customHeight="1">
      <c r="A7" s="220"/>
      <c r="B7" s="109"/>
      <c r="C7" s="213"/>
      <c r="D7" s="109"/>
      <c r="E7" s="213"/>
      <c r="F7" s="109"/>
      <c r="G7" s="109"/>
      <c r="H7" s="109"/>
      <c r="I7" s="109"/>
      <c r="J7" s="109"/>
      <c r="K7" s="213"/>
      <c r="L7" s="109"/>
      <c r="M7" s="109"/>
      <c r="N7" s="109"/>
      <c r="O7" s="109"/>
      <c r="P7" s="110"/>
      <c r="Q7" s="109"/>
      <c r="R7" s="109"/>
      <c r="S7" s="213"/>
      <c r="T7" s="109"/>
      <c r="U7" s="220"/>
    </row>
    <row r="8" spans="1:26" ht="37.5" customHeight="1">
      <c r="A8" s="220"/>
      <c r="B8" s="109"/>
      <c r="C8" s="213"/>
      <c r="D8" s="109"/>
      <c r="E8" s="213"/>
      <c r="F8" s="109"/>
      <c r="G8" s="154" t="s">
        <v>641</v>
      </c>
      <c r="H8" s="109"/>
      <c r="I8" s="154" t="s">
        <v>642</v>
      </c>
      <c r="J8" s="109"/>
      <c r="K8" s="213"/>
      <c r="L8" s="109"/>
      <c r="M8" s="154" t="s">
        <v>641</v>
      </c>
      <c r="N8" s="109"/>
      <c r="O8" s="154" t="s">
        <v>642</v>
      </c>
      <c r="P8" s="110"/>
      <c r="Q8" s="154" t="s">
        <v>641</v>
      </c>
      <c r="R8" s="109"/>
      <c r="S8" s="213"/>
      <c r="T8" s="109"/>
      <c r="U8" s="220"/>
      <c r="Y8" s="153"/>
      <c r="Z8" s="153"/>
    </row>
    <row r="9" spans="1:26" ht="6.75" customHeight="1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82"/>
      <c r="Q9" s="12"/>
      <c r="R9" s="12"/>
      <c r="S9" s="12"/>
      <c r="T9" s="12"/>
    </row>
    <row r="10" spans="1:26" ht="12.75" customHeight="1">
      <c r="A10" s="218">
        <v>2018</v>
      </c>
      <c r="B10" s="12"/>
      <c r="C10" s="111" t="s">
        <v>298</v>
      </c>
      <c r="D10" s="112"/>
      <c r="E10" s="113">
        <f>SUM(E11:E22)</f>
        <v>75439.246299999999</v>
      </c>
      <c r="F10" s="114"/>
      <c r="G10" s="115">
        <v>8.1438763941517323</v>
      </c>
      <c r="H10" s="116"/>
      <c r="I10" s="117"/>
      <c r="J10" s="112"/>
      <c r="K10" s="113">
        <f>SUM(K11:K22)</f>
        <v>66498.394074000011</v>
      </c>
      <c r="L10" s="114"/>
      <c r="M10" s="115">
        <v>7.8293333199741255</v>
      </c>
      <c r="N10" s="116"/>
      <c r="O10" s="117"/>
      <c r="P10" s="118"/>
      <c r="Q10" s="117"/>
      <c r="R10" s="12"/>
      <c r="S10" s="111" t="s">
        <v>298</v>
      </c>
      <c r="T10" s="12"/>
      <c r="U10" s="218">
        <v>2018</v>
      </c>
      <c r="Y10" s="221"/>
      <c r="Z10" s="221"/>
    </row>
    <row r="11" spans="1:26" ht="13.5" customHeight="1">
      <c r="A11" s="218"/>
      <c r="B11" s="12"/>
      <c r="C11" s="56" t="s">
        <v>328</v>
      </c>
      <c r="D11" s="12"/>
      <c r="E11" s="119">
        <v>6028.8608759999997</v>
      </c>
      <c r="F11" s="57"/>
      <c r="G11" s="120">
        <v>11.606255477451228</v>
      </c>
      <c r="H11" s="121"/>
      <c r="I11" s="120">
        <v>8.0099255991617326</v>
      </c>
      <c r="J11" s="12"/>
      <c r="K11" s="119">
        <v>5229.5548680000002</v>
      </c>
      <c r="L11" s="57"/>
      <c r="M11" s="120">
        <v>12.548189241501547</v>
      </c>
      <c r="N11" s="121"/>
      <c r="O11" s="120">
        <v>6.8486785131074157</v>
      </c>
      <c r="P11" s="82"/>
      <c r="Q11" s="120">
        <v>7.881735704659846</v>
      </c>
      <c r="R11" s="121"/>
      <c r="S11" s="56" t="s">
        <v>527</v>
      </c>
      <c r="T11" s="12"/>
      <c r="U11" s="218"/>
    </row>
    <row r="12" spans="1:26" ht="13.5" customHeight="1">
      <c r="A12" s="218"/>
      <c r="B12" s="12"/>
      <c r="C12" s="56" t="s">
        <v>329</v>
      </c>
      <c r="D12" s="12"/>
      <c r="E12" s="119">
        <v>5649.1066090000004</v>
      </c>
      <c r="F12" s="57"/>
      <c r="G12" s="120">
        <v>9.0601037847638253</v>
      </c>
      <c r="H12" s="121"/>
      <c r="I12" s="120">
        <f>E12/E11*100-100</f>
        <v>-6.2989389672557365</v>
      </c>
      <c r="J12" s="12"/>
      <c r="K12" s="119">
        <v>4980.0826980000002</v>
      </c>
      <c r="L12" s="57"/>
      <c r="M12" s="120">
        <v>9.7503387244707795</v>
      </c>
      <c r="N12" s="121"/>
      <c r="O12" s="120">
        <f>K12/K11*100-100</f>
        <v>-4.7704283882082876</v>
      </c>
      <c r="P12" s="82"/>
      <c r="Q12" s="120">
        <v>7.1481843692182849</v>
      </c>
      <c r="R12" s="12"/>
      <c r="S12" s="56" t="s">
        <v>528</v>
      </c>
      <c r="T12" s="12"/>
      <c r="U12" s="218"/>
    </row>
    <row r="13" spans="1:26" ht="13.5" customHeight="1">
      <c r="A13" s="218"/>
      <c r="B13" s="12"/>
      <c r="C13" s="56" t="s">
        <v>330</v>
      </c>
      <c r="D13" s="12"/>
      <c r="E13" s="119">
        <v>6312.5042959999992</v>
      </c>
      <c r="F13" s="57"/>
      <c r="G13" s="120">
        <v>1.5059265743816468</v>
      </c>
      <c r="H13" s="121"/>
      <c r="I13" s="120">
        <f t="shared" ref="I13:I22" si="0">E13/E12*100-100</f>
        <v>11.743408877132737</v>
      </c>
      <c r="J13" s="12"/>
      <c r="K13" s="119">
        <v>5677.1395579999989</v>
      </c>
      <c r="L13" s="57"/>
      <c r="M13" s="120">
        <v>0.44541391102610817</v>
      </c>
      <c r="N13" s="121"/>
      <c r="O13" s="120">
        <f t="shared" ref="O13:O22" si="1">K13/K12*100-100</f>
        <v>13.996893270064305</v>
      </c>
      <c r="P13" s="82"/>
      <c r="Q13" s="120">
        <v>7.0825361738138923</v>
      </c>
      <c r="R13" s="12"/>
      <c r="S13" s="56" t="s">
        <v>529</v>
      </c>
      <c r="T13" s="12"/>
      <c r="U13" s="218"/>
    </row>
    <row r="14" spans="1:26" ht="13.5" customHeight="1">
      <c r="A14" s="218"/>
      <c r="B14" s="12"/>
      <c r="C14" s="56" t="s">
        <v>331</v>
      </c>
      <c r="D14" s="12"/>
      <c r="E14" s="119">
        <v>6196.0018380000001</v>
      </c>
      <c r="F14" s="57"/>
      <c r="G14" s="120">
        <v>13.549593637050506</v>
      </c>
      <c r="H14" s="121"/>
      <c r="I14" s="120">
        <f t="shared" si="0"/>
        <v>-1.8455822370500812</v>
      </c>
      <c r="J14" s="12"/>
      <c r="K14" s="119">
        <v>5516.518806</v>
      </c>
      <c r="L14" s="57"/>
      <c r="M14" s="120">
        <v>15.316889522030564</v>
      </c>
      <c r="N14" s="121"/>
      <c r="O14" s="120">
        <f t="shared" si="1"/>
        <v>-2.8292549506495561</v>
      </c>
      <c r="P14" s="82"/>
      <c r="Q14" s="120">
        <v>7.7263550464913493</v>
      </c>
      <c r="R14" s="12"/>
      <c r="S14" s="56" t="s">
        <v>530</v>
      </c>
      <c r="T14" s="12"/>
      <c r="U14" s="218"/>
    </row>
    <row r="15" spans="1:26" ht="13.5" customHeight="1">
      <c r="A15" s="218"/>
      <c r="B15" s="12"/>
      <c r="C15" s="56" t="s">
        <v>332</v>
      </c>
      <c r="D15" s="12"/>
      <c r="E15" s="119">
        <v>6345.7187459999996</v>
      </c>
      <c r="F15" s="57"/>
      <c r="G15" s="120">
        <v>8.7591761366496712E-3</v>
      </c>
      <c r="H15" s="121"/>
      <c r="I15" s="120">
        <f t="shared" si="0"/>
        <v>2.4163470559641809</v>
      </c>
      <c r="J15" s="12"/>
      <c r="K15" s="119">
        <v>5755.4237599999997</v>
      </c>
      <c r="L15" s="57"/>
      <c r="M15" s="120">
        <v>2.2531871671991723</v>
      </c>
      <c r="N15" s="121"/>
      <c r="O15" s="120">
        <f t="shared" si="1"/>
        <v>4.3307194700425384</v>
      </c>
      <c r="P15" s="82"/>
      <c r="Q15" s="120">
        <v>4.6255831317148761</v>
      </c>
      <c r="R15" s="12"/>
      <c r="S15" s="56" t="s">
        <v>531</v>
      </c>
      <c r="T15" s="12"/>
      <c r="U15" s="218"/>
    </row>
    <row r="16" spans="1:26" ht="13.5" customHeight="1">
      <c r="A16" s="218"/>
      <c r="B16" s="12"/>
      <c r="C16" s="56" t="s">
        <v>333</v>
      </c>
      <c r="D16" s="12"/>
      <c r="E16" s="119">
        <v>6900.5195059999996</v>
      </c>
      <c r="F16" s="57"/>
      <c r="G16" s="120">
        <v>17.480316573352496</v>
      </c>
      <c r="H16" s="121"/>
      <c r="I16" s="120">
        <f t="shared" si="0"/>
        <v>8.7429144310834204</v>
      </c>
      <c r="J16" s="12"/>
      <c r="K16" s="119">
        <v>5819.1565849999997</v>
      </c>
      <c r="L16" s="57"/>
      <c r="M16" s="120">
        <v>9.8502268384465594</v>
      </c>
      <c r="N16" s="121"/>
      <c r="O16" s="120">
        <f t="shared" si="1"/>
        <v>1.107352432377624</v>
      </c>
      <c r="P16" s="82"/>
      <c r="Q16" s="120">
        <v>9.9949345655524553</v>
      </c>
      <c r="R16" s="12"/>
      <c r="S16" s="56" t="s">
        <v>532</v>
      </c>
      <c r="T16" s="12"/>
      <c r="U16" s="218"/>
    </row>
    <row r="17" spans="1:21" ht="13.5" customHeight="1">
      <c r="A17" s="218"/>
      <c r="B17" s="12"/>
      <c r="C17" s="56" t="s">
        <v>334</v>
      </c>
      <c r="D17" s="12"/>
      <c r="E17" s="119">
        <v>6607.9748900000004</v>
      </c>
      <c r="F17" s="57"/>
      <c r="G17" s="120">
        <v>13.678164663722853</v>
      </c>
      <c r="H17" s="121"/>
      <c r="I17" s="120">
        <f t="shared" si="0"/>
        <v>-4.2394578516245218</v>
      </c>
      <c r="J17" s="12"/>
      <c r="K17" s="119">
        <v>5818.8230819999999</v>
      </c>
      <c r="L17" s="57"/>
      <c r="M17" s="120">
        <v>14.112349230178808</v>
      </c>
      <c r="N17" s="121"/>
      <c r="O17" s="120">
        <f t="shared" si="1"/>
        <v>-5.7311226314027408E-3</v>
      </c>
      <c r="P17" s="82"/>
      <c r="Q17" s="120">
        <v>10.106606626465918</v>
      </c>
      <c r="R17" s="12"/>
      <c r="S17" s="56" t="s">
        <v>533</v>
      </c>
      <c r="T17" s="12"/>
      <c r="U17" s="218"/>
    </row>
    <row r="18" spans="1:21" ht="13.5" customHeight="1">
      <c r="A18" s="218"/>
      <c r="B18" s="12"/>
      <c r="C18" s="56" t="s">
        <v>335</v>
      </c>
      <c r="D18" s="12"/>
      <c r="E18" s="119">
        <v>5760.7416629999998</v>
      </c>
      <c r="F18" s="57"/>
      <c r="G18" s="120">
        <v>8.4512204700644133</v>
      </c>
      <c r="H18" s="121"/>
      <c r="I18" s="120">
        <f t="shared" si="0"/>
        <v>-12.821374794903321</v>
      </c>
      <c r="J18" s="12"/>
      <c r="K18" s="119">
        <v>4747.0363369999995</v>
      </c>
      <c r="L18" s="57"/>
      <c r="M18" s="120">
        <v>1.151847242373222</v>
      </c>
      <c r="N18" s="121"/>
      <c r="O18" s="120">
        <f t="shared" si="1"/>
        <v>-18.419304555168125</v>
      </c>
      <c r="P18" s="82"/>
      <c r="Q18" s="120">
        <v>13.358625803543561</v>
      </c>
      <c r="R18" s="12"/>
      <c r="S18" s="56" t="s">
        <v>534</v>
      </c>
      <c r="T18" s="12"/>
      <c r="U18" s="218"/>
    </row>
    <row r="19" spans="1:21" ht="13.5" customHeight="1">
      <c r="A19" s="218"/>
      <c r="B19" s="12"/>
      <c r="C19" s="56" t="s">
        <v>336</v>
      </c>
      <c r="D19" s="12"/>
      <c r="E19" s="119">
        <v>5977.3904000000002</v>
      </c>
      <c r="F19" s="57"/>
      <c r="G19" s="120">
        <v>1.0373717703258762</v>
      </c>
      <c r="H19" s="121"/>
      <c r="I19" s="120">
        <f t="shared" si="0"/>
        <v>3.7607785537665706</v>
      </c>
      <c r="J19" s="12"/>
      <c r="K19" s="119">
        <v>5393.2774740000004</v>
      </c>
      <c r="L19" s="57"/>
      <c r="M19" s="120">
        <v>2.2864348239664594</v>
      </c>
      <c r="N19" s="121"/>
      <c r="O19" s="120">
        <f t="shared" si="1"/>
        <v>13.6135704705477</v>
      </c>
      <c r="P19" s="82"/>
      <c r="Q19" s="120">
        <v>7.6603577960725886</v>
      </c>
      <c r="R19" s="12"/>
      <c r="S19" s="56" t="s">
        <v>535</v>
      </c>
      <c r="T19" s="12"/>
      <c r="U19" s="218"/>
    </row>
    <row r="20" spans="1:21" ht="13.5" customHeight="1">
      <c r="A20" s="218"/>
      <c r="B20" s="12"/>
      <c r="C20" s="56" t="s">
        <v>337</v>
      </c>
      <c r="D20" s="12"/>
      <c r="E20" s="119">
        <v>6797.9446079999998</v>
      </c>
      <c r="F20" s="57"/>
      <c r="G20" s="120">
        <v>5.4752080319505865</v>
      </c>
      <c r="H20" s="121"/>
      <c r="I20" s="120">
        <f t="shared" si="0"/>
        <v>13.727632847939788</v>
      </c>
      <c r="J20" s="12"/>
      <c r="K20" s="119">
        <v>6120.7605599999997</v>
      </c>
      <c r="L20" s="57"/>
      <c r="M20" s="120">
        <v>8.079418182183403</v>
      </c>
      <c r="N20" s="121"/>
      <c r="O20" s="120">
        <f t="shared" si="1"/>
        <v>13.488701249046812</v>
      </c>
      <c r="P20" s="82"/>
      <c r="Q20" s="120">
        <v>4.884119181026449</v>
      </c>
      <c r="R20" s="12"/>
      <c r="S20" s="56" t="s">
        <v>536</v>
      </c>
      <c r="T20" s="12"/>
      <c r="U20" s="218"/>
    </row>
    <row r="21" spans="1:21" ht="13.5" customHeight="1">
      <c r="A21" s="218"/>
      <c r="B21" s="12"/>
      <c r="C21" s="56" t="s">
        <v>338</v>
      </c>
      <c r="D21" s="12"/>
      <c r="E21" s="119">
        <v>6900.7418010000001</v>
      </c>
      <c r="F21" s="57"/>
      <c r="G21" s="120">
        <v>12.300942827206924</v>
      </c>
      <c r="H21" s="121"/>
      <c r="I21" s="120">
        <f t="shared" si="0"/>
        <v>1.5121805034866895</v>
      </c>
      <c r="J21" s="12"/>
      <c r="K21" s="119">
        <v>6129.7807460000004</v>
      </c>
      <c r="L21" s="57"/>
      <c r="M21" s="120">
        <v>12.891143025488901</v>
      </c>
      <c r="N21" s="121"/>
      <c r="O21" s="120">
        <f t="shared" si="1"/>
        <v>0.14737034575324515</v>
      </c>
      <c r="P21" s="82"/>
      <c r="Q21" s="120">
        <v>6.3229839057565584</v>
      </c>
      <c r="R21" s="12"/>
      <c r="S21" s="56" t="s">
        <v>537</v>
      </c>
      <c r="T21" s="12"/>
      <c r="U21" s="218"/>
    </row>
    <row r="22" spans="1:21" ht="13.5" customHeight="1">
      <c r="A22" s="218"/>
      <c r="B22" s="12"/>
      <c r="C22" s="56" t="s">
        <v>339</v>
      </c>
      <c r="D22" s="12"/>
      <c r="E22" s="119">
        <v>5961.7410669999999</v>
      </c>
      <c r="F22" s="57"/>
      <c r="G22" s="120">
        <v>6.8074421241856271</v>
      </c>
      <c r="H22" s="121"/>
      <c r="I22" s="120">
        <f t="shared" si="0"/>
        <v>-13.607243410613151</v>
      </c>
      <c r="J22" s="12"/>
      <c r="K22" s="119">
        <v>5310.8396000000002</v>
      </c>
      <c r="L22" s="57"/>
      <c r="M22" s="120">
        <v>8.5094634970526641</v>
      </c>
      <c r="N22" s="121"/>
      <c r="O22" s="120">
        <f t="shared" si="1"/>
        <v>-13.360039778492919</v>
      </c>
      <c r="P22" s="82"/>
      <c r="Q22" s="120">
        <v>8.1925902140330038</v>
      </c>
      <c r="R22" s="12"/>
      <c r="S22" s="56" t="s">
        <v>538</v>
      </c>
      <c r="T22" s="12"/>
      <c r="U22" s="218"/>
    </row>
    <row r="23" spans="1:21" ht="6.75" customHeight="1">
      <c r="A23" s="12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82"/>
      <c r="Q23" s="12"/>
      <c r="R23" s="12"/>
      <c r="S23" s="12"/>
      <c r="T23" s="12"/>
      <c r="U23" s="122"/>
    </row>
    <row r="24" spans="1:21" ht="13.5" customHeight="1">
      <c r="A24" s="218">
        <v>2019</v>
      </c>
      <c r="B24" s="12"/>
      <c r="C24" s="111" t="s">
        <v>298</v>
      </c>
      <c r="D24" s="112"/>
      <c r="E24" s="113">
        <f>SUM(E25:E36)</f>
        <v>79977.12834499999</v>
      </c>
      <c r="F24" s="114"/>
      <c r="G24" s="115">
        <f t="shared" ref="G24:G36" si="2">E24/E10*100-100</f>
        <v>6.0152801990546862</v>
      </c>
      <c r="H24" s="116"/>
      <c r="I24" s="117"/>
      <c r="J24" s="112"/>
      <c r="K24" s="113">
        <f>SUM(K25:K36)</f>
        <v>71034.236434999999</v>
      </c>
      <c r="L24" s="114"/>
      <c r="M24" s="115">
        <f t="shared" ref="M24:M36" si="3">K24/K10*100-100</f>
        <v>6.8209803020994144</v>
      </c>
      <c r="N24" s="116"/>
      <c r="O24" s="117"/>
      <c r="P24" s="118"/>
      <c r="Q24" s="117"/>
      <c r="R24" s="12"/>
      <c r="S24" s="111" t="s">
        <v>298</v>
      </c>
      <c r="T24" s="12"/>
      <c r="U24" s="218">
        <v>2019</v>
      </c>
    </row>
    <row r="25" spans="1:21" ht="13.5" customHeight="1">
      <c r="A25" s="218"/>
      <c r="B25" s="12"/>
      <c r="C25" s="56" t="s">
        <v>328</v>
      </c>
      <c r="D25" s="12"/>
      <c r="E25" s="57">
        <v>6741.4133279999987</v>
      </c>
      <c r="F25" s="57"/>
      <c r="G25" s="120">
        <f t="shared" si="2"/>
        <v>11.819022973918081</v>
      </c>
      <c r="H25" s="121"/>
      <c r="I25" s="120">
        <f>E25/E22*100-100</f>
        <v>13.077928951254108</v>
      </c>
      <c r="J25" s="12"/>
      <c r="K25" s="57">
        <v>5934.3023429999976</v>
      </c>
      <c r="L25" s="57"/>
      <c r="M25" s="120">
        <f t="shared" si="3"/>
        <v>13.476242104512465</v>
      </c>
      <c r="N25" s="121"/>
      <c r="O25" s="120">
        <f>K25/K22*100-100</f>
        <v>11.739438393130854</v>
      </c>
      <c r="P25" s="82"/>
      <c r="Q25" s="120">
        <v>10.410324352118351</v>
      </c>
      <c r="R25" s="12"/>
      <c r="S25" s="56" t="s">
        <v>527</v>
      </c>
      <c r="T25" s="12"/>
      <c r="U25" s="218"/>
    </row>
    <row r="26" spans="1:21" ht="13.5" customHeight="1">
      <c r="A26" s="218"/>
      <c r="B26" s="12"/>
      <c r="C26" s="56" t="s">
        <v>329</v>
      </c>
      <c r="D26" s="12"/>
      <c r="E26" s="57">
        <v>6193.8520900000003</v>
      </c>
      <c r="F26" s="57"/>
      <c r="G26" s="120">
        <f t="shared" si="2"/>
        <v>9.6430377173644786</v>
      </c>
      <c r="H26" s="121"/>
      <c r="I26" s="120">
        <f>E26/E25*100-100</f>
        <v>-8.1223507795574648</v>
      </c>
      <c r="J26" s="12"/>
      <c r="K26" s="57">
        <v>5479.5894320000007</v>
      </c>
      <c r="L26" s="57"/>
      <c r="M26" s="120">
        <f t="shared" si="3"/>
        <v>10.030089142909262</v>
      </c>
      <c r="N26" s="121"/>
      <c r="O26" s="120">
        <f>K26/K25*100-100</f>
        <v>-7.6624493448057791</v>
      </c>
      <c r="P26" s="82"/>
      <c r="Q26" s="120">
        <v>9.4860875748042019</v>
      </c>
      <c r="R26" s="12"/>
      <c r="S26" s="56" t="s">
        <v>528</v>
      </c>
      <c r="T26" s="12"/>
      <c r="U26" s="218"/>
    </row>
    <row r="27" spans="1:21" ht="13.5" customHeight="1">
      <c r="A27" s="218"/>
      <c r="B27" s="12"/>
      <c r="C27" s="56" t="s">
        <v>330</v>
      </c>
      <c r="D27" s="12"/>
      <c r="E27" s="57">
        <v>6797.7670650000009</v>
      </c>
      <c r="F27" s="57"/>
      <c r="G27" s="120">
        <f t="shared" si="2"/>
        <v>7.6873257624156395</v>
      </c>
      <c r="H27" s="121"/>
      <c r="I27" s="120">
        <f t="shared" ref="I27:I36" si="4">E27/E26*100-100</f>
        <v>9.7502324276523211</v>
      </c>
      <c r="J27" s="12"/>
      <c r="K27" s="57">
        <v>6114.1797440000009</v>
      </c>
      <c r="L27" s="57"/>
      <c r="M27" s="120">
        <f t="shared" si="3"/>
        <v>7.6982463005360131</v>
      </c>
      <c r="N27" s="121"/>
      <c r="O27" s="120">
        <f t="shared" ref="O27:O36" si="5">K27/K26*100-100</f>
        <v>11.5809828432416</v>
      </c>
      <c r="P27" s="82"/>
      <c r="Q27" s="120">
        <v>9.6860200400099785</v>
      </c>
      <c r="R27" s="12"/>
      <c r="S27" s="56" t="s">
        <v>529</v>
      </c>
      <c r="T27" s="12"/>
      <c r="U27" s="218"/>
    </row>
    <row r="28" spans="1:21" ht="13.5" customHeight="1">
      <c r="A28" s="218"/>
      <c r="B28" s="12"/>
      <c r="C28" s="56" t="s">
        <v>331</v>
      </c>
      <c r="D28" s="12"/>
      <c r="E28" s="57">
        <v>6767.7094539999998</v>
      </c>
      <c r="F28" s="57"/>
      <c r="G28" s="120">
        <f t="shared" si="2"/>
        <v>9.2270407748061558</v>
      </c>
      <c r="H28" s="121"/>
      <c r="I28" s="120">
        <f t="shared" si="4"/>
        <v>-0.44216888740952243</v>
      </c>
      <c r="J28" s="12"/>
      <c r="K28" s="57">
        <v>5989.9432479999987</v>
      </c>
      <c r="L28" s="57"/>
      <c r="M28" s="120">
        <f t="shared" si="3"/>
        <v>8.5819419574004314</v>
      </c>
      <c r="N28" s="121"/>
      <c r="O28" s="120">
        <f t="shared" si="5"/>
        <v>-2.0319405251688778</v>
      </c>
      <c r="P28" s="82"/>
      <c r="Q28" s="120">
        <v>8.8211808934931923</v>
      </c>
      <c r="R28" s="12"/>
      <c r="S28" s="56" t="s">
        <v>530</v>
      </c>
      <c r="T28" s="12"/>
      <c r="U28" s="218"/>
    </row>
    <row r="29" spans="1:21" ht="13.5" customHeight="1">
      <c r="A29" s="218"/>
      <c r="B29" s="12"/>
      <c r="C29" s="56" t="s">
        <v>332</v>
      </c>
      <c r="D29" s="12"/>
      <c r="E29" s="57">
        <v>7211.696187999999</v>
      </c>
      <c r="F29" s="57"/>
      <c r="G29" s="120">
        <f t="shared" si="2"/>
        <v>13.646640777230544</v>
      </c>
      <c r="H29" s="121"/>
      <c r="I29" s="120">
        <f t="shared" si="4"/>
        <v>6.5603693098494915</v>
      </c>
      <c r="J29" s="12"/>
      <c r="K29" s="57">
        <v>6369.0722649999989</v>
      </c>
      <c r="L29" s="57"/>
      <c r="M29" s="120">
        <f t="shared" si="3"/>
        <v>10.662090761497623</v>
      </c>
      <c r="N29" s="121"/>
      <c r="O29" s="120">
        <f t="shared" si="5"/>
        <v>6.3294258610311402</v>
      </c>
      <c r="P29" s="82"/>
      <c r="Q29" s="120">
        <v>10.199028807807451</v>
      </c>
      <c r="R29" s="12"/>
      <c r="S29" s="56" t="s">
        <v>531</v>
      </c>
      <c r="T29" s="12"/>
      <c r="U29" s="218"/>
    </row>
    <row r="30" spans="1:21" ht="13.5" customHeight="1">
      <c r="A30" s="218"/>
      <c r="B30" s="12"/>
      <c r="C30" s="56" t="s">
        <v>333</v>
      </c>
      <c r="D30" s="12"/>
      <c r="E30" s="57">
        <v>6613.436184000001</v>
      </c>
      <c r="F30" s="57"/>
      <c r="G30" s="120">
        <f t="shared" si="2"/>
        <v>-4.1603146219698317</v>
      </c>
      <c r="H30" s="121"/>
      <c r="I30" s="120">
        <f t="shared" si="4"/>
        <v>-8.2956906170767581</v>
      </c>
      <c r="J30" s="12"/>
      <c r="K30" s="57">
        <v>5809.6374850000011</v>
      </c>
      <c r="L30" s="57"/>
      <c r="M30" s="120">
        <f t="shared" si="3"/>
        <v>-0.16358212502024116</v>
      </c>
      <c r="N30" s="121"/>
      <c r="O30" s="120">
        <f t="shared" si="5"/>
        <v>-8.7836148927727464</v>
      </c>
      <c r="P30" s="82"/>
      <c r="Q30" s="120">
        <v>5.9180512671058239</v>
      </c>
      <c r="R30" s="12"/>
      <c r="S30" s="56" t="s">
        <v>532</v>
      </c>
      <c r="T30" s="12"/>
      <c r="U30" s="218"/>
    </row>
    <row r="31" spans="1:21" ht="13.5" customHeight="1">
      <c r="A31" s="218"/>
      <c r="B31" s="12"/>
      <c r="C31" s="56" t="s">
        <v>334</v>
      </c>
      <c r="D31" s="12"/>
      <c r="E31" s="57">
        <v>7264.514274000001</v>
      </c>
      <c r="F31" s="57"/>
      <c r="G31" s="120">
        <f t="shared" si="2"/>
        <v>9.9355611201482645</v>
      </c>
      <c r="H31" s="121"/>
      <c r="I31" s="120">
        <f t="shared" si="4"/>
        <v>9.8447776902295345</v>
      </c>
      <c r="J31" s="12"/>
      <c r="K31" s="57">
        <v>6414.3112760000013</v>
      </c>
      <c r="L31" s="57"/>
      <c r="M31" s="120">
        <f t="shared" si="3"/>
        <v>10.233825390603286</v>
      </c>
      <c r="N31" s="121"/>
      <c r="O31" s="120">
        <f t="shared" si="5"/>
        <v>10.40811569674041</v>
      </c>
      <c r="P31" s="82"/>
      <c r="Q31" s="120">
        <v>6.2225256431167111</v>
      </c>
      <c r="R31" s="12"/>
      <c r="S31" s="56" t="s">
        <v>533</v>
      </c>
      <c r="T31" s="12"/>
      <c r="U31" s="218"/>
    </row>
    <row r="32" spans="1:21" ht="13.5" customHeight="1">
      <c r="A32" s="218"/>
      <c r="B32" s="12"/>
      <c r="C32" s="56" t="s">
        <v>335</v>
      </c>
      <c r="D32" s="12"/>
      <c r="E32" s="57">
        <v>5447.6369620000023</v>
      </c>
      <c r="F32" s="57"/>
      <c r="G32" s="120">
        <f t="shared" si="2"/>
        <v>-5.4351456690203861</v>
      </c>
      <c r="H32" s="121"/>
      <c r="I32" s="120">
        <f t="shared" si="4"/>
        <v>-25.010306862534208</v>
      </c>
      <c r="J32" s="12"/>
      <c r="K32" s="57">
        <v>4893.0625430000009</v>
      </c>
      <c r="L32" s="57"/>
      <c r="M32" s="120">
        <f t="shared" si="3"/>
        <v>3.0761552184006717</v>
      </c>
      <c r="N32" s="121"/>
      <c r="O32" s="120">
        <f t="shared" si="5"/>
        <v>-23.716478161762353</v>
      </c>
      <c r="P32" s="82"/>
      <c r="Q32" s="120">
        <v>0.29244211253349306</v>
      </c>
      <c r="R32" s="12"/>
      <c r="S32" s="56" t="s">
        <v>534</v>
      </c>
      <c r="T32" s="12"/>
      <c r="U32" s="218"/>
    </row>
    <row r="33" spans="1:21" ht="13.5" customHeight="1">
      <c r="A33" s="218"/>
      <c r="B33" s="12"/>
      <c r="C33" s="56" t="s">
        <v>336</v>
      </c>
      <c r="D33" s="12"/>
      <c r="E33" s="57">
        <v>6722.9214130000018</v>
      </c>
      <c r="F33" s="57"/>
      <c r="G33" s="120">
        <f t="shared" si="2"/>
        <v>12.472516652082845</v>
      </c>
      <c r="H33" s="121"/>
      <c r="I33" s="120">
        <f t="shared" si="4"/>
        <v>23.409864862430226</v>
      </c>
      <c r="J33" s="12"/>
      <c r="K33" s="57">
        <v>5908.4504210000014</v>
      </c>
      <c r="L33" s="57"/>
      <c r="M33" s="120">
        <f t="shared" si="3"/>
        <v>9.5521313242931569</v>
      </c>
      <c r="N33" s="121"/>
      <c r="O33" s="120">
        <f t="shared" si="5"/>
        <v>20.75158183809873</v>
      </c>
      <c r="P33" s="82"/>
      <c r="Q33" s="120">
        <v>5.9356772463486323</v>
      </c>
      <c r="R33" s="12"/>
      <c r="S33" s="56" t="s">
        <v>535</v>
      </c>
      <c r="T33" s="12"/>
      <c r="U33" s="218"/>
    </row>
    <row r="34" spans="1:21" ht="13.5" customHeight="1">
      <c r="A34" s="218"/>
      <c r="B34" s="12"/>
      <c r="C34" s="56" t="s">
        <v>337</v>
      </c>
      <c r="D34" s="12"/>
      <c r="E34" s="57">
        <v>7272.9260219999987</v>
      </c>
      <c r="F34" s="57"/>
      <c r="G34" s="120">
        <f t="shared" si="2"/>
        <v>6.9871327495229565</v>
      </c>
      <c r="H34" s="121"/>
      <c r="I34" s="120">
        <f t="shared" si="4"/>
        <v>8.1810358207737153</v>
      </c>
      <c r="J34" s="12"/>
      <c r="K34" s="57">
        <v>6523.7294139999985</v>
      </c>
      <c r="L34" s="57"/>
      <c r="M34" s="120">
        <f t="shared" si="3"/>
        <v>6.5836402200317252</v>
      </c>
      <c r="N34" s="121"/>
      <c r="O34" s="120">
        <f t="shared" si="5"/>
        <v>10.413542454602862</v>
      </c>
      <c r="P34" s="82"/>
      <c r="Q34" s="120">
        <v>4.895360232403732</v>
      </c>
      <c r="R34" s="12"/>
      <c r="S34" s="56" t="s">
        <v>536</v>
      </c>
      <c r="T34" s="12"/>
      <c r="U34" s="218"/>
    </row>
    <row r="35" spans="1:21" ht="13.5" customHeight="1">
      <c r="A35" s="218"/>
      <c r="B35" s="12"/>
      <c r="C35" s="56" t="s">
        <v>338</v>
      </c>
      <c r="D35" s="12"/>
      <c r="E35" s="57">
        <v>6927.6414730000006</v>
      </c>
      <c r="F35" s="57"/>
      <c r="G35" s="120">
        <f t="shared" si="2"/>
        <v>0.38980841155516543</v>
      </c>
      <c r="H35" s="121"/>
      <c r="I35" s="120">
        <f t="shared" si="4"/>
        <v>-4.7475328080547143</v>
      </c>
      <c r="J35" s="12"/>
      <c r="K35" s="57">
        <v>6254.3065770000012</v>
      </c>
      <c r="L35" s="57"/>
      <c r="M35" s="120">
        <f t="shared" si="3"/>
        <v>2.0314891536905293</v>
      </c>
      <c r="N35" s="121"/>
      <c r="O35" s="120">
        <f t="shared" si="5"/>
        <v>-4.1298898207183896</v>
      </c>
      <c r="P35" s="82"/>
      <c r="Q35" s="120">
        <v>6.3397399344844274</v>
      </c>
      <c r="R35" s="12"/>
      <c r="S35" s="56" t="s">
        <v>537</v>
      </c>
      <c r="T35" s="12"/>
      <c r="U35" s="218"/>
    </row>
    <row r="36" spans="1:21" ht="13.5" customHeight="1">
      <c r="A36" s="218"/>
      <c r="B36" s="12"/>
      <c r="C36" s="56" t="s">
        <v>339</v>
      </c>
      <c r="D36" s="12"/>
      <c r="E36" s="57">
        <v>6015.6138920000003</v>
      </c>
      <c r="F36" s="57"/>
      <c r="G36" s="120">
        <f t="shared" si="2"/>
        <v>0.9036424828680083</v>
      </c>
      <c r="H36" s="121"/>
      <c r="I36" s="120">
        <f t="shared" si="4"/>
        <v>-13.165051692622427</v>
      </c>
      <c r="J36" s="12"/>
      <c r="K36" s="57">
        <v>5343.6516870000005</v>
      </c>
      <c r="L36" s="57"/>
      <c r="M36" s="120">
        <f t="shared" si="3"/>
        <v>0.61783238567400645</v>
      </c>
      <c r="N36" s="121"/>
      <c r="O36" s="120">
        <f t="shared" si="5"/>
        <v>-14.560445331364207</v>
      </c>
      <c r="P36" s="82"/>
      <c r="Q36" s="120">
        <v>2.8267641264586985</v>
      </c>
      <c r="R36" s="12"/>
      <c r="S36" s="56" t="s">
        <v>538</v>
      </c>
      <c r="T36" s="12"/>
      <c r="U36" s="218"/>
    </row>
    <row r="37" spans="1:21" ht="6.75" customHeight="1">
      <c r="A37" s="12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82"/>
      <c r="Q37" s="12"/>
      <c r="R37" s="12"/>
      <c r="S37" s="12"/>
      <c r="T37" s="12"/>
      <c r="U37" s="122"/>
    </row>
    <row r="38" spans="1:21" ht="13.5" customHeight="1">
      <c r="A38" s="218">
        <v>2020</v>
      </c>
      <c r="B38" s="12"/>
      <c r="C38" s="111"/>
      <c r="D38" s="112"/>
      <c r="E38" s="113"/>
      <c r="F38" s="114"/>
      <c r="G38" s="115"/>
      <c r="H38" s="116"/>
      <c r="I38" s="117"/>
      <c r="J38" s="112"/>
      <c r="K38" s="113"/>
      <c r="L38" s="114"/>
      <c r="M38" s="115"/>
      <c r="N38" s="116"/>
      <c r="O38" s="117"/>
      <c r="P38" s="118"/>
      <c r="Q38" s="117"/>
      <c r="R38" s="12"/>
      <c r="S38" s="111"/>
      <c r="T38" s="12"/>
      <c r="U38" s="218">
        <v>2020</v>
      </c>
    </row>
    <row r="39" spans="1:21" ht="13.5" customHeight="1">
      <c r="A39" s="218"/>
      <c r="B39" s="12"/>
      <c r="C39" s="56" t="s">
        <v>328</v>
      </c>
      <c r="D39" s="12"/>
      <c r="E39" s="57">
        <v>6610.6285310000003</v>
      </c>
      <c r="F39" s="57"/>
      <c r="G39" s="120">
        <f t="shared" ref="G39:G45" si="6">E39/E25*100-100</f>
        <v>-1.9400204472969023</v>
      </c>
      <c r="H39" s="121"/>
      <c r="I39" s="120">
        <f>E39/E36*100-100</f>
        <v>9.89117070481025</v>
      </c>
      <c r="J39" s="12"/>
      <c r="K39" s="57">
        <v>5711.0753239999995</v>
      </c>
      <c r="L39" s="57"/>
      <c r="M39" s="120">
        <f t="shared" ref="M39:M45" si="7">K39/K25*100-100</f>
        <v>-3.7616387925248347</v>
      </c>
      <c r="N39" s="121"/>
      <c r="O39" s="120">
        <f>K39/K36*100-100</f>
        <v>6.8758904681954505</v>
      </c>
      <c r="P39" s="82"/>
      <c r="Q39" s="120">
        <v>-0.25511408293522209</v>
      </c>
      <c r="R39" s="12"/>
      <c r="S39" s="56" t="s">
        <v>527</v>
      </c>
      <c r="T39" s="12"/>
      <c r="U39" s="218"/>
    </row>
    <row r="40" spans="1:21" ht="13.5" customHeight="1">
      <c r="A40" s="218"/>
      <c r="B40" s="12"/>
      <c r="C40" s="56" t="s">
        <v>329</v>
      </c>
      <c r="D40" s="12"/>
      <c r="E40" s="57">
        <v>6420.1838169999992</v>
      </c>
      <c r="F40" s="57"/>
      <c r="G40" s="120">
        <f t="shared" si="6"/>
        <v>3.6541351603376597</v>
      </c>
      <c r="H40" s="121"/>
      <c r="I40" s="120">
        <f t="shared" ref="I40:I45" si="8">E40/E39*100-100</f>
        <v>-2.8808866374343438</v>
      </c>
      <c r="J40" s="12"/>
      <c r="K40" s="57">
        <v>5707.9321579999978</v>
      </c>
      <c r="L40" s="57"/>
      <c r="M40" s="120">
        <f t="shared" si="7"/>
        <v>4.167150273458617</v>
      </c>
      <c r="N40" s="121"/>
      <c r="O40" s="120">
        <f t="shared" ref="O40:O45" si="9">K40/K39*100-100</f>
        <v>-5.5036325414818066E-2</v>
      </c>
      <c r="P40" s="82"/>
      <c r="Q40" s="120">
        <v>0.79070595185861237</v>
      </c>
      <c r="R40" s="12"/>
      <c r="S40" s="56" t="s">
        <v>528</v>
      </c>
      <c r="T40" s="12"/>
      <c r="U40" s="218"/>
    </row>
    <row r="41" spans="1:21" ht="13.5" customHeight="1">
      <c r="A41" s="218"/>
      <c r="B41" s="12"/>
      <c r="C41" s="56" t="s">
        <v>330</v>
      </c>
      <c r="D41" s="12"/>
      <c r="E41" s="57">
        <v>6065.2575290000013</v>
      </c>
      <c r="F41" s="57"/>
      <c r="G41" s="120">
        <f t="shared" si="6"/>
        <v>-10.775737517860932</v>
      </c>
      <c r="H41" s="121"/>
      <c r="I41" s="120">
        <f t="shared" si="8"/>
        <v>-5.52828856800312</v>
      </c>
      <c r="J41" s="12"/>
      <c r="K41" s="57">
        <v>5404.598922000001</v>
      </c>
      <c r="L41" s="57"/>
      <c r="M41" s="120">
        <f t="shared" si="7"/>
        <v>-11.605494959423297</v>
      </c>
      <c r="N41" s="121"/>
      <c r="O41" s="120">
        <f t="shared" si="9"/>
        <v>-5.3142403869474464</v>
      </c>
      <c r="P41" s="82"/>
      <c r="Q41" s="120">
        <v>-3.2279002558209982</v>
      </c>
      <c r="R41" s="12"/>
      <c r="S41" s="56" t="s">
        <v>529</v>
      </c>
      <c r="T41" s="12"/>
      <c r="U41" s="218"/>
    </row>
    <row r="42" spans="1:21" ht="13.5" customHeight="1">
      <c r="A42" s="218"/>
      <c r="B42" s="12"/>
      <c r="C42" s="56" t="s">
        <v>331</v>
      </c>
      <c r="D42" s="12"/>
      <c r="E42" s="57">
        <v>4111.4018080000005</v>
      </c>
      <c r="F42" s="57"/>
      <c r="G42" s="120">
        <f t="shared" si="6"/>
        <v>-39.249729381186867</v>
      </c>
      <c r="H42" s="121"/>
      <c r="I42" s="120">
        <f t="shared" si="8"/>
        <v>-32.213895480249121</v>
      </c>
      <c r="J42" s="12"/>
      <c r="K42" s="57">
        <v>3717.1382980000003</v>
      </c>
      <c r="L42" s="57"/>
      <c r="M42" s="120">
        <f t="shared" si="7"/>
        <v>-37.943680864737281</v>
      </c>
      <c r="N42" s="121"/>
      <c r="O42" s="120">
        <f t="shared" si="9"/>
        <v>-31.222679950051628</v>
      </c>
      <c r="P42" s="82"/>
      <c r="Q42" s="120">
        <v>-16.005024854738963</v>
      </c>
      <c r="R42" s="12"/>
      <c r="S42" s="56" t="s">
        <v>530</v>
      </c>
      <c r="T42" s="12"/>
      <c r="U42" s="218"/>
    </row>
    <row r="43" spans="1:21" ht="13.5" customHeight="1">
      <c r="A43" s="218"/>
      <c r="B43" s="12"/>
      <c r="C43" s="56" t="s">
        <v>332</v>
      </c>
      <c r="D43" s="12"/>
      <c r="E43" s="57">
        <v>4369.9490860000005</v>
      </c>
      <c r="F43" s="57"/>
      <c r="G43" s="120">
        <f t="shared" si="6"/>
        <v>-39.404697978383538</v>
      </c>
      <c r="H43" s="121"/>
      <c r="I43" s="120">
        <f t="shared" si="8"/>
        <v>6.2885431800150542</v>
      </c>
      <c r="J43" s="12"/>
      <c r="K43" s="57">
        <v>4195.5513420000007</v>
      </c>
      <c r="L43" s="57"/>
      <c r="M43" s="120">
        <f t="shared" si="7"/>
        <v>-34.126177762877035</v>
      </c>
      <c r="N43" s="121"/>
      <c r="O43" s="120">
        <f t="shared" si="9"/>
        <v>12.870466623676862</v>
      </c>
      <c r="P43" s="82"/>
      <c r="Q43" s="120">
        <v>-29.987546293538145</v>
      </c>
      <c r="R43" s="12"/>
      <c r="S43" s="56" t="s">
        <v>531</v>
      </c>
      <c r="T43" s="12"/>
      <c r="U43" s="218"/>
    </row>
    <row r="44" spans="1:21" ht="13.5" customHeight="1">
      <c r="A44" s="218"/>
      <c r="B44" s="12"/>
      <c r="C44" s="56" t="s">
        <v>333</v>
      </c>
      <c r="D44" s="12"/>
      <c r="E44" s="57">
        <v>5142.9144639999995</v>
      </c>
      <c r="F44" s="57"/>
      <c r="G44" s="120">
        <f t="shared" si="6"/>
        <v>-22.235365687169704</v>
      </c>
      <c r="H44" s="121"/>
      <c r="I44" s="120">
        <f t="shared" si="8"/>
        <v>17.688201001616861</v>
      </c>
      <c r="J44" s="12"/>
      <c r="K44" s="57">
        <v>4868.1816180000005</v>
      </c>
      <c r="L44" s="57"/>
      <c r="M44" s="120">
        <f t="shared" si="7"/>
        <v>-16.205070788508934</v>
      </c>
      <c r="N44" s="121"/>
      <c r="O44" s="120">
        <f t="shared" si="9"/>
        <v>16.031987721531735</v>
      </c>
      <c r="P44" s="82"/>
      <c r="Q44" s="120">
        <v>-33.839799901738914</v>
      </c>
      <c r="R44" s="12"/>
      <c r="S44" s="56" t="s">
        <v>532</v>
      </c>
      <c r="T44" s="12"/>
      <c r="U44" s="218"/>
    </row>
    <row r="45" spans="1:21" ht="13.5" customHeight="1">
      <c r="A45" s="218"/>
      <c r="B45" s="12"/>
      <c r="C45" s="56" t="s">
        <v>334</v>
      </c>
      <c r="D45" s="12"/>
      <c r="E45" s="57">
        <v>5806.2358020000011</v>
      </c>
      <c r="F45" s="57"/>
      <c r="G45" s="120">
        <f t="shared" si="6"/>
        <v>-20.073998301844341</v>
      </c>
      <c r="H45" s="121"/>
      <c r="I45" s="120">
        <f t="shared" si="8"/>
        <v>12.897771149864525</v>
      </c>
      <c r="J45" s="12"/>
      <c r="K45" s="57">
        <v>5408.9529840000005</v>
      </c>
      <c r="L45" s="57"/>
      <c r="M45" s="120">
        <f t="shared" si="7"/>
        <v>-15.673674830245346</v>
      </c>
      <c r="N45" s="121"/>
      <c r="O45" s="120">
        <f t="shared" si="9"/>
        <v>11.108282484788774</v>
      </c>
      <c r="P45" s="82"/>
      <c r="Q45" s="120">
        <v>-27.361991364110779</v>
      </c>
      <c r="R45" s="12"/>
      <c r="S45" s="56" t="s">
        <v>533</v>
      </c>
      <c r="T45" s="12"/>
      <c r="U45" s="218"/>
    </row>
    <row r="46" spans="1:21" ht="13.5" customHeight="1">
      <c r="A46" s="218"/>
      <c r="B46" s="12"/>
      <c r="C46" s="56" t="s">
        <v>335</v>
      </c>
      <c r="D46" s="12"/>
      <c r="E46" s="57">
        <v>4881.977331</v>
      </c>
      <c r="F46" s="57"/>
      <c r="G46" s="120">
        <f>E46/E32*100-100</f>
        <v>-10.383577961339228</v>
      </c>
      <c r="H46" s="121"/>
      <c r="I46" s="120">
        <f>E46/E45*100-100</f>
        <v>-15.918376423527846</v>
      </c>
      <c r="J46" s="12"/>
      <c r="K46" s="57">
        <v>4429.7413830000005</v>
      </c>
      <c r="L46" s="57"/>
      <c r="M46" s="120">
        <f>K46/K32*100-100</f>
        <v>-9.4689400744085361</v>
      </c>
      <c r="N46" s="121"/>
      <c r="O46" s="120">
        <f>K46/K45*100-100</f>
        <v>-18.103533232708173</v>
      </c>
      <c r="P46" s="82"/>
      <c r="Q46" s="120">
        <v>-18.082036768432687</v>
      </c>
      <c r="R46" s="12"/>
      <c r="S46" s="56" t="s">
        <v>534</v>
      </c>
      <c r="T46" s="12"/>
      <c r="U46" s="218"/>
    </row>
    <row r="47" spans="1:21" ht="13.5" customHeight="1">
      <c r="A47" s="218"/>
      <c r="B47" s="12"/>
      <c r="C47" s="56" t="s">
        <v>336</v>
      </c>
      <c r="D47" s="12"/>
      <c r="E47" s="57">
        <v>6059.5724120000013</v>
      </c>
      <c r="F47" s="57"/>
      <c r="G47" s="120">
        <f>E47/E33*100-100</f>
        <v>-9.8669753853926352</v>
      </c>
      <c r="H47" s="121"/>
      <c r="I47" s="120">
        <f>E47/E46*100-100</f>
        <v>24.121273024403592</v>
      </c>
      <c r="J47" s="12"/>
      <c r="K47" s="57">
        <v>5565.8597200000004</v>
      </c>
      <c r="L47" s="57"/>
      <c r="M47" s="120">
        <f>K47/K33*100-100</f>
        <v>-5.798317267457378</v>
      </c>
      <c r="N47" s="121"/>
      <c r="O47" s="120">
        <f>K47/K46*100-100</f>
        <v>25.647509386441286</v>
      </c>
      <c r="P47" s="82"/>
      <c r="Q47" s="120">
        <v>-13.826997987261308</v>
      </c>
      <c r="R47" s="12"/>
      <c r="S47" s="56" t="s">
        <v>535</v>
      </c>
      <c r="T47" s="12"/>
      <c r="U47" s="218"/>
    </row>
    <row r="48" spans="1:21" ht="6.75" customHeight="1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82"/>
      <c r="Q48" s="12"/>
      <c r="R48" s="12"/>
      <c r="S48" s="12"/>
      <c r="T48" s="12"/>
    </row>
  </sheetData>
  <mergeCells count="18">
    <mergeCell ref="Y10:Z10"/>
    <mergeCell ref="S4:S8"/>
    <mergeCell ref="U4:U8"/>
    <mergeCell ref="U10:U22"/>
    <mergeCell ref="U24:U36"/>
    <mergeCell ref="U38:U47"/>
    <mergeCell ref="A1:U1"/>
    <mergeCell ref="A38:A47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T26"/>
  <sheetViews>
    <sheetView showGridLines="0" zoomScale="90" zoomScaleNormal="90" workbookViewId="0">
      <selection sqref="A1:AQ1"/>
    </sheetView>
  </sheetViews>
  <sheetFormatPr defaultRowHeight="12.75"/>
  <cols>
    <col min="1" max="1" width="11.7109375" style="10" customWidth="1"/>
    <col min="2" max="2" width="0.5703125" style="10" customWidth="1"/>
    <col min="3" max="3" width="8" style="10" customWidth="1"/>
    <col min="4" max="4" width="0.5703125" style="10" customWidth="1"/>
    <col min="5" max="5" width="8" style="10" customWidth="1"/>
    <col min="6" max="6" width="0.5703125" style="10" customWidth="1"/>
    <col min="7" max="7" width="10.85546875" style="10" customWidth="1"/>
    <col min="8" max="8" width="0.5703125" style="10" customWidth="1"/>
    <col min="9" max="9" width="10.85546875" style="10" customWidth="1"/>
    <col min="10" max="10" width="0.5703125" style="10" customWidth="1"/>
    <col min="11" max="11" width="8" style="10" customWidth="1"/>
    <col min="12" max="12" width="0.5703125" style="10" customWidth="1"/>
    <col min="13" max="13" width="8" style="10" customWidth="1"/>
    <col min="14" max="14" width="0.5703125" style="10" customWidth="1"/>
    <col min="15" max="15" width="10.85546875" style="10" customWidth="1"/>
    <col min="16" max="16" width="0.5703125" style="10" customWidth="1"/>
    <col min="17" max="17" width="10.85546875" style="10" customWidth="1"/>
    <col min="18" max="18" width="0.5703125" style="10" customWidth="1"/>
    <col min="19" max="19" width="8" style="10" customWidth="1"/>
    <col min="20" max="20" width="0.5703125" style="10" customWidth="1"/>
    <col min="21" max="21" width="8" style="10" customWidth="1"/>
    <col min="22" max="22" width="0.5703125" style="10" customWidth="1"/>
    <col min="23" max="23" width="10.85546875" style="10" customWidth="1"/>
    <col min="24" max="24" width="0.5703125" style="10" customWidth="1"/>
    <col min="25" max="25" width="10.85546875" style="10" customWidth="1"/>
    <col min="26" max="26" width="0.5703125" style="10" customWidth="1"/>
    <col min="27" max="27" width="8" style="10" customWidth="1"/>
    <col min="28" max="28" width="0.5703125" style="10" customWidth="1"/>
    <col min="29" max="29" width="8" style="10" customWidth="1"/>
    <col min="30" max="30" width="0.5703125" style="10" customWidth="1"/>
    <col min="31" max="31" width="10.85546875" style="10" customWidth="1"/>
    <col min="32" max="32" width="0.5703125" style="10" customWidth="1"/>
    <col min="33" max="33" width="10.85546875" style="10" customWidth="1"/>
    <col min="34" max="34" width="0.5703125" style="10" customWidth="1"/>
    <col min="35" max="35" width="8" style="10" customWidth="1"/>
    <col min="36" max="36" width="0.5703125" style="10" customWidth="1"/>
    <col min="37" max="37" width="8" style="10" customWidth="1"/>
    <col min="38" max="38" width="0.5703125" style="10" customWidth="1"/>
    <col min="39" max="39" width="10.85546875" style="10" customWidth="1"/>
    <col min="40" max="40" width="0.5703125" style="10" customWidth="1"/>
    <col min="41" max="41" width="10.85546875" style="10" customWidth="1"/>
    <col min="42" max="42" width="0.5703125" style="10" customWidth="1"/>
    <col min="43" max="43" width="11.7109375" style="10" customWidth="1"/>
    <col min="44" max="16384" width="9.140625" style="10"/>
  </cols>
  <sheetData>
    <row r="1" spans="1:46" ht="14.25" customHeight="1">
      <c r="A1" s="217" t="s">
        <v>358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>
      <c r="A2" s="217" t="s">
        <v>541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</row>
    <row r="4" spans="1:46" s="32" customFormat="1" ht="3.75" customHeight="1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</row>
    <row r="5" spans="1:46" ht="26.25" customHeight="1">
      <c r="A5" s="213" t="s">
        <v>163</v>
      </c>
      <c r="B5" s="124"/>
      <c r="C5" s="215" t="s">
        <v>639</v>
      </c>
      <c r="D5" s="216"/>
      <c r="E5" s="216"/>
      <c r="F5" s="216"/>
      <c r="G5" s="216"/>
      <c r="H5" s="216"/>
      <c r="I5" s="216"/>
      <c r="J5" s="124"/>
      <c r="K5" s="215" t="s">
        <v>701</v>
      </c>
      <c r="L5" s="216"/>
      <c r="M5" s="216"/>
      <c r="N5" s="216"/>
      <c r="O5" s="216"/>
      <c r="P5" s="216"/>
      <c r="Q5" s="216"/>
      <c r="R5" s="124"/>
      <c r="S5" s="215" t="s">
        <v>702</v>
      </c>
      <c r="T5" s="216"/>
      <c r="U5" s="216"/>
      <c r="V5" s="216"/>
      <c r="W5" s="216"/>
      <c r="X5" s="216"/>
      <c r="Y5" s="216"/>
      <c r="Z5" s="124"/>
      <c r="AA5" s="215" t="s">
        <v>705</v>
      </c>
      <c r="AB5" s="216"/>
      <c r="AC5" s="216"/>
      <c r="AD5" s="216"/>
      <c r="AE5" s="216"/>
      <c r="AF5" s="216"/>
      <c r="AG5" s="216"/>
      <c r="AH5" s="124"/>
      <c r="AI5" s="215" t="s">
        <v>706</v>
      </c>
      <c r="AJ5" s="216"/>
      <c r="AK5" s="216"/>
      <c r="AL5" s="216"/>
      <c r="AM5" s="216"/>
      <c r="AN5" s="216"/>
      <c r="AO5" s="216"/>
      <c r="AP5" s="124"/>
      <c r="AQ5" s="213" t="s">
        <v>526</v>
      </c>
      <c r="AS5" s="163"/>
      <c r="AT5" s="163"/>
    </row>
    <row r="6" spans="1:46" ht="2.25" customHeight="1">
      <c r="A6" s="213"/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213"/>
    </row>
    <row r="7" spans="1:46" ht="27" customHeight="1">
      <c r="A7" s="213"/>
      <c r="B7" s="124"/>
      <c r="C7" s="214" t="s">
        <v>636</v>
      </c>
      <c r="D7" s="214"/>
      <c r="E7" s="214"/>
      <c r="F7" s="124"/>
      <c r="G7" s="213" t="s">
        <v>640</v>
      </c>
      <c r="H7" s="214"/>
      <c r="I7" s="214"/>
      <c r="J7" s="124"/>
      <c r="K7" s="214" t="s">
        <v>636</v>
      </c>
      <c r="L7" s="214"/>
      <c r="M7" s="214"/>
      <c r="N7" s="124"/>
      <c r="O7" s="213" t="s">
        <v>640</v>
      </c>
      <c r="P7" s="214"/>
      <c r="Q7" s="214"/>
      <c r="R7" s="124"/>
      <c r="S7" s="214" t="s">
        <v>636</v>
      </c>
      <c r="T7" s="214"/>
      <c r="U7" s="214"/>
      <c r="V7" s="124"/>
      <c r="W7" s="213" t="s">
        <v>640</v>
      </c>
      <c r="X7" s="214"/>
      <c r="Y7" s="214"/>
      <c r="Z7" s="124"/>
      <c r="AA7" s="214" t="s">
        <v>636</v>
      </c>
      <c r="AB7" s="214"/>
      <c r="AC7" s="214"/>
      <c r="AD7" s="124"/>
      <c r="AE7" s="213" t="s">
        <v>640</v>
      </c>
      <c r="AF7" s="214"/>
      <c r="AG7" s="214"/>
      <c r="AH7" s="124"/>
      <c r="AI7" s="214" t="s">
        <v>636</v>
      </c>
      <c r="AJ7" s="214"/>
      <c r="AK7" s="214"/>
      <c r="AL7" s="124"/>
      <c r="AM7" s="213" t="s">
        <v>640</v>
      </c>
      <c r="AN7" s="214"/>
      <c r="AO7" s="214"/>
      <c r="AP7" s="124"/>
      <c r="AQ7" s="213"/>
    </row>
    <row r="8" spans="1:46" ht="3" customHeight="1">
      <c r="A8" s="213"/>
      <c r="B8" s="124"/>
      <c r="C8" s="214"/>
      <c r="D8" s="214"/>
      <c r="E8" s="214"/>
      <c r="F8" s="124"/>
      <c r="G8" s="124"/>
      <c r="H8" s="124"/>
      <c r="I8" s="124"/>
      <c r="J8" s="124"/>
      <c r="K8" s="214"/>
      <c r="L8" s="214"/>
      <c r="M8" s="214"/>
      <c r="N8" s="124"/>
      <c r="O8" s="124"/>
      <c r="P8" s="124"/>
      <c r="Q8" s="124"/>
      <c r="R8" s="124"/>
      <c r="S8" s="214"/>
      <c r="T8" s="214"/>
      <c r="U8" s="214"/>
      <c r="V8" s="124"/>
      <c r="W8" s="124"/>
      <c r="X8" s="124"/>
      <c r="Y8" s="124"/>
      <c r="Z8" s="124"/>
      <c r="AA8" s="214"/>
      <c r="AB8" s="214"/>
      <c r="AC8" s="214"/>
      <c r="AD8" s="124"/>
      <c r="AE8" s="124"/>
      <c r="AF8" s="124"/>
      <c r="AG8" s="124"/>
      <c r="AH8" s="124"/>
      <c r="AI8" s="214"/>
      <c r="AJ8" s="214"/>
      <c r="AK8" s="214"/>
      <c r="AL8" s="124"/>
      <c r="AM8" s="124"/>
      <c r="AN8" s="124"/>
      <c r="AO8" s="124"/>
      <c r="AP8" s="124"/>
      <c r="AQ8" s="213"/>
    </row>
    <row r="9" spans="1:46">
      <c r="A9" s="213"/>
      <c r="B9" s="124"/>
      <c r="C9" s="214"/>
      <c r="D9" s="214"/>
      <c r="E9" s="214"/>
      <c r="F9" s="124"/>
      <c r="G9" s="214" t="s">
        <v>297</v>
      </c>
      <c r="H9" s="214"/>
      <c r="I9" s="214"/>
      <c r="J9" s="124"/>
      <c r="K9" s="214"/>
      <c r="L9" s="214"/>
      <c r="M9" s="214"/>
      <c r="N9" s="124"/>
      <c r="O9" s="214" t="s">
        <v>297</v>
      </c>
      <c r="P9" s="214"/>
      <c r="Q9" s="214"/>
      <c r="R9" s="124"/>
      <c r="S9" s="214"/>
      <c r="T9" s="214"/>
      <c r="U9" s="214"/>
      <c r="V9" s="124"/>
      <c r="W9" s="214" t="s">
        <v>297</v>
      </c>
      <c r="X9" s="214"/>
      <c r="Y9" s="214"/>
      <c r="Z9" s="124"/>
      <c r="AA9" s="214"/>
      <c r="AB9" s="214"/>
      <c r="AC9" s="214"/>
      <c r="AD9" s="124"/>
      <c r="AE9" s="214" t="s">
        <v>297</v>
      </c>
      <c r="AF9" s="214"/>
      <c r="AG9" s="214"/>
      <c r="AH9" s="124"/>
      <c r="AI9" s="214"/>
      <c r="AJ9" s="214"/>
      <c r="AK9" s="214"/>
      <c r="AL9" s="124"/>
      <c r="AM9" s="214" t="s">
        <v>297</v>
      </c>
      <c r="AN9" s="214"/>
      <c r="AO9" s="214"/>
      <c r="AP9" s="124"/>
      <c r="AQ9" s="213"/>
      <c r="AS9" s="153"/>
      <c r="AT9" s="153"/>
    </row>
    <row r="10" spans="1:46" ht="3" customHeight="1">
      <c r="A10" s="213"/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213"/>
    </row>
    <row r="11" spans="1:46" ht="55.5" customHeight="1">
      <c r="A11" s="213"/>
      <c r="B11" s="124"/>
      <c r="C11" s="155">
        <v>2019</v>
      </c>
      <c r="D11" s="124"/>
      <c r="E11" s="155">
        <v>2020</v>
      </c>
      <c r="F11" s="124"/>
      <c r="G11" s="154" t="s">
        <v>641</v>
      </c>
      <c r="H11" s="124"/>
      <c r="I11" s="154" t="s">
        <v>642</v>
      </c>
      <c r="J11" s="124"/>
      <c r="K11" s="155">
        <v>2019</v>
      </c>
      <c r="L11" s="124"/>
      <c r="M11" s="155">
        <v>2020</v>
      </c>
      <c r="N11" s="124"/>
      <c r="O11" s="154" t="s">
        <v>641</v>
      </c>
      <c r="P11" s="124"/>
      <c r="Q11" s="154" t="s">
        <v>642</v>
      </c>
      <c r="R11" s="124"/>
      <c r="S11" s="155">
        <v>2019</v>
      </c>
      <c r="T11" s="124"/>
      <c r="U11" s="155">
        <v>2020</v>
      </c>
      <c r="V11" s="124"/>
      <c r="W11" s="154" t="s">
        <v>641</v>
      </c>
      <c r="X11" s="124"/>
      <c r="Y11" s="154" t="s">
        <v>642</v>
      </c>
      <c r="Z11" s="124"/>
      <c r="AA11" s="207">
        <v>2019</v>
      </c>
      <c r="AB11" s="124"/>
      <c r="AC11" s="207">
        <v>2020</v>
      </c>
      <c r="AD11" s="124"/>
      <c r="AE11" s="206" t="s">
        <v>641</v>
      </c>
      <c r="AF11" s="124"/>
      <c r="AG11" s="206" t="s">
        <v>642</v>
      </c>
      <c r="AH11" s="124"/>
      <c r="AI11" s="207">
        <v>2019</v>
      </c>
      <c r="AJ11" s="124"/>
      <c r="AK11" s="207">
        <v>2020</v>
      </c>
      <c r="AL11" s="124"/>
      <c r="AM11" s="206" t="s">
        <v>641</v>
      </c>
      <c r="AN11" s="124"/>
      <c r="AO11" s="206" t="s">
        <v>642</v>
      </c>
      <c r="AP11" s="124"/>
      <c r="AQ11" s="213"/>
    </row>
    <row r="12" spans="1:46" ht="6.7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</row>
    <row r="13" spans="1:46" ht="13.5" customHeight="1">
      <c r="A13" s="85" t="s">
        <v>298</v>
      </c>
      <c r="B13" s="86"/>
      <c r="C13" s="87">
        <f>SUM(C14:C25)</f>
        <v>59902.809944000001</v>
      </c>
      <c r="D13" s="88"/>
      <c r="E13" s="87">
        <f>SUM(E14:E25)</f>
        <v>38889.133880000001</v>
      </c>
      <c r="F13" s="88"/>
      <c r="G13" s="89"/>
      <c r="H13" s="88"/>
      <c r="I13" s="88"/>
      <c r="J13" s="88"/>
      <c r="K13" s="87">
        <f>SUM(K14:K25)</f>
        <v>45996.230559000003</v>
      </c>
      <c r="L13" s="88"/>
      <c r="M13" s="87">
        <f>SUM(M14:M25)</f>
        <v>29983.746153</v>
      </c>
      <c r="N13" s="88"/>
      <c r="O13" s="89"/>
      <c r="P13" s="88"/>
      <c r="Q13" s="88"/>
      <c r="R13" s="88"/>
      <c r="S13" s="87">
        <f>SUM(S14:S25)</f>
        <v>13906.579385000001</v>
      </c>
      <c r="T13" s="88"/>
      <c r="U13" s="87">
        <f>SUM(U14:U25)</f>
        <v>8905.3877270000012</v>
      </c>
      <c r="V13" s="88"/>
      <c r="W13" s="89"/>
      <c r="X13" s="88"/>
      <c r="Y13" s="88"/>
      <c r="Z13" s="88"/>
      <c r="AA13" s="87">
        <f>SUM(AA14:AA25)</f>
        <v>42367.434486000006</v>
      </c>
      <c r="AB13" s="88"/>
      <c r="AC13" s="87">
        <f>SUM(AC14:AC25)</f>
        <v>27851.377812000006</v>
      </c>
      <c r="AD13" s="88"/>
      <c r="AE13" s="89"/>
      <c r="AF13" s="88"/>
      <c r="AG13" s="88"/>
      <c r="AH13" s="88"/>
      <c r="AI13" s="87">
        <f>SUM(AI14:AI25)</f>
        <v>17535.375458000002</v>
      </c>
      <c r="AJ13" s="88"/>
      <c r="AK13" s="87">
        <f>SUM(AK14:AK25)</f>
        <v>11037.756067999999</v>
      </c>
      <c r="AL13" s="88"/>
      <c r="AM13" s="89"/>
      <c r="AN13" s="88"/>
      <c r="AO13" s="88"/>
      <c r="AP13" s="86"/>
      <c r="AQ13" s="85" t="s">
        <v>298</v>
      </c>
      <c r="AT13" s="55"/>
    </row>
    <row r="14" spans="1:46" ht="13.5" customHeight="1">
      <c r="A14" s="56" t="s">
        <v>328</v>
      </c>
      <c r="B14" s="12"/>
      <c r="C14" s="57">
        <f>K14+S14</f>
        <v>4957.5918510000001</v>
      </c>
      <c r="D14" s="57"/>
      <c r="E14" s="57">
        <f>M14+U14</f>
        <v>5146.4090990000004</v>
      </c>
      <c r="F14" s="12"/>
      <c r="G14" s="58">
        <f>E14/C14*100-100</f>
        <v>3.8086485066719291</v>
      </c>
      <c r="H14" s="57"/>
      <c r="I14" s="58">
        <f>E14/C25*100-100</f>
        <v>12.207439568411971</v>
      </c>
      <c r="J14" s="12"/>
      <c r="K14" s="57">
        <v>3909.0818520000003</v>
      </c>
      <c r="L14" s="57"/>
      <c r="M14" s="57">
        <v>3991.9778920000008</v>
      </c>
      <c r="N14" s="12"/>
      <c r="O14" s="58">
        <f>M14/K14*100-100</f>
        <v>2.120601285378271</v>
      </c>
      <c r="P14" s="57"/>
      <c r="Q14" s="58">
        <f>M14/K25*100-100</f>
        <v>16.898987159310778</v>
      </c>
      <c r="R14" s="12"/>
      <c r="S14" s="57">
        <v>1048.5099989999999</v>
      </c>
      <c r="T14" s="57"/>
      <c r="U14" s="57">
        <v>1154.4312070000001</v>
      </c>
      <c r="V14" s="12"/>
      <c r="W14" s="58">
        <f>U14/S14*100-100</f>
        <v>10.10206942242047</v>
      </c>
      <c r="X14" s="57"/>
      <c r="Y14" s="58">
        <f>U14/S25*100-100</f>
        <v>-1.4669340982989354</v>
      </c>
      <c r="Z14" s="12"/>
      <c r="AA14" s="57">
        <v>3593.5717460000001</v>
      </c>
      <c r="AB14" s="57"/>
      <c r="AC14" s="57">
        <v>3697.084041000001</v>
      </c>
      <c r="AD14" s="12"/>
      <c r="AE14" s="58">
        <f>AC14/AA14*100-100</f>
        <v>2.8804849970011048</v>
      </c>
      <c r="AF14" s="57"/>
      <c r="AG14" s="58">
        <f>AC14/AA25*100-100</f>
        <v>17.439114859740073</v>
      </c>
      <c r="AH14" s="12"/>
      <c r="AI14" s="57">
        <v>1364.0201049999998</v>
      </c>
      <c r="AJ14" s="57"/>
      <c r="AK14" s="57">
        <v>1449.3250580000001</v>
      </c>
      <c r="AL14" s="12"/>
      <c r="AM14" s="58">
        <f>AK14/AI14*100-100</f>
        <v>6.2539366309414106</v>
      </c>
      <c r="AN14" s="57"/>
      <c r="AO14" s="58">
        <f>AK14/AI25*100-100</f>
        <v>0.75760126259483229</v>
      </c>
      <c r="AP14" s="12"/>
      <c r="AQ14" s="165" t="s">
        <v>527</v>
      </c>
    </row>
    <row r="15" spans="1:46" ht="13.5" customHeight="1">
      <c r="A15" s="56" t="s">
        <v>329</v>
      </c>
      <c r="B15" s="12"/>
      <c r="C15" s="57">
        <f t="shared" ref="C15:C25" si="0">K15+S15</f>
        <v>4851.5102399999996</v>
      </c>
      <c r="D15" s="57"/>
      <c r="E15" s="57">
        <f t="shared" ref="E15:E25" si="1">M15+U15</f>
        <v>4876.0079610000012</v>
      </c>
      <c r="F15" s="12"/>
      <c r="G15" s="58">
        <f t="shared" ref="G15:G25" si="2">E15/C15*100-100</f>
        <v>0.5049504131315814</v>
      </c>
      <c r="H15" s="57"/>
      <c r="I15" s="58">
        <f t="shared" ref="I15:I25" si="3">E15/E14*100-100</f>
        <v>-5.2541710695432471</v>
      </c>
      <c r="J15" s="12"/>
      <c r="K15" s="57">
        <v>3767.6706349999995</v>
      </c>
      <c r="L15" s="57"/>
      <c r="M15" s="57">
        <v>3838.2823140000005</v>
      </c>
      <c r="N15" s="12"/>
      <c r="O15" s="58">
        <f t="shared" ref="O15:O25" si="4">M15/K15*100-100</f>
        <v>1.8741468095445839</v>
      </c>
      <c r="P15" s="57"/>
      <c r="Q15" s="58">
        <f t="shared" ref="Q15:Q25" si="5">M15/M14*100-100</f>
        <v>-3.8501109514661636</v>
      </c>
      <c r="R15" s="12"/>
      <c r="S15" s="57">
        <v>1083.8396050000001</v>
      </c>
      <c r="T15" s="57"/>
      <c r="U15" s="57">
        <v>1037.7256470000002</v>
      </c>
      <c r="V15" s="12"/>
      <c r="W15" s="58">
        <f t="shared" ref="W15:W25" si="6">U15/S15*100-100</f>
        <v>-4.2546847141648669</v>
      </c>
      <c r="X15" s="57"/>
      <c r="Y15" s="58">
        <f t="shared" ref="Y15:Y25" si="7">U15/U14*100-100</f>
        <v>-10.109355957491871</v>
      </c>
      <c r="Z15" s="12"/>
      <c r="AA15" s="57">
        <v>3449.6441539999996</v>
      </c>
      <c r="AB15" s="57"/>
      <c r="AC15" s="57">
        <v>3546.7074230000007</v>
      </c>
      <c r="AD15" s="12"/>
      <c r="AE15" s="58">
        <f t="shared" ref="AE15:AE25" si="8">AC15/AA15*100-100</f>
        <v>2.813718304464885</v>
      </c>
      <c r="AF15" s="57"/>
      <c r="AG15" s="58">
        <f t="shared" ref="AG15:AG25" si="9">AC15/AC14*100-100</f>
        <v>-4.0674384550729741</v>
      </c>
      <c r="AH15" s="12"/>
      <c r="AI15" s="57">
        <v>1401.866086</v>
      </c>
      <c r="AJ15" s="57"/>
      <c r="AK15" s="57">
        <v>1329.3005380000002</v>
      </c>
      <c r="AL15" s="12"/>
      <c r="AM15" s="58">
        <f t="shared" ref="AM15:AM25" si="10">AK15/AI15*100-100</f>
        <v>-5.1763537704984373</v>
      </c>
      <c r="AN15" s="57"/>
      <c r="AO15" s="58">
        <f t="shared" ref="AO15:AO25" si="11">AK15/AK14*100-100</f>
        <v>-8.2814079103571174</v>
      </c>
      <c r="AP15" s="12"/>
      <c r="AQ15" s="165" t="s">
        <v>528</v>
      </c>
    </row>
    <row r="16" spans="1:46" ht="13.5" customHeight="1">
      <c r="A16" s="56" t="s">
        <v>330</v>
      </c>
      <c r="B16" s="12"/>
      <c r="C16" s="57">
        <f t="shared" si="0"/>
        <v>5174.1957240000011</v>
      </c>
      <c r="D16" s="57"/>
      <c r="E16" s="57">
        <f t="shared" si="1"/>
        <v>4508.7815109999992</v>
      </c>
      <c r="F16" s="12"/>
      <c r="G16" s="58">
        <f t="shared" si="2"/>
        <v>-12.860244345097797</v>
      </c>
      <c r="H16" s="57"/>
      <c r="I16" s="58">
        <f t="shared" si="3"/>
        <v>-7.5312930769844115</v>
      </c>
      <c r="J16" s="12"/>
      <c r="K16" s="57">
        <v>4051.6898180000007</v>
      </c>
      <c r="L16" s="57"/>
      <c r="M16" s="57">
        <v>3384.9053599999997</v>
      </c>
      <c r="N16" s="12"/>
      <c r="O16" s="58">
        <f t="shared" si="4"/>
        <v>-16.45694729734123</v>
      </c>
      <c r="P16" s="57"/>
      <c r="Q16" s="58">
        <f t="shared" si="5"/>
        <v>-11.811975173017473</v>
      </c>
      <c r="R16" s="12"/>
      <c r="S16" s="57">
        <v>1122.5059060000006</v>
      </c>
      <c r="T16" s="57"/>
      <c r="U16" s="57">
        <v>1123.8761509999997</v>
      </c>
      <c r="V16" s="12"/>
      <c r="W16" s="58">
        <f t="shared" si="6"/>
        <v>0.12207018178477824</v>
      </c>
      <c r="X16" s="57"/>
      <c r="Y16" s="58">
        <f t="shared" si="7"/>
        <v>8.3018574561643561</v>
      </c>
      <c r="Z16" s="12"/>
      <c r="AA16" s="57">
        <v>3728.3886710000006</v>
      </c>
      <c r="AB16" s="57"/>
      <c r="AC16" s="57">
        <v>3134.8690919999999</v>
      </c>
      <c r="AD16" s="12"/>
      <c r="AE16" s="58">
        <f t="shared" si="8"/>
        <v>-15.918929901715728</v>
      </c>
      <c r="AF16" s="57"/>
      <c r="AG16" s="58">
        <f t="shared" si="9"/>
        <v>-11.611849579959028</v>
      </c>
      <c r="AH16" s="12"/>
      <c r="AI16" s="57">
        <v>1445.8070530000005</v>
      </c>
      <c r="AJ16" s="57"/>
      <c r="AK16" s="57">
        <v>1373.9124189999998</v>
      </c>
      <c r="AL16" s="12"/>
      <c r="AM16" s="58">
        <f t="shared" si="10"/>
        <v>-4.972629912879583</v>
      </c>
      <c r="AN16" s="57"/>
      <c r="AO16" s="58">
        <f t="shared" si="11"/>
        <v>3.3560417471221626</v>
      </c>
      <c r="AP16" s="12"/>
      <c r="AQ16" s="165" t="s">
        <v>529</v>
      </c>
    </row>
    <row r="17" spans="1:43" ht="13.5" customHeight="1">
      <c r="A17" s="56" t="s">
        <v>331</v>
      </c>
      <c r="B17" s="12"/>
      <c r="C17" s="57">
        <f t="shared" si="0"/>
        <v>4987.5420510000004</v>
      </c>
      <c r="D17" s="57"/>
      <c r="E17" s="57">
        <f t="shared" si="1"/>
        <v>2926.2735120000002</v>
      </c>
      <c r="F17" s="12"/>
      <c r="G17" s="58">
        <f t="shared" si="2"/>
        <v>-41.328344060512066</v>
      </c>
      <c r="H17" s="57"/>
      <c r="I17" s="58">
        <f t="shared" si="3"/>
        <v>-35.098351852694137</v>
      </c>
      <c r="J17" s="12"/>
      <c r="K17" s="57">
        <v>3778.0622039999998</v>
      </c>
      <c r="L17" s="57"/>
      <c r="M17" s="57">
        <v>2111.8739670000004</v>
      </c>
      <c r="N17" s="12"/>
      <c r="O17" s="58">
        <f t="shared" si="4"/>
        <v>-44.101662361089055</v>
      </c>
      <c r="P17" s="57"/>
      <c r="Q17" s="58">
        <f t="shared" si="5"/>
        <v>-37.609069016925169</v>
      </c>
      <c r="R17" s="12"/>
      <c r="S17" s="57">
        <v>1209.4798470000003</v>
      </c>
      <c r="T17" s="57"/>
      <c r="U17" s="57">
        <v>814.39954499999988</v>
      </c>
      <c r="V17" s="12"/>
      <c r="W17" s="58">
        <f t="shared" si="6"/>
        <v>-32.665306741568244</v>
      </c>
      <c r="X17" s="57"/>
      <c r="Y17" s="58">
        <f t="shared" si="7"/>
        <v>-27.53654001151591</v>
      </c>
      <c r="Z17" s="12"/>
      <c r="AA17" s="57">
        <v>3474.0299919999998</v>
      </c>
      <c r="AB17" s="57"/>
      <c r="AC17" s="57">
        <v>1944.9905230000004</v>
      </c>
      <c r="AD17" s="12"/>
      <c r="AE17" s="58">
        <f t="shared" si="8"/>
        <v>-44.013421660753451</v>
      </c>
      <c r="AF17" s="57"/>
      <c r="AG17" s="58">
        <f t="shared" si="9"/>
        <v>-37.956244234775191</v>
      </c>
      <c r="AH17" s="12"/>
      <c r="AI17" s="57">
        <v>1513.5120590000004</v>
      </c>
      <c r="AJ17" s="57"/>
      <c r="AK17" s="57">
        <v>981.28298899999982</v>
      </c>
      <c r="AL17" s="12"/>
      <c r="AM17" s="58">
        <f t="shared" si="10"/>
        <v>-35.165168776498021</v>
      </c>
      <c r="AN17" s="57"/>
      <c r="AO17" s="58">
        <f t="shared" si="11"/>
        <v>-28.57747150184251</v>
      </c>
      <c r="AP17" s="12"/>
      <c r="AQ17" s="165" t="s">
        <v>530</v>
      </c>
    </row>
    <row r="18" spans="1:43" ht="13.5" customHeight="1">
      <c r="A18" s="56" t="s">
        <v>332</v>
      </c>
      <c r="B18" s="12"/>
      <c r="C18" s="57">
        <f t="shared" si="0"/>
        <v>5591.267388000002</v>
      </c>
      <c r="D18" s="57"/>
      <c r="E18" s="57">
        <f t="shared" si="1"/>
        <v>3423.2102460000001</v>
      </c>
      <c r="F18" s="12"/>
      <c r="G18" s="58">
        <f t="shared" si="2"/>
        <v>-38.775772853451684</v>
      </c>
      <c r="H18" s="57"/>
      <c r="I18" s="58">
        <f t="shared" si="3"/>
        <v>16.981896325212674</v>
      </c>
      <c r="J18" s="12"/>
      <c r="K18" s="57">
        <v>4228.5809920000011</v>
      </c>
      <c r="L18" s="57"/>
      <c r="M18" s="57">
        <v>2658.0246720000005</v>
      </c>
      <c r="N18" s="12"/>
      <c r="O18" s="58">
        <f t="shared" si="4"/>
        <v>-37.141450594686873</v>
      </c>
      <c r="P18" s="57"/>
      <c r="Q18" s="58">
        <f t="shared" si="5"/>
        <v>25.860951625623201</v>
      </c>
      <c r="R18" s="12"/>
      <c r="S18" s="57">
        <v>1362.6863960000005</v>
      </c>
      <c r="T18" s="57"/>
      <c r="U18" s="57">
        <v>765.18557399999963</v>
      </c>
      <c r="V18" s="12"/>
      <c r="W18" s="58">
        <f t="shared" si="6"/>
        <v>-43.847272839436243</v>
      </c>
      <c r="X18" s="57"/>
      <c r="Y18" s="58">
        <f t="shared" si="7"/>
        <v>-6.0429762396294393</v>
      </c>
      <c r="Z18" s="12"/>
      <c r="AA18" s="57">
        <v>3914.3652170000009</v>
      </c>
      <c r="AB18" s="57"/>
      <c r="AC18" s="57">
        <v>2486.8873180000005</v>
      </c>
      <c r="AD18" s="12"/>
      <c r="AE18" s="58">
        <f t="shared" si="8"/>
        <v>-36.467672786394481</v>
      </c>
      <c r="AF18" s="57"/>
      <c r="AG18" s="58">
        <f t="shared" si="9"/>
        <v>27.861153491080543</v>
      </c>
      <c r="AH18" s="12"/>
      <c r="AI18" s="57">
        <v>1676.9021710000006</v>
      </c>
      <c r="AJ18" s="57"/>
      <c r="AK18" s="57">
        <v>936.32292799999959</v>
      </c>
      <c r="AL18" s="12"/>
      <c r="AM18" s="58">
        <f t="shared" si="10"/>
        <v>-44.163532960206339</v>
      </c>
      <c r="AN18" s="57"/>
      <c r="AO18" s="58">
        <f t="shared" si="11"/>
        <v>-4.5817630086319809</v>
      </c>
      <c r="AP18" s="12"/>
      <c r="AQ18" s="165" t="s">
        <v>531</v>
      </c>
    </row>
    <row r="19" spans="1:43" ht="13.5" customHeight="1">
      <c r="A19" s="56" t="s">
        <v>333</v>
      </c>
      <c r="B19" s="12"/>
      <c r="C19" s="57">
        <f t="shared" si="0"/>
        <v>4743.1022189999994</v>
      </c>
      <c r="D19" s="57"/>
      <c r="E19" s="57">
        <f t="shared" si="1"/>
        <v>4259.673288</v>
      </c>
      <c r="F19" s="12"/>
      <c r="G19" s="58">
        <f t="shared" si="2"/>
        <v>-10.192252004678963</v>
      </c>
      <c r="H19" s="57"/>
      <c r="I19" s="58">
        <f t="shared" si="3"/>
        <v>24.43504727696471</v>
      </c>
      <c r="J19" s="12"/>
      <c r="K19" s="57">
        <v>3727.8501229999997</v>
      </c>
      <c r="L19" s="57"/>
      <c r="M19" s="57">
        <v>3366.3120990000002</v>
      </c>
      <c r="N19" s="12"/>
      <c r="O19" s="58">
        <f t="shared" si="4"/>
        <v>-9.6982982703459868</v>
      </c>
      <c r="P19" s="57"/>
      <c r="Q19" s="58">
        <f t="shared" si="5"/>
        <v>26.647135162483536</v>
      </c>
      <c r="R19" s="12"/>
      <c r="S19" s="57">
        <v>1015.2520959999997</v>
      </c>
      <c r="T19" s="57"/>
      <c r="U19" s="57">
        <v>893.36118900000019</v>
      </c>
      <c r="V19" s="12"/>
      <c r="W19" s="58">
        <f t="shared" si="6"/>
        <v>-12.005974425488859</v>
      </c>
      <c r="X19" s="57"/>
      <c r="Y19" s="58">
        <f t="shared" si="7"/>
        <v>16.750918908463447</v>
      </c>
      <c r="Z19" s="12"/>
      <c r="AA19" s="57">
        <v>3468.8222479999995</v>
      </c>
      <c r="AB19" s="57"/>
      <c r="AC19" s="57">
        <v>3142.2812740000004</v>
      </c>
      <c r="AD19" s="12"/>
      <c r="AE19" s="58">
        <f t="shared" si="8"/>
        <v>-9.4135977762559264</v>
      </c>
      <c r="AF19" s="57"/>
      <c r="AG19" s="58">
        <f t="shared" si="9"/>
        <v>26.353986819438191</v>
      </c>
      <c r="AH19" s="12"/>
      <c r="AI19" s="57">
        <v>1274.2799709999997</v>
      </c>
      <c r="AJ19" s="57"/>
      <c r="AK19" s="57">
        <v>1117.3920140000002</v>
      </c>
      <c r="AL19" s="12"/>
      <c r="AM19" s="58">
        <f t="shared" si="10"/>
        <v>-12.31189068104716</v>
      </c>
      <c r="AN19" s="57"/>
      <c r="AO19" s="58">
        <f t="shared" si="11"/>
        <v>19.338315936230146</v>
      </c>
      <c r="AP19" s="12"/>
      <c r="AQ19" s="165" t="s">
        <v>532</v>
      </c>
    </row>
    <row r="20" spans="1:43" ht="13.5" customHeight="1">
      <c r="A20" s="56" t="s">
        <v>334</v>
      </c>
      <c r="B20" s="12"/>
      <c r="C20" s="57">
        <f t="shared" si="0"/>
        <v>5400.8772149999986</v>
      </c>
      <c r="D20" s="57"/>
      <c r="E20" s="57">
        <f t="shared" si="1"/>
        <v>5026.6063119999999</v>
      </c>
      <c r="F20" s="12"/>
      <c r="G20" s="58">
        <f t="shared" si="2"/>
        <v>-6.9298169186391902</v>
      </c>
      <c r="H20" s="57"/>
      <c r="I20" s="58">
        <f t="shared" si="3"/>
        <v>18.004503447730144</v>
      </c>
      <c r="J20" s="12"/>
      <c r="K20" s="57">
        <v>4092.3014860000003</v>
      </c>
      <c r="L20" s="57"/>
      <c r="M20" s="57">
        <v>3897.4875969999998</v>
      </c>
      <c r="N20" s="12"/>
      <c r="O20" s="58">
        <f t="shared" si="4"/>
        <v>-4.7604969884665138</v>
      </c>
      <c r="P20" s="57"/>
      <c r="Q20" s="58">
        <f t="shared" si="5"/>
        <v>15.779151854570799</v>
      </c>
      <c r="R20" s="12"/>
      <c r="S20" s="57">
        <v>1308.5757289999985</v>
      </c>
      <c r="T20" s="57"/>
      <c r="U20" s="57">
        <v>1129.1187150000005</v>
      </c>
      <c r="V20" s="12"/>
      <c r="W20" s="58">
        <f t="shared" si="6"/>
        <v>-13.713918883176703</v>
      </c>
      <c r="X20" s="57"/>
      <c r="Y20" s="58">
        <f t="shared" si="7"/>
        <v>26.389944952041148</v>
      </c>
      <c r="Z20" s="12"/>
      <c r="AA20" s="57">
        <v>3805.4517370000003</v>
      </c>
      <c r="AB20" s="57"/>
      <c r="AC20" s="57">
        <v>3653.1198420000001</v>
      </c>
      <c r="AD20" s="12"/>
      <c r="AE20" s="58">
        <f t="shared" si="8"/>
        <v>-4.0029911171620824</v>
      </c>
      <c r="AF20" s="57"/>
      <c r="AG20" s="58">
        <f t="shared" si="9"/>
        <v>16.256933210492704</v>
      </c>
      <c r="AH20" s="12"/>
      <c r="AI20" s="57">
        <v>1595.4254779999985</v>
      </c>
      <c r="AJ20" s="57"/>
      <c r="AK20" s="57">
        <v>1373.4864700000005</v>
      </c>
      <c r="AL20" s="12"/>
      <c r="AM20" s="58">
        <f t="shared" si="10"/>
        <v>-13.910960496770898</v>
      </c>
      <c r="AN20" s="57"/>
      <c r="AO20" s="58">
        <f t="shared" si="11"/>
        <v>22.918944541517035</v>
      </c>
      <c r="AP20" s="12"/>
      <c r="AQ20" s="165" t="s">
        <v>533</v>
      </c>
    </row>
    <row r="21" spans="1:43" ht="13.5" customHeight="1">
      <c r="A21" s="56" t="s">
        <v>335</v>
      </c>
      <c r="B21" s="12"/>
      <c r="C21" s="57">
        <f t="shared" si="0"/>
        <v>3824.8826559999998</v>
      </c>
      <c r="D21" s="57"/>
      <c r="E21" s="57">
        <f t="shared" si="1"/>
        <v>3750.5161349999998</v>
      </c>
      <c r="F21" s="12"/>
      <c r="G21" s="58">
        <f t="shared" si="2"/>
        <v>-1.9442824182682585</v>
      </c>
      <c r="H21" s="57"/>
      <c r="I21" s="58">
        <f t="shared" si="3"/>
        <v>-25.386714172414784</v>
      </c>
      <c r="J21" s="12"/>
      <c r="K21" s="57">
        <v>2822.4207609999989</v>
      </c>
      <c r="L21" s="57"/>
      <c r="M21" s="57">
        <v>2835.7157900000002</v>
      </c>
      <c r="N21" s="12"/>
      <c r="O21" s="58">
        <f t="shared" si="4"/>
        <v>0.47105056707741255</v>
      </c>
      <c r="P21" s="57"/>
      <c r="Q21" s="58">
        <f t="shared" si="5"/>
        <v>-27.242467886678426</v>
      </c>
      <c r="R21" s="12"/>
      <c r="S21" s="57">
        <v>1002.4618950000006</v>
      </c>
      <c r="T21" s="57"/>
      <c r="U21" s="57">
        <v>914.80034499999988</v>
      </c>
      <c r="V21" s="12"/>
      <c r="W21" s="58">
        <f t="shared" si="6"/>
        <v>-8.7446266473800165</v>
      </c>
      <c r="X21" s="57"/>
      <c r="Y21" s="58">
        <f t="shared" si="7"/>
        <v>-18.981030705881139</v>
      </c>
      <c r="Z21" s="12"/>
      <c r="AA21" s="57">
        <v>2584.3870849999989</v>
      </c>
      <c r="AB21" s="57"/>
      <c r="AC21" s="57">
        <v>2635.010252</v>
      </c>
      <c r="AD21" s="12"/>
      <c r="AE21" s="58">
        <f t="shared" si="8"/>
        <v>1.9588074593710019</v>
      </c>
      <c r="AF21" s="57"/>
      <c r="AG21" s="58">
        <f t="shared" si="9"/>
        <v>-27.869591856658289</v>
      </c>
      <c r="AH21" s="12"/>
      <c r="AI21" s="57">
        <v>1240.4955710000006</v>
      </c>
      <c r="AJ21" s="57"/>
      <c r="AK21" s="57">
        <v>1115.5058829999998</v>
      </c>
      <c r="AL21" s="12"/>
      <c r="AM21" s="58">
        <f t="shared" si="10"/>
        <v>-10.075786719596508</v>
      </c>
      <c r="AN21" s="57"/>
      <c r="AO21" s="58">
        <f t="shared" si="11"/>
        <v>-18.782899768936247</v>
      </c>
      <c r="AP21" s="12"/>
      <c r="AQ21" s="165" t="s">
        <v>534</v>
      </c>
    </row>
    <row r="22" spans="1:43" ht="13.5" customHeight="1">
      <c r="A22" s="56" t="s">
        <v>336</v>
      </c>
      <c r="B22" s="12"/>
      <c r="C22" s="57">
        <f t="shared" si="0"/>
        <v>4991.6393520000001</v>
      </c>
      <c r="D22" s="57"/>
      <c r="E22" s="57">
        <f t="shared" si="1"/>
        <v>4971.6558159999995</v>
      </c>
      <c r="F22" s="12"/>
      <c r="G22" s="58">
        <f t="shared" si="2"/>
        <v>-0.40034014059916956</v>
      </c>
      <c r="H22" s="57"/>
      <c r="I22" s="58">
        <f t="shared" si="3"/>
        <v>32.559243502627936</v>
      </c>
      <c r="J22" s="12"/>
      <c r="K22" s="57">
        <v>3888.8502940000008</v>
      </c>
      <c r="L22" s="57"/>
      <c r="M22" s="57">
        <v>3899.1664619999997</v>
      </c>
      <c r="N22" s="12"/>
      <c r="O22" s="58">
        <f t="shared" si="4"/>
        <v>0.26527552412896682</v>
      </c>
      <c r="P22" s="57"/>
      <c r="Q22" s="58">
        <f t="shared" si="5"/>
        <v>37.502018917065016</v>
      </c>
      <c r="R22" s="12"/>
      <c r="S22" s="57">
        <v>1102.7890579999996</v>
      </c>
      <c r="T22" s="57"/>
      <c r="U22" s="57">
        <v>1072.4893539999998</v>
      </c>
      <c r="V22" s="12"/>
      <c r="W22" s="58">
        <f t="shared" si="6"/>
        <v>-2.7475521071047666</v>
      </c>
      <c r="X22" s="57"/>
      <c r="Y22" s="58">
        <f t="shared" si="7"/>
        <v>17.237532742731958</v>
      </c>
      <c r="Z22" s="12"/>
      <c r="AA22" s="57">
        <v>3563.278150000001</v>
      </c>
      <c r="AB22" s="57"/>
      <c r="AC22" s="57">
        <v>3610.4280469999999</v>
      </c>
      <c r="AD22" s="12"/>
      <c r="AE22" s="58">
        <f t="shared" si="8"/>
        <v>1.323216852998101</v>
      </c>
      <c r="AF22" s="57"/>
      <c r="AG22" s="58">
        <f t="shared" si="9"/>
        <v>37.017609106440773</v>
      </c>
      <c r="AH22" s="12"/>
      <c r="AI22" s="57">
        <v>1428.3612019999996</v>
      </c>
      <c r="AJ22" s="57"/>
      <c r="AK22" s="57">
        <v>1361.2277689999999</v>
      </c>
      <c r="AL22" s="12"/>
      <c r="AM22" s="58">
        <f t="shared" si="10"/>
        <v>-4.7000319601231837</v>
      </c>
      <c r="AN22" s="57"/>
      <c r="AO22" s="58">
        <f t="shared" si="11"/>
        <v>22.027843128820152</v>
      </c>
      <c r="AP22" s="12"/>
      <c r="AQ22" s="165" t="s">
        <v>535</v>
      </c>
    </row>
    <row r="23" spans="1:43" ht="13.5" customHeight="1">
      <c r="A23" s="56" t="s">
        <v>337</v>
      </c>
      <c r="B23" s="12"/>
      <c r="C23" s="57">
        <f t="shared" si="0"/>
        <v>5574.2449900000001</v>
      </c>
      <c r="D23" s="57"/>
      <c r="E23" s="57"/>
      <c r="F23" s="12"/>
      <c r="G23" s="58"/>
      <c r="H23" s="57"/>
      <c r="I23" s="58"/>
      <c r="J23" s="12"/>
      <c r="K23" s="57">
        <v>4227.4471439999998</v>
      </c>
      <c r="L23" s="57"/>
      <c r="M23" s="57"/>
      <c r="N23" s="12"/>
      <c r="O23" s="58"/>
      <c r="P23" s="57"/>
      <c r="Q23" s="58"/>
      <c r="R23" s="12"/>
      <c r="S23" s="57">
        <v>1346.7978460000002</v>
      </c>
      <c r="T23" s="57"/>
      <c r="U23" s="57"/>
      <c r="V23" s="12"/>
      <c r="W23" s="58"/>
      <c r="X23" s="57"/>
      <c r="Y23" s="58"/>
      <c r="Z23" s="12"/>
      <c r="AA23" s="57">
        <v>3848.0060119999998</v>
      </c>
      <c r="AB23" s="57"/>
      <c r="AC23" s="57"/>
      <c r="AD23" s="12"/>
      <c r="AE23" s="58"/>
      <c r="AF23" s="57"/>
      <c r="AG23" s="58"/>
      <c r="AH23" s="12"/>
      <c r="AI23" s="57">
        <v>1726.2389780000001</v>
      </c>
      <c r="AJ23" s="57"/>
      <c r="AK23" s="57"/>
      <c r="AL23" s="12"/>
      <c r="AM23" s="58"/>
      <c r="AN23" s="57"/>
      <c r="AO23" s="58"/>
      <c r="AP23" s="12"/>
      <c r="AQ23" s="165" t="s">
        <v>536</v>
      </c>
    </row>
    <row r="24" spans="1:43" ht="13.5" customHeight="1">
      <c r="A24" s="56" t="s">
        <v>338</v>
      </c>
      <c r="B24" s="12"/>
      <c r="C24" s="57">
        <f t="shared" si="0"/>
        <v>5219.4429939999991</v>
      </c>
      <c r="D24" s="57"/>
      <c r="E24" s="57"/>
      <c r="F24" s="12"/>
      <c r="G24" s="58"/>
      <c r="H24" s="57"/>
      <c r="I24" s="58"/>
      <c r="J24" s="12"/>
      <c r="K24" s="57">
        <v>4087.3800579999993</v>
      </c>
      <c r="L24" s="57"/>
      <c r="M24" s="57"/>
      <c r="N24" s="12"/>
      <c r="O24" s="58"/>
      <c r="P24" s="57"/>
      <c r="Q24" s="58"/>
      <c r="R24" s="12"/>
      <c r="S24" s="57">
        <v>1132.0629359999998</v>
      </c>
      <c r="T24" s="57"/>
      <c r="U24" s="57"/>
      <c r="V24" s="12"/>
      <c r="W24" s="58"/>
      <c r="X24" s="57"/>
      <c r="Y24" s="58"/>
      <c r="Z24" s="12"/>
      <c r="AA24" s="57">
        <v>3789.4037229999994</v>
      </c>
      <c r="AB24" s="57"/>
      <c r="AC24" s="57"/>
      <c r="AD24" s="12"/>
      <c r="AE24" s="58"/>
      <c r="AF24" s="57"/>
      <c r="AG24" s="58"/>
      <c r="AH24" s="12"/>
      <c r="AI24" s="57">
        <v>1430.0392709999999</v>
      </c>
      <c r="AJ24" s="57"/>
      <c r="AK24" s="57"/>
      <c r="AL24" s="12"/>
      <c r="AM24" s="58"/>
      <c r="AN24" s="57"/>
      <c r="AO24" s="58"/>
      <c r="AP24" s="12"/>
      <c r="AQ24" s="165" t="s">
        <v>537</v>
      </c>
    </row>
    <row r="25" spans="1:43" ht="13.5" customHeight="1">
      <c r="A25" s="56" t="s">
        <v>339</v>
      </c>
      <c r="B25" s="12"/>
      <c r="C25" s="57">
        <f t="shared" si="0"/>
        <v>4586.5132640000011</v>
      </c>
      <c r="D25" s="57"/>
      <c r="E25" s="57"/>
      <c r="F25" s="12"/>
      <c r="G25" s="58"/>
      <c r="H25" s="57"/>
      <c r="I25" s="58"/>
      <c r="J25" s="12"/>
      <c r="K25" s="57">
        <v>3414.895192</v>
      </c>
      <c r="L25" s="57"/>
      <c r="M25" s="57"/>
      <c r="N25" s="12"/>
      <c r="O25" s="58"/>
      <c r="P25" s="57"/>
      <c r="Q25" s="58"/>
      <c r="R25" s="12"/>
      <c r="S25" s="57">
        <v>1171.6180720000007</v>
      </c>
      <c r="T25" s="57"/>
      <c r="U25" s="57"/>
      <c r="V25" s="12"/>
      <c r="W25" s="58"/>
      <c r="X25" s="57"/>
      <c r="Y25" s="58"/>
      <c r="Z25" s="12"/>
      <c r="AA25" s="57">
        <v>3148.0857510000001</v>
      </c>
      <c r="AB25" s="57"/>
      <c r="AC25" s="57"/>
      <c r="AD25" s="12"/>
      <c r="AE25" s="58"/>
      <c r="AF25" s="57"/>
      <c r="AG25" s="58"/>
      <c r="AH25" s="12"/>
      <c r="AI25" s="57">
        <v>1438.4275130000005</v>
      </c>
      <c r="AJ25" s="57"/>
      <c r="AK25" s="57"/>
      <c r="AL25" s="12"/>
      <c r="AM25" s="58"/>
      <c r="AN25" s="57"/>
      <c r="AO25" s="58"/>
      <c r="AP25" s="12"/>
      <c r="AQ25" s="165" t="s">
        <v>538</v>
      </c>
    </row>
    <row r="26" spans="1:43" ht="3.75" customHeight="1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Z48"/>
  <sheetViews>
    <sheetView showGridLines="0" zoomScale="90" zoomScaleNormal="90" workbookViewId="0">
      <pane ySplit="8" topLeftCell="A9" activePane="bottomLeft" state="frozen"/>
      <selection pane="bottomLeft" sqref="A1:U1"/>
    </sheetView>
  </sheetViews>
  <sheetFormatPr defaultColWidth="9.140625" defaultRowHeight="12.75"/>
  <cols>
    <col min="1" max="1" width="9.140625" style="10"/>
    <col min="2" max="2" width="0.5703125" style="10" customWidth="1"/>
    <col min="3" max="3" width="11.7109375" style="10" customWidth="1"/>
    <col min="4" max="4" width="0.5703125" style="10" customWidth="1"/>
    <col min="5" max="5" width="10.7109375" style="10" customWidth="1"/>
    <col min="6" max="6" width="0.5703125" style="10" customWidth="1"/>
    <col min="7" max="7" width="11.7109375" style="10" customWidth="1"/>
    <col min="8" max="8" width="0.5703125" style="10" customWidth="1"/>
    <col min="9" max="9" width="11.7109375" style="10" customWidth="1"/>
    <col min="10" max="10" width="0.5703125" style="10" customWidth="1"/>
    <col min="11" max="11" width="10.85546875" style="10" customWidth="1"/>
    <col min="12" max="12" width="0.5703125" style="10" customWidth="1"/>
    <col min="13" max="13" width="11.7109375" style="10" customWidth="1"/>
    <col min="14" max="14" width="0.5703125" style="10" customWidth="1"/>
    <col min="15" max="15" width="11.7109375" style="10" customWidth="1"/>
    <col min="16" max="16" width="0.5703125" style="10" customWidth="1"/>
    <col min="17" max="17" width="31.7109375" style="10" customWidth="1"/>
    <col min="18" max="18" width="0.5703125" style="10" customWidth="1"/>
    <col min="19" max="19" width="11.7109375" style="10" customWidth="1"/>
    <col min="20" max="20" width="0.5703125" style="10" customWidth="1"/>
    <col min="21" max="21" width="9.140625" style="10"/>
    <col min="22" max="22" width="4.7109375" style="10" customWidth="1"/>
    <col min="23" max="16384" width="9.140625" style="10"/>
  </cols>
  <sheetData>
    <row r="1" spans="1:26" ht="26.25" customHeight="1">
      <c r="A1" s="219" t="s">
        <v>649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</row>
    <row r="2" spans="1:26" ht="3" customHeight="1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</row>
    <row r="3" spans="1:26" ht="3.7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6" ht="38.25" customHeight="1">
      <c r="A4" s="220" t="s">
        <v>162</v>
      </c>
      <c r="B4" s="109"/>
      <c r="C4" s="213" t="s">
        <v>163</v>
      </c>
      <c r="D4" s="109"/>
      <c r="E4" s="215" t="s">
        <v>643</v>
      </c>
      <c r="F4" s="216"/>
      <c r="G4" s="216"/>
      <c r="H4" s="216"/>
      <c r="I4" s="216"/>
      <c r="J4" s="109"/>
      <c r="K4" s="215" t="s">
        <v>647</v>
      </c>
      <c r="L4" s="215"/>
      <c r="M4" s="215"/>
      <c r="N4" s="215"/>
      <c r="O4" s="215"/>
      <c r="P4" s="110"/>
      <c r="Q4" s="157" t="s">
        <v>648</v>
      </c>
      <c r="R4" s="109"/>
      <c r="S4" s="213" t="s">
        <v>526</v>
      </c>
      <c r="T4" s="109"/>
      <c r="U4" s="220" t="s">
        <v>539</v>
      </c>
    </row>
    <row r="5" spans="1:26" ht="3" customHeight="1">
      <c r="A5" s="220"/>
      <c r="B5" s="109"/>
      <c r="C5" s="213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10"/>
      <c r="Q5" s="109"/>
      <c r="R5" s="109"/>
      <c r="S5" s="213"/>
      <c r="T5" s="109"/>
      <c r="U5" s="220"/>
    </row>
    <row r="6" spans="1:26" ht="26.25" customHeight="1">
      <c r="A6" s="220"/>
      <c r="B6" s="109"/>
      <c r="C6" s="213"/>
      <c r="D6" s="109"/>
      <c r="E6" s="213" t="s">
        <v>636</v>
      </c>
      <c r="F6" s="109"/>
      <c r="G6" s="213" t="s">
        <v>645</v>
      </c>
      <c r="H6" s="214"/>
      <c r="I6" s="214"/>
      <c r="J6" s="109"/>
      <c r="K6" s="213" t="s">
        <v>636</v>
      </c>
      <c r="L6" s="109"/>
      <c r="M6" s="213" t="s">
        <v>645</v>
      </c>
      <c r="N6" s="214"/>
      <c r="O6" s="214"/>
      <c r="P6" s="110"/>
      <c r="Q6" s="154" t="s">
        <v>646</v>
      </c>
      <c r="R6" s="109"/>
      <c r="S6" s="213"/>
      <c r="T6" s="109"/>
      <c r="U6" s="220"/>
      <c r="Y6" s="163"/>
      <c r="Z6" s="163"/>
    </row>
    <row r="7" spans="1:26" ht="3" customHeight="1">
      <c r="A7" s="220"/>
      <c r="B7" s="109"/>
      <c r="C7" s="213"/>
      <c r="D7" s="109"/>
      <c r="E7" s="213"/>
      <c r="F7" s="109"/>
      <c r="G7" s="109"/>
      <c r="H7" s="109"/>
      <c r="I7" s="109"/>
      <c r="J7" s="109"/>
      <c r="K7" s="213"/>
      <c r="L7" s="109"/>
      <c r="M7" s="109"/>
      <c r="N7" s="109"/>
      <c r="O7" s="109"/>
      <c r="P7" s="110"/>
      <c r="Q7" s="109"/>
      <c r="R7" s="109"/>
      <c r="S7" s="213"/>
      <c r="T7" s="109"/>
      <c r="U7" s="220"/>
    </row>
    <row r="8" spans="1:26" ht="37.5" customHeight="1">
      <c r="A8" s="220"/>
      <c r="B8" s="109"/>
      <c r="C8" s="213"/>
      <c r="D8" s="109"/>
      <c r="E8" s="213"/>
      <c r="F8" s="109"/>
      <c r="G8" s="154" t="s">
        <v>641</v>
      </c>
      <c r="H8" s="109"/>
      <c r="I8" s="154" t="s">
        <v>642</v>
      </c>
      <c r="J8" s="109"/>
      <c r="K8" s="213"/>
      <c r="L8" s="109"/>
      <c r="M8" s="154" t="s">
        <v>641</v>
      </c>
      <c r="N8" s="109"/>
      <c r="O8" s="154" t="s">
        <v>642</v>
      </c>
      <c r="P8" s="110"/>
      <c r="Q8" s="154" t="s">
        <v>641</v>
      </c>
      <c r="R8" s="109"/>
      <c r="S8" s="213"/>
      <c r="T8" s="109"/>
      <c r="U8" s="220"/>
      <c r="Y8" s="153"/>
      <c r="Z8" s="153"/>
    </row>
    <row r="9" spans="1:26" ht="6.75" customHeight="1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82"/>
      <c r="Q9" s="12"/>
      <c r="R9" s="12"/>
      <c r="S9" s="12"/>
      <c r="T9" s="12"/>
    </row>
    <row r="10" spans="1:26" ht="12.75" customHeight="1">
      <c r="A10" s="218">
        <v>2018</v>
      </c>
      <c r="B10" s="12"/>
      <c r="C10" s="111" t="s">
        <v>298</v>
      </c>
      <c r="D10" s="112"/>
      <c r="E10" s="113">
        <f>SUM(E11:E22)</f>
        <v>57849.991618</v>
      </c>
      <c r="F10" s="114"/>
      <c r="G10" s="115">
        <v>8.1438763941517323</v>
      </c>
      <c r="H10" s="116"/>
      <c r="I10" s="117"/>
      <c r="J10" s="112"/>
      <c r="K10" s="113">
        <f>SUM(K11:K22)</f>
        <v>54017.436655999991</v>
      </c>
      <c r="L10" s="114"/>
      <c r="M10" s="115">
        <v>7.8293333199741255</v>
      </c>
      <c r="N10" s="116"/>
      <c r="O10" s="117"/>
      <c r="P10" s="118"/>
      <c r="Q10" s="117"/>
      <c r="R10" s="12"/>
      <c r="S10" s="111" t="s">
        <v>298</v>
      </c>
      <c r="T10" s="12"/>
      <c r="U10" s="218">
        <v>2018</v>
      </c>
      <c r="Y10" s="221"/>
      <c r="Z10" s="221"/>
    </row>
    <row r="11" spans="1:26" ht="13.5" customHeight="1">
      <c r="A11" s="218"/>
      <c r="B11" s="12"/>
      <c r="C11" s="56" t="s">
        <v>328</v>
      </c>
      <c r="D11" s="12"/>
      <c r="E11" s="119">
        <v>4756.8023300000004</v>
      </c>
      <c r="F11" s="57"/>
      <c r="G11" s="120">
        <v>9.6674012635236295</v>
      </c>
      <c r="H11" s="121"/>
      <c r="I11" s="120">
        <v>16.89879833109957</v>
      </c>
      <c r="J11" s="12"/>
      <c r="K11" s="119">
        <v>4466.9228320000002</v>
      </c>
      <c r="L11" s="57"/>
      <c r="M11" s="120">
        <v>11.859428383968805</v>
      </c>
      <c r="N11" s="121"/>
      <c r="O11" s="120">
        <v>20.469515867222526</v>
      </c>
      <c r="P11" s="82"/>
      <c r="Q11" s="120">
        <v>7.3780673821149776</v>
      </c>
      <c r="R11" s="12"/>
      <c r="S11" s="56" t="s">
        <v>527</v>
      </c>
      <c r="T11" s="12"/>
      <c r="U11" s="218"/>
    </row>
    <row r="12" spans="1:26" ht="13.5" customHeight="1">
      <c r="A12" s="218"/>
      <c r="B12" s="12"/>
      <c r="C12" s="56" t="s">
        <v>329</v>
      </c>
      <c r="D12" s="12"/>
      <c r="E12" s="119">
        <v>4589.4678119999999</v>
      </c>
      <c r="F12" s="57"/>
      <c r="G12" s="120">
        <v>5.5624854846826821</v>
      </c>
      <c r="H12" s="121"/>
      <c r="I12" s="120">
        <f>E12/E11*100-100</f>
        <v>-3.5177942321601705</v>
      </c>
      <c r="J12" s="12"/>
      <c r="K12" s="119">
        <v>4286.7327610000002</v>
      </c>
      <c r="L12" s="57"/>
      <c r="M12" s="120">
        <v>7.0649655200421932</v>
      </c>
      <c r="N12" s="121"/>
      <c r="O12" s="120">
        <f>K12/K11*100-100</f>
        <v>-4.0338747226426221</v>
      </c>
      <c r="P12" s="82"/>
      <c r="Q12" s="120">
        <v>5.2358597017638147</v>
      </c>
      <c r="R12" s="12"/>
      <c r="S12" s="56" t="s">
        <v>528</v>
      </c>
      <c r="T12" s="12"/>
      <c r="U12" s="218"/>
    </row>
    <row r="13" spans="1:26" ht="13.5" customHeight="1">
      <c r="A13" s="218"/>
      <c r="B13" s="12"/>
      <c r="C13" s="56" t="s">
        <v>330</v>
      </c>
      <c r="D13" s="12"/>
      <c r="E13" s="119">
        <v>4933.9027489999999</v>
      </c>
      <c r="F13" s="57"/>
      <c r="G13" s="120">
        <v>-5.6264670965915968</v>
      </c>
      <c r="H13" s="121"/>
      <c r="I13" s="120">
        <f t="shared" ref="I13:I22" si="0">E13/E12*100-100</f>
        <v>7.5048992848236509</v>
      </c>
      <c r="J13" s="12"/>
      <c r="K13" s="119">
        <v>4623.8160850000004</v>
      </c>
      <c r="L13" s="57"/>
      <c r="M13" s="120">
        <v>-5.5655767952462583</v>
      </c>
      <c r="N13" s="121"/>
      <c r="O13" s="120">
        <f t="shared" ref="O13:O22" si="1">K13/K12*100-100</f>
        <v>7.8634088662286103</v>
      </c>
      <c r="P13" s="82"/>
      <c r="Q13" s="120">
        <v>2.6378107078731716</v>
      </c>
      <c r="R13" s="12"/>
      <c r="S13" s="56" t="s">
        <v>529</v>
      </c>
      <c r="T13" s="12"/>
      <c r="U13" s="218"/>
    </row>
    <row r="14" spans="1:26" ht="13.5" customHeight="1">
      <c r="A14" s="218"/>
      <c r="B14" s="12"/>
      <c r="C14" s="56" t="s">
        <v>331</v>
      </c>
      <c r="D14" s="12"/>
      <c r="E14" s="119">
        <v>4841.3975609999998</v>
      </c>
      <c r="F14" s="57"/>
      <c r="G14" s="120">
        <v>17.779505083263956</v>
      </c>
      <c r="H14" s="121"/>
      <c r="I14" s="120">
        <f t="shared" si="0"/>
        <v>-1.874888758574528</v>
      </c>
      <c r="J14" s="12"/>
      <c r="K14" s="119">
        <v>4471.9018999999998</v>
      </c>
      <c r="L14" s="57"/>
      <c r="M14" s="120">
        <v>17.373964820449999</v>
      </c>
      <c r="N14" s="121"/>
      <c r="O14" s="120">
        <f t="shared" si="1"/>
        <v>-3.2854720474895487</v>
      </c>
      <c r="P14" s="82"/>
      <c r="Q14" s="120">
        <v>4.9576671879191707</v>
      </c>
      <c r="R14" s="12"/>
      <c r="S14" s="56" t="s">
        <v>530</v>
      </c>
      <c r="T14" s="12"/>
      <c r="U14" s="218"/>
    </row>
    <row r="15" spans="1:26" ht="13.5" customHeight="1">
      <c r="A15" s="218"/>
      <c r="B15" s="12"/>
      <c r="C15" s="56" t="s">
        <v>332</v>
      </c>
      <c r="D15" s="12"/>
      <c r="E15" s="119">
        <v>5166.4095710000001</v>
      </c>
      <c r="F15" s="57"/>
      <c r="G15" s="120">
        <v>6.3988668016109642</v>
      </c>
      <c r="H15" s="121"/>
      <c r="I15" s="120">
        <f t="shared" si="0"/>
        <v>6.7131857259181231</v>
      </c>
      <c r="J15" s="12"/>
      <c r="K15" s="119">
        <v>4745.7414319999998</v>
      </c>
      <c r="L15" s="57"/>
      <c r="M15" s="120">
        <v>4.6127357372348143</v>
      </c>
      <c r="N15" s="121"/>
      <c r="O15" s="120">
        <f t="shared" si="1"/>
        <v>6.1235585691179892</v>
      </c>
      <c r="P15" s="82"/>
      <c r="Q15" s="120">
        <v>5.2654315840328252</v>
      </c>
      <c r="R15" s="12"/>
      <c r="S15" s="56" t="s">
        <v>531</v>
      </c>
      <c r="T15" s="12"/>
      <c r="U15" s="218"/>
    </row>
    <row r="16" spans="1:26" ht="13.5" customHeight="1">
      <c r="A16" s="218"/>
      <c r="B16" s="12"/>
      <c r="C16" s="56" t="s">
        <v>333</v>
      </c>
      <c r="D16" s="12"/>
      <c r="E16" s="119">
        <v>5165.4906639999999</v>
      </c>
      <c r="F16" s="57"/>
      <c r="G16" s="120">
        <v>8.9671489270632492</v>
      </c>
      <c r="H16" s="121"/>
      <c r="I16" s="120">
        <f t="shared" si="0"/>
        <v>-1.7786181822643243E-2</v>
      </c>
      <c r="J16" s="12"/>
      <c r="K16" s="119">
        <v>4785.1481119999999</v>
      </c>
      <c r="L16" s="57"/>
      <c r="M16" s="120">
        <v>7.1411184413855011</v>
      </c>
      <c r="N16" s="121"/>
      <c r="O16" s="120">
        <f t="shared" si="1"/>
        <v>0.830358766162135</v>
      </c>
      <c r="P16" s="82"/>
      <c r="Q16" s="120">
        <v>10.700094449366688</v>
      </c>
      <c r="R16" s="12"/>
      <c r="S16" s="56" t="s">
        <v>532</v>
      </c>
      <c r="T16" s="12"/>
      <c r="U16" s="218"/>
    </row>
    <row r="17" spans="1:21" ht="13.5" customHeight="1">
      <c r="A17" s="218"/>
      <c r="B17" s="12"/>
      <c r="C17" s="56" t="s">
        <v>334</v>
      </c>
      <c r="D17" s="12"/>
      <c r="E17" s="119">
        <v>5312.2466169999998</v>
      </c>
      <c r="F17" s="57"/>
      <c r="G17" s="120">
        <v>13.970417891794114</v>
      </c>
      <c r="H17" s="121"/>
      <c r="I17" s="120">
        <f t="shared" si="0"/>
        <v>2.8410844689506547</v>
      </c>
      <c r="J17" s="12"/>
      <c r="K17" s="119">
        <v>4933.4990070000003</v>
      </c>
      <c r="L17" s="57"/>
      <c r="M17" s="120">
        <v>11.96210966243116</v>
      </c>
      <c r="N17" s="121"/>
      <c r="O17" s="120">
        <f t="shared" si="1"/>
        <v>3.1002362210685135</v>
      </c>
      <c r="P17" s="82"/>
      <c r="Q17" s="120">
        <v>9.7281549841643482</v>
      </c>
      <c r="R17" s="12"/>
      <c r="S17" s="56" t="s">
        <v>533</v>
      </c>
      <c r="T17" s="12"/>
      <c r="U17" s="218"/>
    </row>
    <row r="18" spans="1:21" ht="13.5" customHeight="1">
      <c r="A18" s="218"/>
      <c r="B18" s="12"/>
      <c r="C18" s="56" t="s">
        <v>335</v>
      </c>
      <c r="D18" s="12"/>
      <c r="E18" s="119">
        <v>4034.9380749999991</v>
      </c>
      <c r="F18" s="57"/>
      <c r="G18" s="120">
        <v>2.0698608140230732</v>
      </c>
      <c r="H18" s="121"/>
      <c r="I18" s="120">
        <f t="shared" si="0"/>
        <v>-24.044601730507367</v>
      </c>
      <c r="J18" s="12"/>
      <c r="K18" s="119">
        <v>3639.2378449999992</v>
      </c>
      <c r="L18" s="57"/>
      <c r="M18" s="120">
        <v>1.0309105842486872</v>
      </c>
      <c r="N18" s="121"/>
      <c r="O18" s="120">
        <f t="shared" si="1"/>
        <v>-26.23414254596203</v>
      </c>
      <c r="P18" s="82"/>
      <c r="Q18" s="120">
        <v>8.671733469852299</v>
      </c>
      <c r="R18" s="12"/>
      <c r="S18" s="56" t="s">
        <v>534</v>
      </c>
      <c r="T18" s="12"/>
      <c r="U18" s="218"/>
    </row>
    <row r="19" spans="1:21" ht="13.5" customHeight="1">
      <c r="A19" s="218"/>
      <c r="B19" s="12"/>
      <c r="C19" s="56" t="s">
        <v>336</v>
      </c>
      <c r="D19" s="12"/>
      <c r="E19" s="119">
        <v>4694.7527929999997</v>
      </c>
      <c r="F19" s="57"/>
      <c r="G19" s="120">
        <v>1.0594677381442921</v>
      </c>
      <c r="H19" s="121"/>
      <c r="I19" s="120">
        <f t="shared" si="0"/>
        <v>16.352536414081158</v>
      </c>
      <c r="J19" s="12"/>
      <c r="K19" s="119">
        <v>4432.9350249999998</v>
      </c>
      <c r="L19" s="57"/>
      <c r="M19" s="120">
        <v>2.7107951558921428</v>
      </c>
      <c r="N19" s="121"/>
      <c r="O19" s="120">
        <f t="shared" si="1"/>
        <v>21.809434112432967</v>
      </c>
      <c r="P19" s="82"/>
      <c r="Q19" s="120">
        <v>5.8991692290912425</v>
      </c>
      <c r="R19" s="12"/>
      <c r="S19" s="56" t="s">
        <v>535</v>
      </c>
      <c r="T19" s="12"/>
      <c r="U19" s="218"/>
    </row>
    <row r="20" spans="1:21" ht="13.5" customHeight="1">
      <c r="A20" s="218"/>
      <c r="B20" s="12"/>
      <c r="C20" s="56" t="s">
        <v>337</v>
      </c>
      <c r="D20" s="12"/>
      <c r="E20" s="119">
        <v>5167.4595740000004</v>
      </c>
      <c r="F20" s="57"/>
      <c r="G20" s="120">
        <v>6.1722601066415734</v>
      </c>
      <c r="H20" s="121"/>
      <c r="I20" s="120">
        <f t="shared" si="0"/>
        <v>10.068832201448814</v>
      </c>
      <c r="J20" s="12"/>
      <c r="K20" s="119">
        <v>4985.3032229999999</v>
      </c>
      <c r="L20" s="57"/>
      <c r="M20" s="120">
        <v>8.9833408841333551</v>
      </c>
      <c r="N20" s="121"/>
      <c r="O20" s="120">
        <f t="shared" si="1"/>
        <v>12.46055254328931</v>
      </c>
      <c r="P20" s="82"/>
      <c r="Q20" s="120">
        <v>3.204059158061213</v>
      </c>
      <c r="R20" s="12"/>
      <c r="S20" s="56" t="s">
        <v>536</v>
      </c>
      <c r="T20" s="12"/>
      <c r="U20" s="218"/>
    </row>
    <row r="21" spans="1:21" ht="13.5" customHeight="1">
      <c r="A21" s="218"/>
      <c r="B21" s="12"/>
      <c r="C21" s="56" t="s">
        <v>338</v>
      </c>
      <c r="D21" s="12"/>
      <c r="E21" s="119">
        <v>4830.1709150000006</v>
      </c>
      <c r="F21" s="57"/>
      <c r="G21" s="120">
        <v>-7.1515181291553489</v>
      </c>
      <c r="H21" s="121"/>
      <c r="I21" s="120">
        <f t="shared" si="0"/>
        <v>-6.5271658959281069</v>
      </c>
      <c r="J21" s="12"/>
      <c r="K21" s="119">
        <v>4610.3794080000007</v>
      </c>
      <c r="L21" s="57"/>
      <c r="M21" s="120">
        <v>-6.5327943129192363</v>
      </c>
      <c r="N21" s="121"/>
      <c r="O21" s="120">
        <f t="shared" si="1"/>
        <v>-7.5205819632046769</v>
      </c>
      <c r="P21" s="82"/>
      <c r="Q21" s="120">
        <v>-0.15230759891481682</v>
      </c>
      <c r="R21" s="12"/>
      <c r="S21" s="56" t="s">
        <v>537</v>
      </c>
      <c r="T21" s="12"/>
      <c r="U21" s="218"/>
    </row>
    <row r="22" spans="1:21" ht="13.5" customHeight="1">
      <c r="A22" s="218"/>
      <c r="B22" s="12"/>
      <c r="C22" s="56" t="s">
        <v>339</v>
      </c>
      <c r="D22" s="12"/>
      <c r="E22" s="119">
        <v>4356.9529570000004</v>
      </c>
      <c r="F22" s="57"/>
      <c r="G22" s="120">
        <v>7.0724679573622069</v>
      </c>
      <c r="H22" s="121"/>
      <c r="I22" s="120">
        <f t="shared" si="0"/>
        <v>-9.7971265681392623</v>
      </c>
      <c r="J22" s="12"/>
      <c r="K22" s="119">
        <v>4035.8190260000001</v>
      </c>
      <c r="L22" s="57"/>
      <c r="M22" s="120">
        <v>8.8429736701449997</v>
      </c>
      <c r="N22" s="121"/>
      <c r="O22" s="120">
        <f t="shared" si="1"/>
        <v>-12.462323187610437</v>
      </c>
      <c r="P22" s="82"/>
      <c r="Q22" s="120">
        <v>1.5288871847730263</v>
      </c>
      <c r="R22" s="12"/>
      <c r="S22" s="56" t="s">
        <v>538</v>
      </c>
      <c r="T22" s="12"/>
      <c r="U22" s="218"/>
    </row>
    <row r="23" spans="1:21" ht="6.75" customHeight="1">
      <c r="A23" s="12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82"/>
      <c r="Q23" s="12"/>
      <c r="R23" s="12"/>
      <c r="S23" s="12"/>
      <c r="T23" s="12"/>
      <c r="U23" s="122"/>
    </row>
    <row r="24" spans="1:21" ht="13.5" customHeight="1">
      <c r="A24" s="218">
        <v>2019</v>
      </c>
      <c r="B24" s="12"/>
      <c r="C24" s="111" t="s">
        <v>298</v>
      </c>
      <c r="D24" s="112"/>
      <c r="E24" s="113">
        <f>SUM(E25:E36)</f>
        <v>59902.809944000001</v>
      </c>
      <c r="F24" s="114"/>
      <c r="G24" s="115">
        <f t="shared" ref="G24:G36" si="2">E24/E10*100-100</f>
        <v>3.5485196602193838</v>
      </c>
      <c r="H24" s="116"/>
      <c r="I24" s="117"/>
      <c r="J24" s="112"/>
      <c r="K24" s="113">
        <f>SUM(K25:K36)</f>
        <v>56398.691638000011</v>
      </c>
      <c r="L24" s="114"/>
      <c r="M24" s="115">
        <f t="shared" ref="M24:M36" si="3">K24/K10*100-100</f>
        <v>4.4083080009231139</v>
      </c>
      <c r="N24" s="116"/>
      <c r="O24" s="117"/>
      <c r="P24" s="118"/>
      <c r="Q24" s="117"/>
      <c r="R24" s="12"/>
      <c r="S24" s="111" t="s">
        <v>298</v>
      </c>
      <c r="T24" s="12"/>
      <c r="U24" s="218">
        <v>2019</v>
      </c>
    </row>
    <row r="25" spans="1:21" ht="13.5" customHeight="1">
      <c r="A25" s="218"/>
      <c r="B25" s="12"/>
      <c r="C25" s="56" t="s">
        <v>328</v>
      </c>
      <c r="D25" s="12"/>
      <c r="E25" s="57">
        <v>4957.5918510000001</v>
      </c>
      <c r="F25" s="57"/>
      <c r="G25" s="120">
        <f t="shared" si="2"/>
        <v>4.2211028979209289</v>
      </c>
      <c r="H25" s="121"/>
      <c r="I25" s="120">
        <f>E25/E22*100-100</f>
        <v>13.78575577767019</v>
      </c>
      <c r="J25" s="12"/>
      <c r="K25" s="57">
        <v>4679.3293229999999</v>
      </c>
      <c r="L25" s="57"/>
      <c r="M25" s="120">
        <f t="shared" si="3"/>
        <v>4.7550964945794192</v>
      </c>
      <c r="N25" s="121"/>
      <c r="O25" s="120">
        <f>K25/K22*100-100</f>
        <v>15.944974064850442</v>
      </c>
      <c r="P25" s="82"/>
      <c r="Q25" s="120">
        <v>0.8307776261737132</v>
      </c>
      <c r="R25" s="12"/>
      <c r="S25" s="56" t="s">
        <v>527</v>
      </c>
      <c r="T25" s="12"/>
      <c r="U25" s="218"/>
    </row>
    <row r="26" spans="1:21" ht="13.5" customHeight="1">
      <c r="A26" s="218"/>
      <c r="B26" s="12"/>
      <c r="C26" s="56" t="s">
        <v>329</v>
      </c>
      <c r="D26" s="12"/>
      <c r="E26" s="57">
        <v>4851.5102399999996</v>
      </c>
      <c r="F26" s="57"/>
      <c r="G26" s="120">
        <f t="shared" si="2"/>
        <v>5.7096473651006505</v>
      </c>
      <c r="H26" s="121"/>
      <c r="I26" s="120">
        <f>E26/E25*100-100</f>
        <v>-2.1397810507253183</v>
      </c>
      <c r="J26" s="12"/>
      <c r="K26" s="57">
        <v>4643.544824999999</v>
      </c>
      <c r="L26" s="57"/>
      <c r="M26" s="120">
        <f t="shared" si="3"/>
        <v>8.3236367623896967</v>
      </c>
      <c r="N26" s="121"/>
      <c r="O26" s="120">
        <f>K26/K25*100-100</f>
        <v>-0.7647356176474176</v>
      </c>
      <c r="P26" s="82"/>
      <c r="Q26" s="120">
        <v>5.5952140071045875</v>
      </c>
      <c r="R26" s="12"/>
      <c r="S26" s="56" t="s">
        <v>528</v>
      </c>
      <c r="T26" s="12"/>
      <c r="U26" s="218"/>
    </row>
    <row r="27" spans="1:21" ht="13.5" customHeight="1">
      <c r="A27" s="218"/>
      <c r="B27" s="12"/>
      <c r="C27" s="56" t="s">
        <v>330</v>
      </c>
      <c r="D27" s="12"/>
      <c r="E27" s="57">
        <v>5174.1957240000011</v>
      </c>
      <c r="F27" s="57"/>
      <c r="G27" s="120">
        <f t="shared" si="2"/>
        <v>4.8702414138321615</v>
      </c>
      <c r="H27" s="121"/>
      <c r="I27" s="120">
        <f t="shared" ref="I27:I36" si="4">E27/E26*100-100</f>
        <v>6.6512378215654735</v>
      </c>
      <c r="J27" s="12"/>
      <c r="K27" s="57">
        <v>4928.0378910000009</v>
      </c>
      <c r="L27" s="57"/>
      <c r="M27" s="120">
        <f t="shared" si="3"/>
        <v>6.5794529974260598</v>
      </c>
      <c r="N27" s="121"/>
      <c r="O27" s="120">
        <f t="shared" ref="O27:O36" si="5">K27/K26*100-100</f>
        <v>6.1266355063128231</v>
      </c>
      <c r="P27" s="82"/>
      <c r="Q27" s="120">
        <v>4.9237843922963975</v>
      </c>
      <c r="R27" s="12"/>
      <c r="S27" s="56" t="s">
        <v>529</v>
      </c>
      <c r="T27" s="12"/>
      <c r="U27" s="218"/>
    </row>
    <row r="28" spans="1:21" ht="13.5" customHeight="1">
      <c r="A28" s="218"/>
      <c r="B28" s="12"/>
      <c r="C28" s="56" t="s">
        <v>331</v>
      </c>
      <c r="D28" s="12"/>
      <c r="E28" s="57">
        <v>4987.5420510000004</v>
      </c>
      <c r="F28" s="57"/>
      <c r="G28" s="120">
        <f t="shared" si="2"/>
        <v>3.0186426162823494</v>
      </c>
      <c r="H28" s="121"/>
      <c r="I28" s="120">
        <f t="shared" si="4"/>
        <v>-3.6073949065016251</v>
      </c>
      <c r="J28" s="12"/>
      <c r="K28" s="57">
        <v>4669.0378650000002</v>
      </c>
      <c r="L28" s="57"/>
      <c r="M28" s="120">
        <f t="shared" si="3"/>
        <v>4.4083249008660204</v>
      </c>
      <c r="N28" s="121"/>
      <c r="O28" s="120">
        <f t="shared" si="5"/>
        <v>-5.2556419355664588</v>
      </c>
      <c r="P28" s="82"/>
      <c r="Q28" s="120">
        <v>4.514377729542602</v>
      </c>
      <c r="R28" s="12"/>
      <c r="S28" s="56" t="s">
        <v>530</v>
      </c>
      <c r="T28" s="12"/>
      <c r="U28" s="218"/>
    </row>
    <row r="29" spans="1:21" ht="13.5" customHeight="1">
      <c r="A29" s="218"/>
      <c r="B29" s="12"/>
      <c r="C29" s="56" t="s">
        <v>332</v>
      </c>
      <c r="D29" s="12"/>
      <c r="E29" s="57">
        <v>5591.267388000002</v>
      </c>
      <c r="F29" s="57"/>
      <c r="G29" s="120">
        <f t="shared" si="2"/>
        <v>8.2234637258494985</v>
      </c>
      <c r="H29" s="121"/>
      <c r="I29" s="120">
        <f t="shared" si="4"/>
        <v>12.104666603842574</v>
      </c>
      <c r="J29" s="12"/>
      <c r="K29" s="57">
        <v>5183.8989820000015</v>
      </c>
      <c r="L29" s="57"/>
      <c r="M29" s="120">
        <f t="shared" si="3"/>
        <v>9.2326469167821585</v>
      </c>
      <c r="N29" s="121"/>
      <c r="O29" s="120">
        <f t="shared" si="5"/>
        <v>11.027135180451182</v>
      </c>
      <c r="P29" s="82"/>
      <c r="Q29" s="120">
        <v>5.4297352074253098</v>
      </c>
      <c r="R29" s="12"/>
      <c r="S29" s="56" t="s">
        <v>531</v>
      </c>
      <c r="T29" s="12"/>
      <c r="U29" s="218"/>
    </row>
    <row r="30" spans="1:21" ht="13.5" customHeight="1">
      <c r="A30" s="218"/>
      <c r="B30" s="12"/>
      <c r="C30" s="56" t="s">
        <v>333</v>
      </c>
      <c r="D30" s="12"/>
      <c r="E30" s="57">
        <v>4743.1022189999994</v>
      </c>
      <c r="F30" s="57"/>
      <c r="G30" s="120">
        <f t="shared" si="2"/>
        <v>-8.1771214483798076</v>
      </c>
      <c r="H30" s="121"/>
      <c r="I30" s="120">
        <f t="shared" si="4"/>
        <v>-15.169461772125899</v>
      </c>
      <c r="J30" s="12"/>
      <c r="K30" s="57">
        <v>4492.3881869999996</v>
      </c>
      <c r="L30" s="57"/>
      <c r="M30" s="120">
        <f t="shared" si="3"/>
        <v>-6.1180953681627699</v>
      </c>
      <c r="N30" s="121"/>
      <c r="O30" s="120">
        <f t="shared" si="5"/>
        <v>-13.339588549104207</v>
      </c>
      <c r="P30" s="82"/>
      <c r="Q30" s="120">
        <v>0.97944338797053376</v>
      </c>
      <c r="R30" s="12"/>
      <c r="S30" s="56" t="s">
        <v>532</v>
      </c>
      <c r="T30" s="12"/>
      <c r="U30" s="218"/>
    </row>
    <row r="31" spans="1:21" ht="13.5" customHeight="1">
      <c r="A31" s="218"/>
      <c r="B31" s="12"/>
      <c r="C31" s="56" t="s">
        <v>334</v>
      </c>
      <c r="D31" s="12"/>
      <c r="E31" s="57">
        <v>5400.8772149999986</v>
      </c>
      <c r="F31" s="57"/>
      <c r="G31" s="120">
        <f t="shared" si="2"/>
        <v>1.6684202445791385</v>
      </c>
      <c r="H31" s="121"/>
      <c r="I31" s="120">
        <f t="shared" si="4"/>
        <v>13.868033317204791</v>
      </c>
      <c r="J31" s="12"/>
      <c r="K31" s="57">
        <v>5090.4563479999988</v>
      </c>
      <c r="L31" s="57"/>
      <c r="M31" s="120">
        <f t="shared" si="3"/>
        <v>3.1814608815628844</v>
      </c>
      <c r="N31" s="121"/>
      <c r="O31" s="120">
        <f t="shared" si="5"/>
        <v>13.312922572690383</v>
      </c>
      <c r="P31" s="82"/>
      <c r="Q31" s="120">
        <v>0.58232622629945752</v>
      </c>
      <c r="R31" s="12"/>
      <c r="S31" s="56" t="s">
        <v>533</v>
      </c>
      <c r="T31" s="12"/>
      <c r="U31" s="218"/>
    </row>
    <row r="32" spans="1:21" ht="13.5" customHeight="1">
      <c r="A32" s="218"/>
      <c r="B32" s="12"/>
      <c r="C32" s="56" t="s">
        <v>335</v>
      </c>
      <c r="D32" s="12"/>
      <c r="E32" s="57">
        <v>3824.8826559999998</v>
      </c>
      <c r="F32" s="57"/>
      <c r="G32" s="120">
        <f t="shared" si="2"/>
        <v>-5.2059143187717751</v>
      </c>
      <c r="H32" s="121"/>
      <c r="I32" s="120">
        <f t="shared" si="4"/>
        <v>-29.180344160073616</v>
      </c>
      <c r="J32" s="12"/>
      <c r="K32" s="57">
        <v>3607.4317919999994</v>
      </c>
      <c r="L32" s="57"/>
      <c r="M32" s="120">
        <f t="shared" si="3"/>
        <v>-0.87397566069221</v>
      </c>
      <c r="N32" s="121"/>
      <c r="O32" s="120">
        <f t="shared" si="5"/>
        <v>-29.133430376682597</v>
      </c>
      <c r="P32" s="82"/>
      <c r="Q32" s="120">
        <v>-3.7471606899493821</v>
      </c>
      <c r="R32" s="12"/>
      <c r="S32" s="56" t="s">
        <v>534</v>
      </c>
      <c r="T32" s="12"/>
      <c r="U32" s="218"/>
    </row>
    <row r="33" spans="1:21" ht="13.5" customHeight="1">
      <c r="A33" s="218"/>
      <c r="B33" s="12"/>
      <c r="C33" s="56" t="s">
        <v>336</v>
      </c>
      <c r="D33" s="12"/>
      <c r="E33" s="57">
        <v>4991.6393520000001</v>
      </c>
      <c r="F33" s="57"/>
      <c r="G33" s="120">
        <f t="shared" si="2"/>
        <v>6.3237953538824598</v>
      </c>
      <c r="H33" s="121"/>
      <c r="I33" s="120">
        <f t="shared" si="4"/>
        <v>30.504378851197913</v>
      </c>
      <c r="J33" s="12"/>
      <c r="K33" s="57">
        <v>4770.1534440000014</v>
      </c>
      <c r="L33" s="57"/>
      <c r="M33" s="120">
        <f t="shared" si="3"/>
        <v>7.6071139571914017</v>
      </c>
      <c r="N33" s="121"/>
      <c r="O33" s="120">
        <f t="shared" si="5"/>
        <v>32.231285829949854</v>
      </c>
      <c r="P33" s="82"/>
      <c r="Q33" s="120">
        <v>1.249555043151517</v>
      </c>
      <c r="R33" s="12"/>
      <c r="S33" s="56" t="s">
        <v>535</v>
      </c>
      <c r="T33" s="12"/>
      <c r="U33" s="218"/>
    </row>
    <row r="34" spans="1:21" ht="13.5" customHeight="1">
      <c r="A34" s="218"/>
      <c r="B34" s="12"/>
      <c r="C34" s="56" t="s">
        <v>337</v>
      </c>
      <c r="D34" s="12"/>
      <c r="E34" s="57">
        <v>5574.2449900000001</v>
      </c>
      <c r="F34" s="57"/>
      <c r="G34" s="120">
        <f t="shared" si="2"/>
        <v>7.8720580233802906</v>
      </c>
      <c r="H34" s="121"/>
      <c r="I34" s="120">
        <f t="shared" si="4"/>
        <v>11.671629236726957</v>
      </c>
      <c r="J34" s="12"/>
      <c r="K34" s="57">
        <v>5326.2916270000005</v>
      </c>
      <c r="L34" s="57"/>
      <c r="M34" s="120">
        <f t="shared" si="3"/>
        <v>6.8398728973361216</v>
      </c>
      <c r="N34" s="121"/>
      <c r="O34" s="120">
        <f t="shared" si="5"/>
        <v>11.658706360893305</v>
      </c>
      <c r="P34" s="82"/>
      <c r="Q34" s="120">
        <v>3.5519264043381895</v>
      </c>
      <c r="R34" s="12"/>
      <c r="S34" s="56" t="s">
        <v>536</v>
      </c>
      <c r="T34" s="12"/>
      <c r="U34" s="218"/>
    </row>
    <row r="35" spans="1:21" ht="13.5" customHeight="1">
      <c r="A35" s="218"/>
      <c r="B35" s="12"/>
      <c r="C35" s="56" t="s">
        <v>338</v>
      </c>
      <c r="D35" s="12"/>
      <c r="E35" s="57">
        <v>5219.4429939999991</v>
      </c>
      <c r="F35" s="57"/>
      <c r="G35" s="120">
        <f t="shared" si="2"/>
        <v>8.0591781502207738</v>
      </c>
      <c r="H35" s="121"/>
      <c r="I35" s="120">
        <f t="shared" si="4"/>
        <v>-6.3650233643570289</v>
      </c>
      <c r="J35" s="12"/>
      <c r="K35" s="57">
        <v>4867.7707689999997</v>
      </c>
      <c r="L35" s="57"/>
      <c r="M35" s="120">
        <f t="shared" si="3"/>
        <v>5.5828672267920041</v>
      </c>
      <c r="N35" s="121"/>
      <c r="O35" s="120">
        <f t="shared" si="5"/>
        <v>-8.6086322362761649</v>
      </c>
      <c r="P35" s="82"/>
      <c r="Q35" s="120">
        <v>7.4388479596703121</v>
      </c>
      <c r="R35" s="12"/>
      <c r="S35" s="56" t="s">
        <v>537</v>
      </c>
      <c r="T35" s="12"/>
      <c r="U35" s="218"/>
    </row>
    <row r="36" spans="1:21" ht="13.5" customHeight="1">
      <c r="A36" s="218"/>
      <c r="B36" s="12"/>
      <c r="C36" s="56" t="s">
        <v>339</v>
      </c>
      <c r="D36" s="12"/>
      <c r="E36" s="57">
        <v>4586.5132640000011</v>
      </c>
      <c r="F36" s="57"/>
      <c r="G36" s="120">
        <f t="shared" si="2"/>
        <v>5.2688268444850479</v>
      </c>
      <c r="H36" s="121"/>
      <c r="I36" s="120">
        <f t="shared" si="4"/>
        <v>-12.126384572598667</v>
      </c>
      <c r="J36" s="12"/>
      <c r="K36" s="57">
        <v>4140.3505850000001</v>
      </c>
      <c r="L36" s="57"/>
      <c r="M36" s="120">
        <f t="shared" si="3"/>
        <v>2.5900953022564863</v>
      </c>
      <c r="N36" s="121"/>
      <c r="O36" s="120">
        <f t="shared" si="5"/>
        <v>-14.943599822582357</v>
      </c>
      <c r="P36" s="82"/>
      <c r="Q36" s="120">
        <v>7.1448802806311846</v>
      </c>
      <c r="R36" s="12"/>
      <c r="S36" s="56" t="s">
        <v>538</v>
      </c>
      <c r="T36" s="12"/>
      <c r="U36" s="218"/>
    </row>
    <row r="37" spans="1:21" ht="6.75" customHeight="1">
      <c r="A37" s="12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82"/>
      <c r="Q37" s="12"/>
      <c r="R37" s="12"/>
      <c r="S37" s="12"/>
      <c r="T37" s="12"/>
      <c r="U37" s="122"/>
    </row>
    <row r="38" spans="1:21" ht="13.5" customHeight="1">
      <c r="A38" s="218">
        <v>2020</v>
      </c>
      <c r="B38" s="12"/>
      <c r="C38" s="111"/>
      <c r="D38" s="112"/>
      <c r="E38" s="113"/>
      <c r="F38" s="114"/>
      <c r="G38" s="115"/>
      <c r="H38" s="116"/>
      <c r="I38" s="117"/>
      <c r="J38" s="112"/>
      <c r="K38" s="113"/>
      <c r="L38" s="114"/>
      <c r="M38" s="115"/>
      <c r="N38" s="116"/>
      <c r="O38" s="117"/>
      <c r="P38" s="118"/>
      <c r="Q38" s="117"/>
      <c r="R38" s="12"/>
      <c r="S38" s="111"/>
      <c r="T38" s="12"/>
      <c r="U38" s="218">
        <v>2020</v>
      </c>
    </row>
    <row r="39" spans="1:21" ht="13.5" customHeight="1">
      <c r="A39" s="218"/>
      <c r="B39" s="12"/>
      <c r="C39" s="56" t="s">
        <v>328</v>
      </c>
      <c r="D39" s="12"/>
      <c r="E39" s="57">
        <v>5146.4090990000004</v>
      </c>
      <c r="F39" s="57"/>
      <c r="G39" s="120">
        <f t="shared" ref="G39:G47" si="6">E39/E25*100-100</f>
        <v>3.8086485066719291</v>
      </c>
      <c r="H39" s="121"/>
      <c r="I39" s="120">
        <f>E39/E36*100-100</f>
        <v>12.207439568411971</v>
      </c>
      <c r="J39" s="12"/>
      <c r="K39" s="57">
        <v>4733.5357030000014</v>
      </c>
      <c r="L39" s="57"/>
      <c r="M39" s="120">
        <f t="shared" ref="M39:M47" si="7">K39/K25*100-100</f>
        <v>1.1584219929459607</v>
      </c>
      <c r="N39" s="121"/>
      <c r="O39" s="120">
        <f>K39/K36*100-100</f>
        <v>14.326929708538216</v>
      </c>
      <c r="P39" s="82"/>
      <c r="Q39" s="120">
        <v>5.709903612178806</v>
      </c>
      <c r="R39" s="12"/>
      <c r="S39" s="56" t="s">
        <v>527</v>
      </c>
      <c r="T39" s="12"/>
      <c r="U39" s="218"/>
    </row>
    <row r="40" spans="1:21" ht="13.5" customHeight="1">
      <c r="A40" s="218"/>
      <c r="B40" s="12"/>
      <c r="C40" s="56" t="s">
        <v>329</v>
      </c>
      <c r="D40" s="12"/>
      <c r="E40" s="57">
        <v>4876.0079610000012</v>
      </c>
      <c r="F40" s="57"/>
      <c r="G40" s="120">
        <f t="shared" si="6"/>
        <v>0.5049504131315814</v>
      </c>
      <c r="H40" s="121"/>
      <c r="I40" s="120">
        <f t="shared" ref="I40:I47" si="8">E40/E39*100-100</f>
        <v>-5.2541710695432471</v>
      </c>
      <c r="J40" s="12"/>
      <c r="K40" s="57">
        <v>4578.1898140000003</v>
      </c>
      <c r="L40" s="57"/>
      <c r="M40" s="120">
        <f t="shared" si="7"/>
        <v>-1.40743792647676</v>
      </c>
      <c r="N40" s="121"/>
      <c r="O40" s="120">
        <f t="shared" ref="O40:O47" si="9">K40/K39*100-100</f>
        <v>-3.281815090177659</v>
      </c>
      <c r="P40" s="82"/>
      <c r="Q40" s="120">
        <v>3.126313391409056</v>
      </c>
      <c r="R40" s="12"/>
      <c r="S40" s="56" t="s">
        <v>528</v>
      </c>
      <c r="T40" s="12"/>
      <c r="U40" s="218"/>
    </row>
    <row r="41" spans="1:21" ht="13.5" customHeight="1">
      <c r="A41" s="218"/>
      <c r="B41" s="12"/>
      <c r="C41" s="56" t="s">
        <v>330</v>
      </c>
      <c r="D41" s="12"/>
      <c r="E41" s="57">
        <v>4508.7815109999992</v>
      </c>
      <c r="F41" s="57"/>
      <c r="G41" s="120">
        <f t="shared" si="6"/>
        <v>-12.860244345097797</v>
      </c>
      <c r="H41" s="121"/>
      <c r="I41" s="120">
        <f t="shared" si="8"/>
        <v>-7.5312930769844115</v>
      </c>
      <c r="J41" s="12"/>
      <c r="K41" s="57">
        <v>4276.3454979999997</v>
      </c>
      <c r="L41" s="57"/>
      <c r="M41" s="120">
        <f t="shared" si="7"/>
        <v>-13.224175775721548</v>
      </c>
      <c r="N41" s="121"/>
      <c r="O41" s="120">
        <f t="shared" si="9"/>
        <v>-6.593093084016914</v>
      </c>
      <c r="P41" s="82"/>
      <c r="Q41" s="120">
        <v>-3.0173547211175133</v>
      </c>
      <c r="R41" s="12"/>
      <c r="S41" s="56" t="s">
        <v>529</v>
      </c>
      <c r="T41" s="12"/>
      <c r="U41" s="218"/>
    </row>
    <row r="42" spans="1:21" ht="13.5" customHeight="1">
      <c r="A42" s="218"/>
      <c r="B42" s="12"/>
      <c r="C42" s="56" t="s">
        <v>331</v>
      </c>
      <c r="D42" s="12"/>
      <c r="E42" s="57">
        <v>2926.2735120000002</v>
      </c>
      <c r="F42" s="57"/>
      <c r="G42" s="120">
        <f t="shared" si="6"/>
        <v>-41.328344060512066</v>
      </c>
      <c r="H42" s="121"/>
      <c r="I42" s="120">
        <f t="shared" si="8"/>
        <v>-35.098351852694137</v>
      </c>
      <c r="J42" s="12"/>
      <c r="K42" s="57">
        <v>2779.6170660000007</v>
      </c>
      <c r="L42" s="57"/>
      <c r="M42" s="120">
        <f t="shared" si="7"/>
        <v>-40.467026690090876</v>
      </c>
      <c r="N42" s="121"/>
      <c r="O42" s="120">
        <f t="shared" si="9"/>
        <v>-35.000175563457219</v>
      </c>
      <c r="P42" s="82"/>
      <c r="Q42" s="120">
        <v>-17.998670429611224</v>
      </c>
      <c r="R42" s="12"/>
      <c r="S42" s="56" t="s">
        <v>530</v>
      </c>
      <c r="T42" s="12"/>
      <c r="U42" s="218"/>
    </row>
    <row r="43" spans="1:21" ht="13.5" customHeight="1">
      <c r="A43" s="218"/>
      <c r="B43" s="12"/>
      <c r="C43" s="56" t="s">
        <v>332</v>
      </c>
      <c r="D43" s="12"/>
      <c r="E43" s="57">
        <v>3423.2102460000001</v>
      </c>
      <c r="F43" s="57"/>
      <c r="G43" s="120">
        <f t="shared" si="6"/>
        <v>-38.775772853451684</v>
      </c>
      <c r="H43" s="121"/>
      <c r="I43" s="120">
        <f t="shared" si="8"/>
        <v>16.981896325212674</v>
      </c>
      <c r="J43" s="12"/>
      <c r="K43" s="57">
        <v>3375.0395570000001</v>
      </c>
      <c r="L43" s="57"/>
      <c r="M43" s="120">
        <f t="shared" si="7"/>
        <v>-34.893801582185247</v>
      </c>
      <c r="N43" s="121"/>
      <c r="O43" s="120">
        <f t="shared" si="9"/>
        <v>21.421025877382462</v>
      </c>
      <c r="P43" s="82"/>
      <c r="Q43" s="120">
        <v>-31.071784991834846</v>
      </c>
      <c r="R43" s="12"/>
      <c r="S43" s="56" t="s">
        <v>531</v>
      </c>
      <c r="T43" s="12"/>
      <c r="U43" s="218"/>
    </row>
    <row r="44" spans="1:21" ht="13.5" customHeight="1">
      <c r="A44" s="218"/>
      <c r="B44" s="12"/>
      <c r="C44" s="56" t="s">
        <v>333</v>
      </c>
      <c r="D44" s="12"/>
      <c r="E44" s="57">
        <v>4259.673288</v>
      </c>
      <c r="F44" s="57"/>
      <c r="G44" s="120">
        <f t="shared" si="6"/>
        <v>-10.192252004678963</v>
      </c>
      <c r="H44" s="121"/>
      <c r="I44" s="120">
        <f t="shared" si="8"/>
        <v>24.43504727696471</v>
      </c>
      <c r="J44" s="12"/>
      <c r="K44" s="57">
        <v>4146.9123790000003</v>
      </c>
      <c r="L44" s="57"/>
      <c r="M44" s="120">
        <f t="shared" si="7"/>
        <v>-7.6902483405092141</v>
      </c>
      <c r="N44" s="121"/>
      <c r="O44" s="120">
        <f t="shared" si="9"/>
        <v>22.870037786641561</v>
      </c>
      <c r="P44" s="82"/>
      <c r="Q44" s="120">
        <v>-30.758267748785372</v>
      </c>
      <c r="R44" s="12"/>
      <c r="S44" s="56" t="s">
        <v>532</v>
      </c>
      <c r="T44" s="12"/>
      <c r="U44" s="218"/>
    </row>
    <row r="45" spans="1:21" ht="13.5" customHeight="1">
      <c r="A45" s="218"/>
      <c r="B45" s="12"/>
      <c r="C45" s="56" t="s">
        <v>334</v>
      </c>
      <c r="D45" s="12"/>
      <c r="E45" s="57">
        <v>5026.6063119999999</v>
      </c>
      <c r="F45" s="57"/>
      <c r="G45" s="120">
        <f t="shared" si="6"/>
        <v>-6.9298169186391902</v>
      </c>
      <c r="H45" s="121"/>
      <c r="I45" s="120">
        <f t="shared" si="8"/>
        <v>18.004503447730144</v>
      </c>
      <c r="J45" s="12"/>
      <c r="K45" s="57">
        <v>4901.4288880000004</v>
      </c>
      <c r="L45" s="57"/>
      <c r="M45" s="120">
        <f t="shared" si="7"/>
        <v>-3.7133696289187554</v>
      </c>
      <c r="N45" s="121"/>
      <c r="O45" s="120">
        <f t="shared" si="9"/>
        <v>18.194657616130925</v>
      </c>
      <c r="P45" s="82"/>
      <c r="Q45" s="120">
        <v>-19.229167551217458</v>
      </c>
      <c r="R45" s="12"/>
      <c r="S45" s="56" t="s">
        <v>533</v>
      </c>
      <c r="T45" s="12"/>
      <c r="U45" s="218"/>
    </row>
    <row r="46" spans="1:21" ht="13.5" customHeight="1">
      <c r="A46" s="218"/>
      <c r="B46" s="12"/>
      <c r="C46" s="56" t="s">
        <v>335</v>
      </c>
      <c r="D46" s="12"/>
      <c r="E46" s="57">
        <v>3750.5161349999998</v>
      </c>
      <c r="F46" s="57"/>
      <c r="G46" s="120">
        <f t="shared" si="6"/>
        <v>-1.9442824182682585</v>
      </c>
      <c r="H46" s="121"/>
      <c r="I46" s="120">
        <f t="shared" si="8"/>
        <v>-25.386714172414784</v>
      </c>
      <c r="J46" s="12"/>
      <c r="K46" s="57">
        <v>3572.3199180000001</v>
      </c>
      <c r="L46" s="57"/>
      <c r="M46" s="120">
        <f t="shared" si="7"/>
        <v>-0.97332052342237318</v>
      </c>
      <c r="N46" s="121"/>
      <c r="O46" s="120">
        <f t="shared" si="9"/>
        <v>-27.116765342735292</v>
      </c>
      <c r="P46" s="82"/>
      <c r="Q46" s="120">
        <v>-6.6724572767258081</v>
      </c>
      <c r="R46" s="12"/>
      <c r="S46" s="56" t="s">
        <v>534</v>
      </c>
      <c r="T46" s="12"/>
      <c r="U46" s="218"/>
    </row>
    <row r="47" spans="1:21" ht="13.5" customHeight="1">
      <c r="A47" s="218"/>
      <c r="B47" s="12"/>
      <c r="C47" s="56" t="s">
        <v>336</v>
      </c>
      <c r="D47" s="12"/>
      <c r="E47" s="57">
        <v>4971.6558159999995</v>
      </c>
      <c r="F47" s="57"/>
      <c r="G47" s="120">
        <f t="shared" si="6"/>
        <v>-0.40034014059916956</v>
      </c>
      <c r="H47" s="121"/>
      <c r="I47" s="120">
        <f t="shared" si="8"/>
        <v>32.559243502627936</v>
      </c>
      <c r="J47" s="12"/>
      <c r="K47" s="57">
        <v>4780.5619089999991</v>
      </c>
      <c r="L47" s="57"/>
      <c r="M47" s="120">
        <f t="shared" si="7"/>
        <v>0.21819979424539326</v>
      </c>
      <c r="N47" s="121"/>
      <c r="O47" s="120">
        <f t="shared" si="9"/>
        <v>33.822334469877092</v>
      </c>
      <c r="P47" s="82"/>
      <c r="Q47" s="120">
        <v>-3.2961088919968802</v>
      </c>
      <c r="R47" s="12"/>
      <c r="S47" s="56" t="s">
        <v>535</v>
      </c>
      <c r="T47" s="12"/>
      <c r="U47" s="218"/>
    </row>
    <row r="48" spans="1:21" ht="6.75" customHeight="1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82"/>
      <c r="Q48" s="12"/>
      <c r="R48" s="12"/>
      <c r="S48" s="12"/>
      <c r="T48" s="12"/>
    </row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7"/>
    <mergeCell ref="A38:A47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Z48"/>
  <sheetViews>
    <sheetView showGridLines="0" zoomScale="90" zoomScaleNormal="90" workbookViewId="0">
      <pane ySplit="8" topLeftCell="A9" activePane="bottomLeft" state="frozen"/>
      <selection pane="bottomLeft" sqref="A1:U1"/>
    </sheetView>
  </sheetViews>
  <sheetFormatPr defaultColWidth="9.140625" defaultRowHeight="12.75"/>
  <cols>
    <col min="1" max="1" width="9.140625" style="10"/>
    <col min="2" max="2" width="0.5703125" style="10" customWidth="1"/>
    <col min="3" max="3" width="11.7109375" style="10" customWidth="1"/>
    <col min="4" max="4" width="0.5703125" style="10" customWidth="1"/>
    <col min="5" max="5" width="10.7109375" style="10" customWidth="1"/>
    <col min="6" max="6" width="0.5703125" style="10" customWidth="1"/>
    <col min="7" max="7" width="11.7109375" style="10" customWidth="1"/>
    <col min="8" max="8" width="0.5703125" style="10" customWidth="1"/>
    <col min="9" max="9" width="11.7109375" style="10" customWidth="1"/>
    <col min="10" max="10" width="0.5703125" style="10" customWidth="1"/>
    <col min="11" max="11" width="10.85546875" style="10" customWidth="1"/>
    <col min="12" max="12" width="0.5703125" style="10" customWidth="1"/>
    <col min="13" max="13" width="11.7109375" style="10" customWidth="1"/>
    <col min="14" max="14" width="0.5703125" style="10" customWidth="1"/>
    <col min="15" max="15" width="11.7109375" style="10" customWidth="1"/>
    <col min="16" max="16" width="0.5703125" style="10" customWidth="1"/>
    <col min="17" max="17" width="31.7109375" style="10" customWidth="1"/>
    <col min="18" max="18" width="0.5703125" style="10" customWidth="1"/>
    <col min="19" max="19" width="11.7109375" style="10" customWidth="1"/>
    <col min="20" max="20" width="0.5703125" style="10" customWidth="1"/>
    <col min="21" max="21" width="9.140625" style="10"/>
    <col min="22" max="22" width="4.7109375" style="10" customWidth="1"/>
    <col min="23" max="16384" width="9.140625" style="10"/>
  </cols>
  <sheetData>
    <row r="1" spans="1:26" ht="26.25" customHeight="1">
      <c r="A1" s="222" t="s">
        <v>650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</row>
    <row r="2" spans="1:26" ht="3" customHeight="1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</row>
    <row r="3" spans="1:26" ht="3.75" customHeight="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6" ht="38.25" customHeight="1">
      <c r="A4" s="220" t="s">
        <v>162</v>
      </c>
      <c r="B4" s="109"/>
      <c r="C4" s="213" t="s">
        <v>163</v>
      </c>
      <c r="D4" s="109"/>
      <c r="E4" s="215" t="s">
        <v>643</v>
      </c>
      <c r="F4" s="216"/>
      <c r="G4" s="216"/>
      <c r="H4" s="216"/>
      <c r="I4" s="216"/>
      <c r="J4" s="109"/>
      <c r="K4" s="215" t="s">
        <v>647</v>
      </c>
      <c r="L4" s="215"/>
      <c r="M4" s="215"/>
      <c r="N4" s="215"/>
      <c r="O4" s="215"/>
      <c r="P4" s="110"/>
      <c r="Q4" s="157" t="s">
        <v>648</v>
      </c>
      <c r="R4" s="109"/>
      <c r="S4" s="213" t="s">
        <v>526</v>
      </c>
      <c r="T4" s="109"/>
      <c r="U4" s="220" t="s">
        <v>539</v>
      </c>
    </row>
    <row r="5" spans="1:26" ht="3" customHeight="1">
      <c r="A5" s="220"/>
      <c r="B5" s="109"/>
      <c r="C5" s="213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10"/>
      <c r="Q5" s="109"/>
      <c r="R5" s="109"/>
      <c r="S5" s="213"/>
      <c r="T5" s="109"/>
      <c r="U5" s="220"/>
    </row>
    <row r="6" spans="1:26" ht="26.25" customHeight="1">
      <c r="A6" s="220"/>
      <c r="B6" s="109"/>
      <c r="C6" s="213"/>
      <c r="D6" s="109"/>
      <c r="E6" s="213" t="s">
        <v>636</v>
      </c>
      <c r="F6" s="109"/>
      <c r="G6" s="213" t="s">
        <v>645</v>
      </c>
      <c r="H6" s="214"/>
      <c r="I6" s="214"/>
      <c r="J6" s="109"/>
      <c r="K6" s="213" t="s">
        <v>636</v>
      </c>
      <c r="L6" s="109"/>
      <c r="M6" s="213" t="s">
        <v>645</v>
      </c>
      <c r="N6" s="214"/>
      <c r="O6" s="214"/>
      <c r="P6" s="110"/>
      <c r="Q6" s="154" t="s">
        <v>646</v>
      </c>
      <c r="R6" s="109"/>
      <c r="S6" s="213"/>
      <c r="T6" s="109"/>
      <c r="U6" s="220"/>
      <c r="Y6" s="163"/>
      <c r="Z6" s="163"/>
    </row>
    <row r="7" spans="1:26" ht="3" customHeight="1">
      <c r="A7" s="220"/>
      <c r="B7" s="109"/>
      <c r="C7" s="213"/>
      <c r="D7" s="109"/>
      <c r="E7" s="213"/>
      <c r="F7" s="109"/>
      <c r="G7" s="109"/>
      <c r="H7" s="109"/>
      <c r="I7" s="109"/>
      <c r="J7" s="109"/>
      <c r="K7" s="213"/>
      <c r="L7" s="109"/>
      <c r="M7" s="109"/>
      <c r="N7" s="109"/>
      <c r="O7" s="109"/>
      <c r="P7" s="110"/>
      <c r="Q7" s="109"/>
      <c r="R7" s="109"/>
      <c r="S7" s="213"/>
      <c r="T7" s="109"/>
      <c r="U7" s="220"/>
    </row>
    <row r="8" spans="1:26" ht="37.5" customHeight="1">
      <c r="A8" s="220"/>
      <c r="B8" s="109"/>
      <c r="C8" s="213"/>
      <c r="D8" s="109"/>
      <c r="E8" s="213"/>
      <c r="F8" s="109"/>
      <c r="G8" s="154" t="s">
        <v>641</v>
      </c>
      <c r="H8" s="109"/>
      <c r="I8" s="154" t="s">
        <v>642</v>
      </c>
      <c r="J8" s="109"/>
      <c r="K8" s="213"/>
      <c r="L8" s="109"/>
      <c r="M8" s="154" t="s">
        <v>641</v>
      </c>
      <c r="N8" s="109"/>
      <c r="O8" s="154" t="s">
        <v>642</v>
      </c>
      <c r="P8" s="110"/>
      <c r="Q8" s="154" t="s">
        <v>641</v>
      </c>
      <c r="R8" s="109"/>
      <c r="S8" s="213"/>
      <c r="T8" s="109"/>
      <c r="U8" s="220"/>
      <c r="Y8" s="153"/>
      <c r="Z8" s="153"/>
    </row>
    <row r="9" spans="1:26" ht="6.75" customHeight="1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82"/>
      <c r="Q9" s="12"/>
      <c r="R9" s="12"/>
      <c r="S9" s="12"/>
      <c r="T9" s="12"/>
    </row>
    <row r="10" spans="1:26" ht="12.75" customHeight="1">
      <c r="A10" s="218">
        <v>2018</v>
      </c>
      <c r="B10" s="12"/>
      <c r="C10" s="111" t="s">
        <v>298</v>
      </c>
      <c r="D10" s="112"/>
      <c r="E10" s="113">
        <f>SUM(E11:E22)</f>
        <v>-17589.254681999999</v>
      </c>
      <c r="F10" s="114"/>
      <c r="G10" s="195">
        <f>SUM(G11:G22)</f>
        <v>-2918.6777529999922</v>
      </c>
      <c r="H10" s="116"/>
      <c r="I10" s="117"/>
      <c r="J10" s="112"/>
      <c r="K10" s="113">
        <f>SUM(K11:K22)</f>
        <v>-12480.957418</v>
      </c>
      <c r="L10" s="114"/>
      <c r="M10" s="195">
        <f>SUM(M11:M22)</f>
        <v>-2128.350519999995</v>
      </c>
      <c r="N10" s="116"/>
      <c r="O10" s="117"/>
      <c r="P10" s="118"/>
      <c r="Q10" s="117"/>
      <c r="R10" s="12"/>
      <c r="S10" s="111" t="s">
        <v>298</v>
      </c>
      <c r="T10" s="12"/>
      <c r="U10" s="218">
        <v>2018</v>
      </c>
      <c r="Y10" s="221"/>
      <c r="Z10" s="221"/>
    </row>
    <row r="11" spans="1:26" ht="13.5" customHeight="1">
      <c r="A11" s="218"/>
      <c r="B11" s="12"/>
      <c r="C11" s="56" t="s">
        <v>328</v>
      </c>
      <c r="D11" s="12"/>
      <c r="E11" s="119">
        <v>-1272.0585459999993</v>
      </c>
      <c r="F11" s="57"/>
      <c r="G11" s="121">
        <v>-207.63692000000174</v>
      </c>
      <c r="H11" s="121"/>
      <c r="I11" s="121">
        <v>240.54433100000097</v>
      </c>
      <c r="J11" s="12"/>
      <c r="K11" s="119">
        <v>-762.63203599999997</v>
      </c>
      <c r="L11" s="57"/>
      <c r="M11" s="121">
        <v>-109.46515200000249</v>
      </c>
      <c r="N11" s="121"/>
      <c r="O11" s="121">
        <v>423.79617899999948</v>
      </c>
      <c r="P11" s="82"/>
      <c r="Q11" s="121">
        <v>-333.30765800000154</v>
      </c>
      <c r="R11" s="12"/>
      <c r="S11" s="56" t="s">
        <v>527</v>
      </c>
      <c r="T11" s="12"/>
      <c r="U11" s="218"/>
    </row>
    <row r="12" spans="1:26" ht="13.5" customHeight="1">
      <c r="A12" s="218"/>
      <c r="B12" s="12"/>
      <c r="C12" s="56" t="s">
        <v>329</v>
      </c>
      <c r="D12" s="12"/>
      <c r="E12" s="119">
        <v>-1059.6387970000005</v>
      </c>
      <c r="F12" s="57"/>
      <c r="G12" s="121">
        <v>-227.45983100000012</v>
      </c>
      <c r="H12" s="121"/>
      <c r="I12" s="121">
        <v>212.41974899999877</v>
      </c>
      <c r="J12" s="12"/>
      <c r="K12" s="119">
        <v>-693.34993699999995</v>
      </c>
      <c r="L12" s="57"/>
      <c r="M12" s="121">
        <v>-159.5645070000005</v>
      </c>
      <c r="N12" s="121"/>
      <c r="O12" s="121">
        <v>69.282099000000017</v>
      </c>
      <c r="P12" s="82"/>
      <c r="Q12" s="121">
        <v>-483.98411200000191</v>
      </c>
      <c r="R12" s="12"/>
      <c r="S12" s="56" t="s">
        <v>528</v>
      </c>
      <c r="T12" s="12"/>
      <c r="U12" s="218"/>
    </row>
    <row r="13" spans="1:26" ht="13.5" customHeight="1">
      <c r="A13" s="218"/>
      <c r="B13" s="12"/>
      <c r="C13" s="56" t="s">
        <v>330</v>
      </c>
      <c r="D13" s="12"/>
      <c r="E13" s="119">
        <v>-1378.6015469999993</v>
      </c>
      <c r="F13" s="57"/>
      <c r="G13" s="121">
        <v>-387.80630499999643</v>
      </c>
      <c r="H13" s="121"/>
      <c r="I13" s="121">
        <v>-318.96274999999878</v>
      </c>
      <c r="J13" s="12"/>
      <c r="K13" s="119">
        <v>-1053.3234729999986</v>
      </c>
      <c r="L13" s="57"/>
      <c r="M13" s="121">
        <v>-297.68335499999557</v>
      </c>
      <c r="N13" s="121"/>
      <c r="O13" s="121">
        <v>-359.9735359999986</v>
      </c>
      <c r="P13" s="82"/>
      <c r="Q13" s="121">
        <v>-822.90305599999829</v>
      </c>
      <c r="R13" s="12"/>
      <c r="S13" s="56" t="s">
        <v>529</v>
      </c>
      <c r="T13" s="12"/>
      <c r="U13" s="218"/>
    </row>
    <row r="14" spans="1:26" ht="13.5" customHeight="1">
      <c r="A14" s="218"/>
      <c r="B14" s="12"/>
      <c r="C14" s="56" t="s">
        <v>331</v>
      </c>
      <c r="D14" s="12"/>
      <c r="E14" s="119">
        <v>-1354.6042770000004</v>
      </c>
      <c r="F14" s="57"/>
      <c r="G14" s="121">
        <v>-8.5163800000000265</v>
      </c>
      <c r="H14" s="121"/>
      <c r="I14" s="121">
        <v>23.997269999998935</v>
      </c>
      <c r="J14" s="12"/>
      <c r="K14" s="119">
        <v>-1044.6169060000002</v>
      </c>
      <c r="L14" s="57"/>
      <c r="M14" s="121">
        <v>-70.786732000000029</v>
      </c>
      <c r="N14" s="121"/>
      <c r="O14" s="121">
        <v>8.7065669999983584</v>
      </c>
      <c r="P14" s="82"/>
      <c r="Q14" s="121">
        <v>-623.78251599999658</v>
      </c>
      <c r="R14" s="12"/>
      <c r="S14" s="56" t="s">
        <v>530</v>
      </c>
      <c r="T14" s="12"/>
      <c r="U14" s="218"/>
    </row>
    <row r="15" spans="1:26" ht="13.5" customHeight="1">
      <c r="A15" s="218"/>
      <c r="B15" s="12"/>
      <c r="C15" s="56" t="s">
        <v>332</v>
      </c>
      <c r="D15" s="12"/>
      <c r="E15" s="119">
        <v>-1179.3091749999994</v>
      </c>
      <c r="F15" s="57"/>
      <c r="G15" s="121">
        <v>310.15397900000062</v>
      </c>
      <c r="H15" s="121"/>
      <c r="I15" s="121">
        <v>175.29510200000095</v>
      </c>
      <c r="J15" s="12"/>
      <c r="K15" s="119">
        <v>-1009.6823279999999</v>
      </c>
      <c r="L15" s="57"/>
      <c r="M15" s="121">
        <v>82.433168999999907</v>
      </c>
      <c r="N15" s="121"/>
      <c r="O15" s="121">
        <v>34.934578000000329</v>
      </c>
      <c r="P15" s="82"/>
      <c r="Q15" s="121">
        <v>-86.168705999995836</v>
      </c>
      <c r="R15" s="12"/>
      <c r="S15" s="56" t="s">
        <v>531</v>
      </c>
      <c r="T15" s="12"/>
      <c r="U15" s="218"/>
    </row>
    <row r="16" spans="1:26" ht="13.5" customHeight="1">
      <c r="A16" s="218"/>
      <c r="B16" s="12"/>
      <c r="C16" s="56" t="s">
        <v>333</v>
      </c>
      <c r="D16" s="12"/>
      <c r="E16" s="119">
        <v>-1735.0288419999997</v>
      </c>
      <c r="F16" s="57"/>
      <c r="G16" s="121">
        <v>-601.67327299999943</v>
      </c>
      <c r="H16" s="121"/>
      <c r="I16" s="121">
        <v>-555.7196670000003</v>
      </c>
      <c r="J16" s="12"/>
      <c r="K16" s="119">
        <v>-1034.0084729999999</v>
      </c>
      <c r="L16" s="57"/>
      <c r="M16" s="121">
        <v>-202.86409600000025</v>
      </c>
      <c r="N16" s="121"/>
      <c r="O16" s="121">
        <v>-24.326144999999997</v>
      </c>
      <c r="P16" s="82"/>
      <c r="Q16" s="121">
        <v>-300.03567399999883</v>
      </c>
      <c r="R16" s="12"/>
      <c r="S16" s="56" t="s">
        <v>532</v>
      </c>
      <c r="T16" s="12"/>
      <c r="U16" s="218"/>
    </row>
    <row r="17" spans="1:21" ht="13.5" customHeight="1">
      <c r="A17" s="218"/>
      <c r="B17" s="12"/>
      <c r="C17" s="56" t="s">
        <v>334</v>
      </c>
      <c r="D17" s="12"/>
      <c r="E17" s="119">
        <v>-1295.7282730000006</v>
      </c>
      <c r="F17" s="57"/>
      <c r="G17" s="121">
        <v>-143.92359800000122</v>
      </c>
      <c r="H17" s="121"/>
      <c r="I17" s="121">
        <v>439.30056899999909</v>
      </c>
      <c r="J17" s="12"/>
      <c r="K17" s="119">
        <v>-885.32407499999954</v>
      </c>
      <c r="L17" s="57"/>
      <c r="M17" s="121">
        <v>-192.51920999999948</v>
      </c>
      <c r="N17" s="121"/>
      <c r="O17" s="121">
        <v>148.68439800000033</v>
      </c>
      <c r="P17" s="82"/>
      <c r="Q17" s="121">
        <v>-435.44289200000003</v>
      </c>
      <c r="R17" s="12"/>
      <c r="S17" s="56" t="s">
        <v>533</v>
      </c>
      <c r="T17" s="12"/>
      <c r="U17" s="218"/>
    </row>
    <row r="18" spans="1:21" ht="13.5" customHeight="1">
      <c r="A18" s="218"/>
      <c r="B18" s="12"/>
      <c r="C18" s="56" t="s">
        <v>335</v>
      </c>
      <c r="D18" s="12"/>
      <c r="E18" s="119">
        <v>-1725.8035880000007</v>
      </c>
      <c r="F18" s="57"/>
      <c r="G18" s="121">
        <v>-367.09028599999829</v>
      </c>
      <c r="H18" s="121"/>
      <c r="I18" s="121">
        <v>-430.07531500000005</v>
      </c>
      <c r="J18" s="12"/>
      <c r="K18" s="119">
        <v>-1107.7984920000004</v>
      </c>
      <c r="L18" s="57"/>
      <c r="M18" s="121">
        <v>-16.921499999998559</v>
      </c>
      <c r="N18" s="121"/>
      <c r="O18" s="121">
        <v>-222.47441700000081</v>
      </c>
      <c r="P18" s="82"/>
      <c r="Q18" s="121">
        <v>-1112.6871569999989</v>
      </c>
      <c r="R18" s="12"/>
      <c r="S18" s="56" t="s">
        <v>534</v>
      </c>
      <c r="T18" s="12"/>
      <c r="U18" s="218"/>
    </row>
    <row r="19" spans="1:21" ht="13.5" customHeight="1">
      <c r="A19" s="218"/>
      <c r="B19" s="12"/>
      <c r="C19" s="56" t="s">
        <v>336</v>
      </c>
      <c r="D19" s="12"/>
      <c r="E19" s="119">
        <v>-1282.6376070000006</v>
      </c>
      <c r="F19" s="57"/>
      <c r="G19" s="121">
        <v>-12.15317099999902</v>
      </c>
      <c r="H19" s="121"/>
      <c r="I19" s="121">
        <v>443.1659810000001</v>
      </c>
      <c r="J19" s="12"/>
      <c r="K19" s="119">
        <v>-960.34244900000067</v>
      </c>
      <c r="L19" s="57"/>
      <c r="M19" s="121">
        <v>-3.5610509999987698</v>
      </c>
      <c r="N19" s="121"/>
      <c r="O19" s="121">
        <v>147.45604299999968</v>
      </c>
      <c r="P19" s="82"/>
      <c r="Q19" s="121">
        <v>-523.16705499999853</v>
      </c>
      <c r="R19" s="12"/>
      <c r="S19" s="56" t="s">
        <v>535</v>
      </c>
      <c r="T19" s="12"/>
      <c r="U19" s="218"/>
    </row>
    <row r="20" spans="1:21" ht="13.5" customHeight="1">
      <c r="A20" s="218"/>
      <c r="B20" s="12"/>
      <c r="C20" s="56" t="s">
        <v>337</v>
      </c>
      <c r="D20" s="12"/>
      <c r="E20" s="119">
        <v>-1630.4850339999994</v>
      </c>
      <c r="F20" s="57"/>
      <c r="G20" s="121">
        <v>-52.47352299999875</v>
      </c>
      <c r="H20" s="121"/>
      <c r="I20" s="121">
        <v>-347.84742699999879</v>
      </c>
      <c r="J20" s="12"/>
      <c r="K20" s="119">
        <v>-1135.4573369999998</v>
      </c>
      <c r="L20" s="57"/>
      <c r="M20" s="121">
        <v>-46.622716999999284</v>
      </c>
      <c r="N20" s="121"/>
      <c r="O20" s="121">
        <v>-175.11488799999915</v>
      </c>
      <c r="P20" s="82"/>
      <c r="Q20" s="121">
        <v>-431.7169799999956</v>
      </c>
      <c r="R20" s="12"/>
      <c r="S20" s="56" t="s">
        <v>536</v>
      </c>
      <c r="T20" s="12"/>
      <c r="U20" s="218"/>
    </row>
    <row r="21" spans="1:21" ht="13.5" customHeight="1">
      <c r="A21" s="218"/>
      <c r="B21" s="12"/>
      <c r="C21" s="56" t="s">
        <v>338</v>
      </c>
      <c r="D21" s="12"/>
      <c r="E21" s="119">
        <v>-2070.5708859999995</v>
      </c>
      <c r="F21" s="57"/>
      <c r="G21" s="121">
        <v>-1127.9132119999986</v>
      </c>
      <c r="H21" s="121"/>
      <c r="I21" s="121">
        <v>-440.08585200000016</v>
      </c>
      <c r="J21" s="12"/>
      <c r="K21" s="119">
        <v>-1519.4013379999997</v>
      </c>
      <c r="L21" s="57"/>
      <c r="M21" s="121">
        <v>-1022.2030099999993</v>
      </c>
      <c r="N21" s="121"/>
      <c r="O21" s="121">
        <v>-383.94400099999984</v>
      </c>
      <c r="P21" s="82"/>
      <c r="Q21" s="121">
        <v>-1192.5399059999963</v>
      </c>
      <c r="R21" s="12"/>
      <c r="S21" s="56" t="s">
        <v>537</v>
      </c>
      <c r="T21" s="12"/>
      <c r="U21" s="218"/>
    </row>
    <row r="22" spans="1:21" ht="13.5" customHeight="1">
      <c r="A22" s="218"/>
      <c r="B22" s="12"/>
      <c r="C22" s="56" t="s">
        <v>339</v>
      </c>
      <c r="D22" s="12"/>
      <c r="E22" s="119">
        <v>-1604.7881099999995</v>
      </c>
      <c r="F22" s="57"/>
      <c r="G22" s="121">
        <v>-92.185232999999243</v>
      </c>
      <c r="H22" s="121"/>
      <c r="I22" s="121">
        <v>465.78277600000001</v>
      </c>
      <c r="J22" s="12"/>
      <c r="K22" s="119">
        <v>-1275.0205740000001</v>
      </c>
      <c r="L22" s="57"/>
      <c r="M22" s="121">
        <v>-88.59235900000067</v>
      </c>
      <c r="N22" s="121"/>
      <c r="O22" s="121">
        <v>244.38076399999954</v>
      </c>
      <c r="P22" s="82"/>
      <c r="Q22" s="121">
        <v>-1272.5719679999966</v>
      </c>
      <c r="R22" s="12"/>
      <c r="S22" s="56" t="s">
        <v>538</v>
      </c>
      <c r="T22" s="12"/>
      <c r="U22" s="218"/>
    </row>
    <row r="23" spans="1:21" ht="6.75" customHeight="1">
      <c r="A23" s="12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82"/>
      <c r="Q23" s="12"/>
      <c r="R23" s="12"/>
      <c r="S23" s="12"/>
      <c r="T23" s="12"/>
      <c r="U23" s="122"/>
    </row>
    <row r="24" spans="1:21" ht="13.5" customHeight="1">
      <c r="A24" s="218">
        <v>2019</v>
      </c>
      <c r="B24" s="12"/>
      <c r="C24" s="111" t="s">
        <v>298</v>
      </c>
      <c r="D24" s="112"/>
      <c r="E24" s="113">
        <f>SUM(E25:E36)</f>
        <v>-20074.318401000004</v>
      </c>
      <c r="F24" s="114"/>
      <c r="G24" s="195">
        <f>SUM(G25:G36)</f>
        <v>-2485.0637190000043</v>
      </c>
      <c r="H24" s="116"/>
      <c r="I24" s="117"/>
      <c r="J24" s="112"/>
      <c r="K24" s="113">
        <f>SUM(K25:K36)</f>
        <v>-14635.544796999999</v>
      </c>
      <c r="L24" s="114"/>
      <c r="M24" s="195">
        <f>SUM(M25:M36)</f>
        <v>-2154.5873790000019</v>
      </c>
      <c r="N24" s="116"/>
      <c r="O24" s="117"/>
      <c r="P24" s="118"/>
      <c r="Q24" s="117"/>
      <c r="R24" s="12"/>
      <c r="S24" s="111" t="s">
        <v>298</v>
      </c>
      <c r="T24" s="12"/>
      <c r="U24" s="218">
        <v>2019</v>
      </c>
    </row>
    <row r="25" spans="1:21" ht="13.5" customHeight="1">
      <c r="A25" s="218"/>
      <c r="B25" s="12"/>
      <c r="C25" s="56" t="s">
        <v>328</v>
      </c>
      <c r="D25" s="12"/>
      <c r="E25" s="119">
        <v>-1783.8214769999986</v>
      </c>
      <c r="F25" s="57"/>
      <c r="G25" s="121">
        <v>-511.7629309999993</v>
      </c>
      <c r="H25" s="121"/>
      <c r="I25" s="121">
        <v>-179.03336699999909</v>
      </c>
      <c r="J25" s="12"/>
      <c r="K25" s="119">
        <v>-1254.9730199999976</v>
      </c>
      <c r="L25" s="57"/>
      <c r="M25" s="121">
        <v>-492.34098399999766</v>
      </c>
      <c r="N25" s="121"/>
      <c r="O25" s="121">
        <v>20.047554000002492</v>
      </c>
      <c r="P25" s="82"/>
      <c r="Q25" s="121">
        <v>-1731.8613759999971</v>
      </c>
      <c r="R25" s="12"/>
      <c r="S25" s="56" t="s">
        <v>527</v>
      </c>
      <c r="T25" s="12"/>
      <c r="U25" s="218"/>
    </row>
    <row r="26" spans="1:21" ht="13.5" customHeight="1">
      <c r="A26" s="218"/>
      <c r="B26" s="12"/>
      <c r="C26" s="56" t="s">
        <v>329</v>
      </c>
      <c r="D26" s="12"/>
      <c r="E26" s="119">
        <v>-1342.3418500000007</v>
      </c>
      <c r="F26" s="57"/>
      <c r="G26" s="121">
        <v>-282.70305300000018</v>
      </c>
      <c r="H26" s="121"/>
      <c r="I26" s="121">
        <v>441.47962699999789</v>
      </c>
      <c r="J26" s="12"/>
      <c r="K26" s="119">
        <v>-836.04460700000163</v>
      </c>
      <c r="L26" s="57"/>
      <c r="M26" s="121">
        <v>-142.69467000000168</v>
      </c>
      <c r="N26" s="121"/>
      <c r="O26" s="121">
        <v>418.928412999996</v>
      </c>
      <c r="P26" s="82"/>
      <c r="Q26" s="121">
        <v>-886.65121699999872</v>
      </c>
      <c r="R26" s="12"/>
      <c r="S26" s="56" t="s">
        <v>528</v>
      </c>
      <c r="T26" s="12"/>
      <c r="U26" s="218"/>
    </row>
    <row r="27" spans="1:21" ht="13.5" customHeight="1">
      <c r="A27" s="218"/>
      <c r="B27" s="12"/>
      <c r="C27" s="56" t="s">
        <v>330</v>
      </c>
      <c r="D27" s="12"/>
      <c r="E27" s="119">
        <v>-1623.5713409999998</v>
      </c>
      <c r="F27" s="57"/>
      <c r="G27" s="121">
        <v>-244.96979400000055</v>
      </c>
      <c r="H27" s="121"/>
      <c r="I27" s="121">
        <v>-281.22949099999914</v>
      </c>
      <c r="J27" s="12"/>
      <c r="K27" s="119">
        <v>-1186.1418530000001</v>
      </c>
      <c r="L27" s="57"/>
      <c r="M27" s="121">
        <v>-132.81838000000153</v>
      </c>
      <c r="N27" s="121"/>
      <c r="O27" s="121">
        <v>-350.09724599999845</v>
      </c>
      <c r="P27" s="82"/>
      <c r="Q27" s="121">
        <v>-1039.435778</v>
      </c>
      <c r="R27" s="12"/>
      <c r="S27" s="56" t="s">
        <v>529</v>
      </c>
      <c r="T27" s="12"/>
      <c r="U27" s="218"/>
    </row>
    <row r="28" spans="1:21" ht="13.5" customHeight="1">
      <c r="A28" s="218"/>
      <c r="B28" s="12"/>
      <c r="C28" s="56" t="s">
        <v>331</v>
      </c>
      <c r="D28" s="12"/>
      <c r="E28" s="119">
        <v>-1780.1674029999995</v>
      </c>
      <c r="F28" s="57"/>
      <c r="G28" s="121">
        <v>-425.5631259999991</v>
      </c>
      <c r="H28" s="121"/>
      <c r="I28" s="121">
        <v>-156.59606199999962</v>
      </c>
      <c r="J28" s="12"/>
      <c r="K28" s="119">
        <v>-1320.9053829999984</v>
      </c>
      <c r="L28" s="57"/>
      <c r="M28" s="121">
        <v>-276.28847699999824</v>
      </c>
      <c r="N28" s="121"/>
      <c r="O28" s="121">
        <v>-134.76352999999835</v>
      </c>
      <c r="P28" s="82"/>
      <c r="Q28" s="121">
        <v>-953.23597299999983</v>
      </c>
      <c r="R28" s="12"/>
      <c r="S28" s="56" t="s">
        <v>530</v>
      </c>
      <c r="T28" s="12"/>
      <c r="U28" s="218"/>
    </row>
    <row r="29" spans="1:21" ht="13.5" customHeight="1">
      <c r="A29" s="218"/>
      <c r="B29" s="12"/>
      <c r="C29" s="56" t="s">
        <v>332</v>
      </c>
      <c r="D29" s="12"/>
      <c r="E29" s="119">
        <v>-1620.428799999997</v>
      </c>
      <c r="F29" s="57"/>
      <c r="G29" s="121">
        <v>-441.11962499999754</v>
      </c>
      <c r="H29" s="121"/>
      <c r="I29" s="121">
        <v>159.73860300000251</v>
      </c>
      <c r="J29" s="12"/>
      <c r="K29" s="119">
        <v>-1185.1732829999974</v>
      </c>
      <c r="L29" s="57"/>
      <c r="M29" s="121">
        <v>-175.49095499999748</v>
      </c>
      <c r="N29" s="121"/>
      <c r="O29" s="121">
        <v>135.73210000000108</v>
      </c>
      <c r="P29" s="82"/>
      <c r="Q29" s="121">
        <v>-1111.6525449999972</v>
      </c>
      <c r="R29" s="12"/>
      <c r="S29" s="56" t="s">
        <v>531</v>
      </c>
      <c r="T29" s="12"/>
      <c r="U29" s="218"/>
    </row>
    <row r="30" spans="1:21" ht="13.5" customHeight="1">
      <c r="A30" s="218"/>
      <c r="B30" s="12"/>
      <c r="C30" s="56" t="s">
        <v>333</v>
      </c>
      <c r="D30" s="12"/>
      <c r="E30" s="119">
        <v>-1870.3339650000016</v>
      </c>
      <c r="F30" s="57"/>
      <c r="G30" s="121">
        <v>-135.30512300000191</v>
      </c>
      <c r="H30" s="121"/>
      <c r="I30" s="121">
        <v>-249.90516500000467</v>
      </c>
      <c r="J30" s="12"/>
      <c r="K30" s="119">
        <v>-1317.2492980000015</v>
      </c>
      <c r="L30" s="57"/>
      <c r="M30" s="121">
        <v>-283.24082500000168</v>
      </c>
      <c r="N30" s="121"/>
      <c r="O30" s="121">
        <v>-132.07601500000419</v>
      </c>
      <c r="P30" s="82"/>
      <c r="Q30" s="121">
        <v>-1001.9878739999986</v>
      </c>
      <c r="R30" s="12"/>
      <c r="S30" s="56" t="s">
        <v>532</v>
      </c>
      <c r="T30" s="12"/>
      <c r="U30" s="218"/>
    </row>
    <row r="31" spans="1:21" ht="13.5" customHeight="1">
      <c r="A31" s="218"/>
      <c r="B31" s="12"/>
      <c r="C31" s="56" t="s">
        <v>334</v>
      </c>
      <c r="D31" s="12"/>
      <c r="E31" s="119">
        <v>-1863.6370590000024</v>
      </c>
      <c r="F31" s="57"/>
      <c r="G31" s="121">
        <v>-567.90878600000178</v>
      </c>
      <c r="H31" s="121"/>
      <c r="I31" s="121">
        <v>6.6969059999992169</v>
      </c>
      <c r="J31" s="12"/>
      <c r="K31" s="119">
        <v>-1323.8549280000025</v>
      </c>
      <c r="L31" s="57"/>
      <c r="M31" s="121">
        <v>-438.53085300000294</v>
      </c>
      <c r="N31" s="121"/>
      <c r="O31" s="121">
        <v>-6.6056300000009287</v>
      </c>
      <c r="P31" s="82"/>
      <c r="Q31" s="121">
        <v>-1144.3335340000012</v>
      </c>
      <c r="R31" s="12"/>
      <c r="S31" s="56" t="s">
        <v>533</v>
      </c>
      <c r="T31" s="12"/>
      <c r="U31" s="218"/>
    </row>
    <row r="32" spans="1:21" ht="13.5" customHeight="1">
      <c r="A32" s="218"/>
      <c r="B32" s="12"/>
      <c r="C32" s="56" t="s">
        <v>335</v>
      </c>
      <c r="D32" s="12"/>
      <c r="E32" s="119">
        <v>-1622.7543060000025</v>
      </c>
      <c r="F32" s="57"/>
      <c r="G32" s="121">
        <v>103.04928199999813</v>
      </c>
      <c r="H32" s="121"/>
      <c r="I32" s="121">
        <v>240.88275299999987</v>
      </c>
      <c r="J32" s="12"/>
      <c r="K32" s="119">
        <v>-1285.6307510000015</v>
      </c>
      <c r="L32" s="57"/>
      <c r="M32" s="121">
        <v>-177.83225900000116</v>
      </c>
      <c r="N32" s="121"/>
      <c r="O32" s="121">
        <v>38.224177000000964</v>
      </c>
      <c r="P32" s="82"/>
      <c r="Q32" s="121">
        <v>-600.16462700000557</v>
      </c>
      <c r="R32" s="12"/>
      <c r="S32" s="56" t="s">
        <v>534</v>
      </c>
      <c r="T32" s="12"/>
      <c r="U32" s="218"/>
    </row>
    <row r="33" spans="1:21" ht="13.5" customHeight="1">
      <c r="A33" s="218"/>
      <c r="B33" s="12"/>
      <c r="C33" s="56" t="s">
        <v>336</v>
      </c>
      <c r="D33" s="12"/>
      <c r="E33" s="119">
        <v>-1731.2820610000017</v>
      </c>
      <c r="F33" s="57"/>
      <c r="G33" s="121">
        <v>-448.64445400000113</v>
      </c>
      <c r="H33" s="121"/>
      <c r="I33" s="121">
        <v>-108.52775499999916</v>
      </c>
      <c r="J33" s="12"/>
      <c r="K33" s="119">
        <v>-1138.296977</v>
      </c>
      <c r="L33" s="57"/>
      <c r="M33" s="121">
        <v>-177.9545279999993</v>
      </c>
      <c r="N33" s="121"/>
      <c r="O33" s="121">
        <v>147.33377400000154</v>
      </c>
      <c r="P33" s="82"/>
      <c r="Q33" s="121">
        <v>-913.50395800000479</v>
      </c>
      <c r="R33" s="12"/>
      <c r="S33" s="56" t="s">
        <v>535</v>
      </c>
      <c r="T33" s="12"/>
      <c r="U33" s="218"/>
    </row>
    <row r="34" spans="1:21" ht="13.5" customHeight="1">
      <c r="A34" s="218"/>
      <c r="B34" s="12"/>
      <c r="C34" s="56" t="s">
        <v>337</v>
      </c>
      <c r="D34" s="12"/>
      <c r="E34" s="119">
        <v>-1698.6810319999986</v>
      </c>
      <c r="F34" s="57"/>
      <c r="G34" s="121">
        <v>-68.195997999999236</v>
      </c>
      <c r="H34" s="121"/>
      <c r="I34" s="121">
        <v>32.601029000003109</v>
      </c>
      <c r="J34" s="12"/>
      <c r="K34" s="119">
        <v>-1197.437786999998</v>
      </c>
      <c r="L34" s="57"/>
      <c r="M34" s="121">
        <v>-61.9804499999982</v>
      </c>
      <c r="N34" s="121"/>
      <c r="O34" s="121">
        <v>-59.140809999998055</v>
      </c>
      <c r="P34" s="82"/>
      <c r="Q34" s="121">
        <v>-413.79117000000224</v>
      </c>
      <c r="R34" s="12"/>
      <c r="S34" s="56" t="s">
        <v>536</v>
      </c>
      <c r="T34" s="12"/>
      <c r="U34" s="218"/>
    </row>
    <row r="35" spans="1:21" ht="13.5" customHeight="1">
      <c r="A35" s="218"/>
      <c r="B35" s="12"/>
      <c r="C35" s="56" t="s">
        <v>338</v>
      </c>
      <c r="D35" s="12"/>
      <c r="E35" s="119">
        <v>-1708.1984790000015</v>
      </c>
      <c r="F35" s="57"/>
      <c r="G35" s="121">
        <v>362.37240699999802</v>
      </c>
      <c r="H35" s="121"/>
      <c r="I35" s="121">
        <v>-9.5174470000029032</v>
      </c>
      <c r="J35" s="12"/>
      <c r="K35" s="119">
        <v>-1386.5358080000015</v>
      </c>
      <c r="L35" s="57"/>
      <c r="M35" s="121">
        <v>132.86552999999822</v>
      </c>
      <c r="N35" s="121"/>
      <c r="O35" s="121">
        <v>-189.09802100000343</v>
      </c>
      <c r="P35" s="82"/>
      <c r="Q35" s="121">
        <v>-154.46804500000235</v>
      </c>
      <c r="R35" s="12"/>
      <c r="S35" s="56" t="s">
        <v>537</v>
      </c>
      <c r="T35" s="12"/>
      <c r="U35" s="218"/>
    </row>
    <row r="36" spans="1:21" ht="13.5" customHeight="1">
      <c r="A36" s="218"/>
      <c r="B36" s="12"/>
      <c r="C36" s="56" t="s">
        <v>339</v>
      </c>
      <c r="D36" s="12"/>
      <c r="E36" s="119">
        <v>-1429.1006279999992</v>
      </c>
      <c r="F36" s="57"/>
      <c r="G36" s="121">
        <v>175.68748200000027</v>
      </c>
      <c r="H36" s="121"/>
      <c r="I36" s="121">
        <v>279.09785100000227</v>
      </c>
      <c r="J36" s="12"/>
      <c r="K36" s="119">
        <v>-1203.3011020000004</v>
      </c>
      <c r="L36" s="57"/>
      <c r="M36" s="121">
        <v>71.719471999999769</v>
      </c>
      <c r="N36" s="121"/>
      <c r="O36" s="121">
        <v>183.2347060000011</v>
      </c>
      <c r="P36" s="82"/>
      <c r="Q36" s="121">
        <v>469.86389099999906</v>
      </c>
      <c r="R36" s="12"/>
      <c r="S36" s="56" t="s">
        <v>538</v>
      </c>
      <c r="T36" s="12"/>
      <c r="U36" s="218"/>
    </row>
    <row r="37" spans="1:21" ht="6.75" customHeight="1">
      <c r="A37" s="12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82"/>
      <c r="Q37" s="12"/>
      <c r="R37" s="12"/>
      <c r="S37" s="12"/>
      <c r="T37" s="12"/>
      <c r="U37" s="122"/>
    </row>
    <row r="38" spans="1:21" ht="13.5" customHeight="1">
      <c r="A38" s="218">
        <v>2020</v>
      </c>
      <c r="B38" s="12"/>
      <c r="C38" s="111"/>
      <c r="D38" s="112"/>
      <c r="E38" s="113"/>
      <c r="F38" s="114"/>
      <c r="G38" s="195"/>
      <c r="H38" s="116"/>
      <c r="I38" s="117"/>
      <c r="J38" s="112"/>
      <c r="K38" s="113"/>
      <c r="L38" s="114"/>
      <c r="M38" s="195"/>
      <c r="N38" s="116"/>
      <c r="O38" s="117"/>
      <c r="P38" s="118"/>
      <c r="Q38" s="117"/>
      <c r="R38" s="12"/>
      <c r="S38" s="111"/>
      <c r="T38" s="12"/>
      <c r="U38" s="218">
        <v>2020</v>
      </c>
    </row>
    <row r="39" spans="1:21" ht="13.5" customHeight="1">
      <c r="A39" s="218"/>
      <c r="B39" s="12"/>
      <c r="C39" s="56" t="s">
        <v>328</v>
      </c>
      <c r="D39" s="12"/>
      <c r="E39" s="119">
        <v>-1464.2194319999999</v>
      </c>
      <c r="F39" s="57"/>
      <c r="G39" s="121">
        <v>319.60204499999872</v>
      </c>
      <c r="H39" s="121"/>
      <c r="I39" s="121">
        <v>-35.118804000000637</v>
      </c>
      <c r="J39" s="12"/>
      <c r="K39" s="119">
        <v>-977.53962099999808</v>
      </c>
      <c r="L39" s="57"/>
      <c r="M39" s="121">
        <v>277.43339899999955</v>
      </c>
      <c r="N39" s="121"/>
      <c r="O39" s="121">
        <v>225.76148100000228</v>
      </c>
      <c r="P39" s="82"/>
      <c r="Q39" s="121">
        <v>857.66193399999702</v>
      </c>
      <c r="R39" s="12"/>
      <c r="S39" s="56" t="s">
        <v>527</v>
      </c>
      <c r="T39" s="12"/>
      <c r="U39" s="218"/>
    </row>
    <row r="40" spans="1:21" ht="13.5" customHeight="1">
      <c r="A40" s="218"/>
      <c r="B40" s="12"/>
      <c r="C40" s="56" t="s">
        <v>329</v>
      </c>
      <c r="D40" s="12"/>
      <c r="E40" s="119">
        <v>-1544.175855999998</v>
      </c>
      <c r="F40" s="57"/>
      <c r="G40" s="121">
        <v>-201.83400599999732</v>
      </c>
      <c r="H40" s="121"/>
      <c r="I40" s="121">
        <v>-79.956423999998151</v>
      </c>
      <c r="J40" s="12"/>
      <c r="K40" s="119">
        <v>-1129.7423439999975</v>
      </c>
      <c r="L40" s="57"/>
      <c r="M40" s="121">
        <v>-293.69773699999587</v>
      </c>
      <c r="N40" s="121"/>
      <c r="O40" s="121">
        <v>-152.20272299999942</v>
      </c>
      <c r="P40" s="82"/>
      <c r="Q40" s="121">
        <v>293.45552100000168</v>
      </c>
      <c r="R40" s="12"/>
      <c r="S40" s="56" t="s">
        <v>528</v>
      </c>
      <c r="T40" s="12"/>
      <c r="U40" s="218"/>
    </row>
    <row r="41" spans="1:21" ht="13.5" customHeight="1">
      <c r="A41" s="218"/>
      <c r="B41" s="12"/>
      <c r="C41" s="56" t="s">
        <v>330</v>
      </c>
      <c r="D41" s="12"/>
      <c r="E41" s="119">
        <v>-1556.4760180000021</v>
      </c>
      <c r="F41" s="57"/>
      <c r="G41" s="121">
        <v>67.095322999997734</v>
      </c>
      <c r="H41" s="121"/>
      <c r="I41" s="121">
        <v>-12.300162000004093</v>
      </c>
      <c r="J41" s="12"/>
      <c r="K41" s="119">
        <v>-1128.2534240000014</v>
      </c>
      <c r="L41" s="57"/>
      <c r="M41" s="121">
        <v>57.888428999998723</v>
      </c>
      <c r="N41" s="121"/>
      <c r="O41" s="121">
        <v>1.488919999996142</v>
      </c>
      <c r="P41" s="82"/>
      <c r="Q41" s="121">
        <v>184.86336199999914</v>
      </c>
      <c r="R41" s="12"/>
      <c r="S41" s="56" t="s">
        <v>529</v>
      </c>
      <c r="T41" s="12"/>
      <c r="U41" s="218"/>
    </row>
    <row r="42" spans="1:21" ht="13.5" customHeight="1">
      <c r="A42" s="218"/>
      <c r="B42" s="12"/>
      <c r="C42" s="56" t="s">
        <v>331</v>
      </c>
      <c r="D42" s="12"/>
      <c r="E42" s="119">
        <v>-1185.1282960000003</v>
      </c>
      <c r="F42" s="57"/>
      <c r="G42" s="121">
        <v>595.03910699999915</v>
      </c>
      <c r="H42" s="121"/>
      <c r="I42" s="121">
        <v>371.3477220000018</v>
      </c>
      <c r="J42" s="12"/>
      <c r="K42" s="119">
        <v>-937.5212319999996</v>
      </c>
      <c r="L42" s="57"/>
      <c r="M42" s="121">
        <v>383.38415099999884</v>
      </c>
      <c r="N42" s="121"/>
      <c r="O42" s="121">
        <v>190.73219200000176</v>
      </c>
      <c r="P42" s="82"/>
      <c r="Q42" s="121">
        <v>460.30042400000002</v>
      </c>
      <c r="R42" s="12"/>
      <c r="S42" s="56" t="s">
        <v>530</v>
      </c>
      <c r="T42" s="12"/>
      <c r="U42" s="218"/>
    </row>
    <row r="43" spans="1:21" ht="13.5" customHeight="1">
      <c r="A43" s="218"/>
      <c r="B43" s="12"/>
      <c r="C43" s="56" t="s">
        <v>332</v>
      </c>
      <c r="D43" s="12"/>
      <c r="E43" s="119">
        <v>-946.73884000000044</v>
      </c>
      <c r="F43" s="57"/>
      <c r="G43" s="121">
        <v>673.68995999999652</v>
      </c>
      <c r="H43" s="121"/>
      <c r="I43" s="121">
        <v>238.38945599999988</v>
      </c>
      <c r="J43" s="12"/>
      <c r="K43" s="119">
        <v>-820.5117850000006</v>
      </c>
      <c r="L43" s="57"/>
      <c r="M43" s="121">
        <v>364.66149799999675</v>
      </c>
      <c r="N43" s="121"/>
      <c r="O43" s="121">
        <v>117.009446999999</v>
      </c>
      <c r="P43" s="82"/>
      <c r="Q43" s="121">
        <v>1335.8243899999934</v>
      </c>
      <c r="R43" s="12"/>
      <c r="S43" s="56" t="s">
        <v>531</v>
      </c>
      <c r="T43" s="12"/>
      <c r="U43" s="218"/>
    </row>
    <row r="44" spans="1:21" ht="13.5" customHeight="1">
      <c r="A44" s="218"/>
      <c r="B44" s="12"/>
      <c r="C44" s="56" t="s">
        <v>333</v>
      </c>
      <c r="D44" s="12"/>
      <c r="E44" s="119">
        <v>-883.24117599999954</v>
      </c>
      <c r="F44" s="57"/>
      <c r="G44" s="121">
        <v>987.09278900000209</v>
      </c>
      <c r="H44" s="121"/>
      <c r="I44" s="121">
        <v>63.497664000000896</v>
      </c>
      <c r="J44" s="12"/>
      <c r="K44" s="119">
        <v>-721.2692390000002</v>
      </c>
      <c r="L44" s="57"/>
      <c r="M44" s="121">
        <v>595.98005900000135</v>
      </c>
      <c r="N44" s="121"/>
      <c r="O44" s="121">
        <v>99.242546000000402</v>
      </c>
      <c r="P44" s="82"/>
      <c r="Q44" s="121">
        <v>2255.8218559999978</v>
      </c>
      <c r="R44" s="12"/>
      <c r="S44" s="56" t="s">
        <v>532</v>
      </c>
      <c r="T44" s="12"/>
      <c r="U44" s="218"/>
    </row>
    <row r="45" spans="1:21" ht="13.5" customHeight="1">
      <c r="A45" s="218"/>
      <c r="B45" s="12"/>
      <c r="C45" s="56" t="s">
        <v>334</v>
      </c>
      <c r="D45" s="12"/>
      <c r="E45" s="119">
        <v>-779.62949000000117</v>
      </c>
      <c r="F45" s="57"/>
      <c r="G45" s="121">
        <v>1084.0075690000012</v>
      </c>
      <c r="H45" s="121"/>
      <c r="I45" s="121">
        <v>103.61168599999837</v>
      </c>
      <c r="J45" s="12"/>
      <c r="K45" s="119">
        <v>-507.5240960000001</v>
      </c>
      <c r="L45" s="57"/>
      <c r="M45" s="121">
        <v>816.33083200000237</v>
      </c>
      <c r="N45" s="121"/>
      <c r="O45" s="121">
        <v>213.7451430000001</v>
      </c>
      <c r="P45" s="82"/>
      <c r="Q45" s="121">
        <v>2744.7903179999998</v>
      </c>
      <c r="R45" s="12"/>
      <c r="S45" s="56" t="s">
        <v>533</v>
      </c>
      <c r="T45" s="12"/>
      <c r="U45" s="218"/>
    </row>
    <row r="46" spans="1:21" ht="13.5" customHeight="1">
      <c r="A46" s="218"/>
      <c r="B46" s="12"/>
      <c r="C46" s="56" t="s">
        <v>335</v>
      </c>
      <c r="D46" s="12"/>
      <c r="E46" s="119">
        <v>-1131.4611960000002</v>
      </c>
      <c r="F46" s="57"/>
      <c r="G46" s="121">
        <v>491.29311000000234</v>
      </c>
      <c r="H46" s="121"/>
      <c r="I46" s="121">
        <v>-351.83170599999903</v>
      </c>
      <c r="J46" s="12"/>
      <c r="K46" s="119">
        <v>-857.42146500000035</v>
      </c>
      <c r="L46" s="57"/>
      <c r="M46" s="121">
        <v>428.20928600000116</v>
      </c>
      <c r="N46" s="121"/>
      <c r="O46" s="121">
        <v>-349.89736900000025</v>
      </c>
      <c r="P46" s="82"/>
      <c r="Q46" s="121">
        <v>2562.3934680000057</v>
      </c>
      <c r="R46" s="12"/>
      <c r="S46" s="56" t="s">
        <v>534</v>
      </c>
      <c r="T46" s="12"/>
      <c r="U46" s="218"/>
    </row>
    <row r="47" spans="1:21" ht="13.5" customHeight="1">
      <c r="A47" s="218"/>
      <c r="B47" s="12"/>
      <c r="C47" s="56" t="s">
        <v>336</v>
      </c>
      <c r="D47" s="12"/>
      <c r="E47" s="119">
        <v>-1087.9165960000018</v>
      </c>
      <c r="F47" s="57"/>
      <c r="G47" s="121">
        <v>643.36546499999986</v>
      </c>
      <c r="H47" s="121"/>
      <c r="I47" s="121">
        <v>43.544599999998354</v>
      </c>
      <c r="J47" s="12"/>
      <c r="K47" s="119">
        <v>-785.29781100000127</v>
      </c>
      <c r="L47" s="57"/>
      <c r="M47" s="121">
        <v>352.9991659999987</v>
      </c>
      <c r="N47" s="121"/>
      <c r="O47" s="121">
        <v>72.123653999999078</v>
      </c>
      <c r="P47" s="82"/>
      <c r="Q47" s="121">
        <v>2218.6661440000034</v>
      </c>
      <c r="R47" s="12"/>
      <c r="S47" s="56" t="s">
        <v>535</v>
      </c>
      <c r="T47" s="12"/>
      <c r="U47" s="218"/>
    </row>
    <row r="48" spans="1:21" ht="6.75" customHeight="1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82"/>
      <c r="Q48" s="12"/>
      <c r="R48" s="12"/>
      <c r="S48" s="12"/>
      <c r="T48" s="12"/>
    </row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7"/>
    <mergeCell ref="A10:A22"/>
    <mergeCell ref="A24:A36"/>
    <mergeCell ref="A4:A8"/>
    <mergeCell ref="C4:C8"/>
    <mergeCell ref="U24:U36"/>
    <mergeCell ref="U38:U47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U68"/>
  <sheetViews>
    <sheetView showGridLines="0" topLeftCell="A2" zoomScale="90" zoomScaleNormal="90" workbookViewId="0">
      <selection activeCell="A2" sqref="A2:S2"/>
    </sheetView>
  </sheetViews>
  <sheetFormatPr defaultRowHeight="9"/>
  <cols>
    <col min="1" max="1" width="6.5703125" style="28" customWidth="1"/>
    <col min="2" max="2" width="9.28515625" style="16" customWidth="1"/>
    <col min="3" max="17" width="10.140625" style="16" customWidth="1"/>
    <col min="18" max="18" width="6.5703125" style="16" customWidth="1"/>
    <col min="19" max="19" width="9.140625" style="16"/>
    <col min="20" max="20" width="2.85546875" style="16" customWidth="1"/>
    <col min="21" max="16384" width="9.140625" style="16"/>
  </cols>
  <sheetData>
    <row r="1" spans="1:21" hidden="1"/>
    <row r="2" spans="1:21" ht="24" customHeight="1">
      <c r="A2" s="223" t="s">
        <v>554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153"/>
    </row>
    <row r="3" spans="1:21" s="17" customFormat="1" ht="6.75" customHeight="1" thickBo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21" ht="12" customHeight="1" thickBot="1">
      <c r="A4" s="225" t="s">
        <v>162</v>
      </c>
      <c r="B4" s="225" t="s">
        <v>163</v>
      </c>
      <c r="C4" s="227" t="s">
        <v>582</v>
      </c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9"/>
      <c r="R4" s="225" t="s">
        <v>539</v>
      </c>
      <c r="S4" s="225" t="s">
        <v>526</v>
      </c>
      <c r="U4" s="163"/>
    </row>
    <row r="5" spans="1:21" ht="21.75" customHeight="1" thickBot="1">
      <c r="A5" s="226"/>
      <c r="B5" s="226"/>
      <c r="C5" s="91" t="s">
        <v>164</v>
      </c>
      <c r="D5" s="91" t="s">
        <v>165</v>
      </c>
      <c r="E5" s="91" t="s">
        <v>166</v>
      </c>
      <c r="F5" s="91" t="s">
        <v>167</v>
      </c>
      <c r="G5" s="91" t="s">
        <v>168</v>
      </c>
      <c r="H5" s="91" t="s">
        <v>354</v>
      </c>
      <c r="I5" s="91" t="s">
        <v>169</v>
      </c>
      <c r="J5" s="91" t="s">
        <v>170</v>
      </c>
      <c r="K5" s="91" t="s">
        <v>171</v>
      </c>
      <c r="L5" s="91" t="s">
        <v>172</v>
      </c>
      <c r="M5" s="91" t="s">
        <v>173</v>
      </c>
      <c r="N5" s="91" t="s">
        <v>174</v>
      </c>
      <c r="O5" s="91" t="s">
        <v>175</v>
      </c>
      <c r="P5" s="91" t="s">
        <v>176</v>
      </c>
      <c r="Q5" s="91" t="s">
        <v>177</v>
      </c>
      <c r="R5" s="226"/>
      <c r="S5" s="226"/>
    </row>
    <row r="6" spans="1:21" ht="12.75">
      <c r="A6" s="166">
        <v>2019</v>
      </c>
      <c r="B6" s="16" t="s">
        <v>340</v>
      </c>
      <c r="C6" s="18">
        <v>877.35040700000002</v>
      </c>
      <c r="D6" s="18">
        <v>35.433509999999998</v>
      </c>
      <c r="E6" s="18">
        <v>208.59176400000001</v>
      </c>
      <c r="F6" s="18">
        <v>17.719322999999999</v>
      </c>
      <c r="G6" s="18">
        <v>0.41354099999999999</v>
      </c>
      <c r="H6" s="18">
        <v>6.2248320000000001</v>
      </c>
      <c r="I6" s="18">
        <v>26.300028999999999</v>
      </c>
      <c r="J6" s="18">
        <v>22.453023999999999</v>
      </c>
      <c r="K6" s="18">
        <v>7.6511870000000002</v>
      </c>
      <c r="L6" s="18">
        <v>1918.732577</v>
      </c>
      <c r="M6" s="18">
        <v>3.6959770000000001</v>
      </c>
      <c r="N6" s="18">
        <v>14.300765</v>
      </c>
      <c r="O6" s="18">
        <v>730.86685399999999</v>
      </c>
      <c r="P6" s="18">
        <v>12.065595999999999</v>
      </c>
      <c r="Q6" s="18">
        <v>42.142010999999997</v>
      </c>
      <c r="R6" s="166">
        <v>2019</v>
      </c>
      <c r="S6" s="16" t="s">
        <v>542</v>
      </c>
      <c r="U6" s="153"/>
    </row>
    <row r="7" spans="1:21">
      <c r="B7" s="16" t="s">
        <v>341</v>
      </c>
      <c r="C7" s="18">
        <v>871.15948400000002</v>
      </c>
      <c r="D7" s="18">
        <v>43.967427000000001</v>
      </c>
      <c r="E7" s="18">
        <v>163.414165</v>
      </c>
      <c r="F7" s="18">
        <v>7.2929149999999998</v>
      </c>
      <c r="G7" s="18">
        <v>1.3091079999999999</v>
      </c>
      <c r="H7" s="18">
        <v>4.6657000000000002</v>
      </c>
      <c r="I7" s="18">
        <v>23.275805999999999</v>
      </c>
      <c r="J7" s="18">
        <v>18.396502999999999</v>
      </c>
      <c r="K7" s="18">
        <v>8.0194779999999994</v>
      </c>
      <c r="L7" s="18">
        <v>1914.591109</v>
      </c>
      <c r="M7" s="18">
        <v>3.1020470000000002</v>
      </c>
      <c r="N7" s="18">
        <v>15.723858999999999</v>
      </c>
      <c r="O7" s="18">
        <v>528.09646299999997</v>
      </c>
      <c r="P7" s="18">
        <v>13.035940999999999</v>
      </c>
      <c r="Q7" s="18">
        <v>54.414611000000001</v>
      </c>
      <c r="R7" s="28"/>
      <c r="S7" s="16" t="s">
        <v>543</v>
      </c>
    </row>
    <row r="8" spans="1:21">
      <c r="B8" s="16" t="s">
        <v>342</v>
      </c>
      <c r="C8" s="18">
        <v>901.14542900000004</v>
      </c>
      <c r="D8" s="18">
        <v>42.07461</v>
      </c>
      <c r="E8" s="18">
        <v>225.83183399999999</v>
      </c>
      <c r="F8" s="18">
        <v>14.999743</v>
      </c>
      <c r="G8" s="18">
        <v>0.84864700000000004</v>
      </c>
      <c r="H8" s="18">
        <v>2.7373660000000002</v>
      </c>
      <c r="I8" s="18">
        <v>37.031519000000003</v>
      </c>
      <c r="J8" s="18">
        <v>21.071867999999998</v>
      </c>
      <c r="K8" s="18">
        <v>9.2504019999999993</v>
      </c>
      <c r="L8" s="18">
        <v>2059.9425799999999</v>
      </c>
      <c r="M8" s="18">
        <v>1.757789</v>
      </c>
      <c r="N8" s="18">
        <v>17.308596000000001</v>
      </c>
      <c r="O8" s="18">
        <v>768.51548000000003</v>
      </c>
      <c r="P8" s="18">
        <v>13.842224999999999</v>
      </c>
      <c r="Q8" s="18">
        <v>49.679250000000003</v>
      </c>
      <c r="R8" s="28"/>
      <c r="S8" s="16" t="s">
        <v>544</v>
      </c>
    </row>
    <row r="9" spans="1:21">
      <c r="B9" s="16" t="s">
        <v>343</v>
      </c>
      <c r="C9" s="18">
        <v>988.50987099999998</v>
      </c>
      <c r="D9" s="18">
        <v>35.040277000000003</v>
      </c>
      <c r="E9" s="18">
        <v>196.474952</v>
      </c>
      <c r="F9" s="18">
        <v>6.3571809999999997</v>
      </c>
      <c r="G9" s="18">
        <v>0.50812999999999997</v>
      </c>
      <c r="H9" s="18">
        <v>4.5229460000000001</v>
      </c>
      <c r="I9" s="18">
        <v>63.779155000000003</v>
      </c>
      <c r="J9" s="18">
        <v>20.428615000000001</v>
      </c>
      <c r="K9" s="18">
        <v>9.774457</v>
      </c>
      <c r="L9" s="18">
        <v>1988.105161</v>
      </c>
      <c r="M9" s="18">
        <v>2.142633</v>
      </c>
      <c r="N9" s="18">
        <v>14.240290999999999</v>
      </c>
      <c r="O9" s="18">
        <v>604.24936100000002</v>
      </c>
      <c r="P9" s="18">
        <v>13.154332</v>
      </c>
      <c r="Q9" s="18">
        <v>49.324157</v>
      </c>
      <c r="R9" s="28"/>
      <c r="S9" s="16" t="s">
        <v>545</v>
      </c>
    </row>
    <row r="10" spans="1:21">
      <c r="B10" s="16" t="s">
        <v>344</v>
      </c>
      <c r="C10" s="18">
        <v>930.33325000000002</v>
      </c>
      <c r="D10" s="18">
        <v>32.563823999999997</v>
      </c>
      <c r="E10" s="18">
        <v>216.35057900000001</v>
      </c>
      <c r="F10" s="18">
        <v>13.690666999999999</v>
      </c>
      <c r="G10" s="18">
        <v>0.43430800000000003</v>
      </c>
      <c r="H10" s="18">
        <v>2.3325999999999998</v>
      </c>
      <c r="I10" s="18">
        <v>40.376030999999998</v>
      </c>
      <c r="J10" s="18">
        <v>19.382861999999999</v>
      </c>
      <c r="K10" s="18">
        <v>10.622012</v>
      </c>
      <c r="L10" s="18">
        <v>2139.049841</v>
      </c>
      <c r="M10" s="18">
        <v>1.9640599999999999</v>
      </c>
      <c r="N10" s="18">
        <v>23.304627</v>
      </c>
      <c r="O10" s="18">
        <v>743.57469900000001</v>
      </c>
      <c r="P10" s="18">
        <v>10.040017000000001</v>
      </c>
      <c r="Q10" s="18">
        <v>50.112112000000003</v>
      </c>
      <c r="R10" s="28"/>
      <c r="S10" s="16" t="s">
        <v>546</v>
      </c>
    </row>
    <row r="11" spans="1:21">
      <c r="B11" s="16" t="s">
        <v>345</v>
      </c>
      <c r="C11" s="18">
        <v>862.07494199999996</v>
      </c>
      <c r="D11" s="18">
        <v>33.744694000000003</v>
      </c>
      <c r="E11" s="18">
        <v>198.99033600000001</v>
      </c>
      <c r="F11" s="18">
        <v>17.193352000000001</v>
      </c>
      <c r="G11" s="18">
        <v>0.49212600000000001</v>
      </c>
      <c r="H11" s="18">
        <v>1.932021</v>
      </c>
      <c r="I11" s="18">
        <v>29.286715000000001</v>
      </c>
      <c r="J11" s="18">
        <v>19.165106000000002</v>
      </c>
      <c r="K11" s="18">
        <v>7.8392809999999997</v>
      </c>
      <c r="L11" s="18">
        <v>1952.3938880000001</v>
      </c>
      <c r="M11" s="18">
        <v>1.596298</v>
      </c>
      <c r="N11" s="18">
        <v>18.562538</v>
      </c>
      <c r="O11" s="18">
        <v>771.12360699999999</v>
      </c>
      <c r="P11" s="18">
        <v>9.1857410000000002</v>
      </c>
      <c r="Q11" s="18">
        <v>45.533921999999997</v>
      </c>
      <c r="R11" s="28"/>
      <c r="S11" s="16" t="s">
        <v>547</v>
      </c>
    </row>
    <row r="12" spans="1:21">
      <c r="B12" s="16" t="s">
        <v>346</v>
      </c>
      <c r="C12" s="18">
        <v>847.19618000000003</v>
      </c>
      <c r="D12" s="18">
        <v>36.084704000000002</v>
      </c>
      <c r="E12" s="18">
        <v>209.51169899999999</v>
      </c>
      <c r="F12" s="18">
        <v>30.721775000000001</v>
      </c>
      <c r="G12" s="18">
        <v>1.045501</v>
      </c>
      <c r="H12" s="18">
        <v>3.08616</v>
      </c>
      <c r="I12" s="18">
        <v>31.156576000000001</v>
      </c>
      <c r="J12" s="18">
        <v>17.316189999999999</v>
      </c>
      <c r="K12" s="18">
        <v>7.5898440000000003</v>
      </c>
      <c r="L12" s="18">
        <v>2206.9187000000002</v>
      </c>
      <c r="M12" s="18">
        <v>1.9914149999999999</v>
      </c>
      <c r="N12" s="18">
        <v>23.455082000000001</v>
      </c>
      <c r="O12" s="18">
        <v>803.795525</v>
      </c>
      <c r="P12" s="18">
        <v>14.662722</v>
      </c>
      <c r="Q12" s="18">
        <v>50.480831000000002</v>
      </c>
      <c r="R12" s="28"/>
      <c r="S12" s="16" t="s">
        <v>548</v>
      </c>
    </row>
    <row r="13" spans="1:21">
      <c r="B13" s="16" t="s">
        <v>347</v>
      </c>
      <c r="C13" s="18">
        <v>670.649677</v>
      </c>
      <c r="D13" s="18">
        <v>27.828438999999999</v>
      </c>
      <c r="E13" s="18">
        <v>205.12117499999999</v>
      </c>
      <c r="F13" s="18">
        <v>11.357981000000001</v>
      </c>
      <c r="G13" s="18">
        <v>0.29302299999999998</v>
      </c>
      <c r="H13" s="18">
        <v>1.983552</v>
      </c>
      <c r="I13" s="18">
        <v>29.244219999999999</v>
      </c>
      <c r="J13" s="18">
        <v>12.313749</v>
      </c>
      <c r="K13" s="18">
        <v>5.7103929999999998</v>
      </c>
      <c r="L13" s="18">
        <v>1744.9239190000001</v>
      </c>
      <c r="M13" s="18">
        <v>1.57037</v>
      </c>
      <c r="N13" s="18">
        <v>15.457775</v>
      </c>
      <c r="O13" s="18">
        <v>472.79949199999999</v>
      </c>
      <c r="P13" s="18">
        <v>14.562858</v>
      </c>
      <c r="Q13" s="18">
        <v>35.126525999999998</v>
      </c>
      <c r="R13" s="28"/>
      <c r="S13" s="16" t="s">
        <v>549</v>
      </c>
    </row>
    <row r="14" spans="1:21">
      <c r="B14" s="16" t="s">
        <v>348</v>
      </c>
      <c r="C14" s="18">
        <v>908.85759099999996</v>
      </c>
      <c r="D14" s="18">
        <v>32.160646</v>
      </c>
      <c r="E14" s="18">
        <v>187.899091</v>
      </c>
      <c r="F14" s="18">
        <v>11.634193</v>
      </c>
      <c r="G14" s="18">
        <v>0.44137100000000001</v>
      </c>
      <c r="H14" s="18">
        <v>2.173778</v>
      </c>
      <c r="I14" s="18">
        <v>27.209195999999999</v>
      </c>
      <c r="J14" s="18">
        <v>21.734131999999999</v>
      </c>
      <c r="K14" s="18">
        <v>7.0879139999999996</v>
      </c>
      <c r="L14" s="18">
        <v>2052.3306510000002</v>
      </c>
      <c r="M14" s="18">
        <v>1.949427</v>
      </c>
      <c r="N14" s="18">
        <v>16.649785000000001</v>
      </c>
      <c r="O14" s="18">
        <v>585.34141499999998</v>
      </c>
      <c r="P14" s="18">
        <v>10.234583000000001</v>
      </c>
      <c r="Q14" s="18">
        <v>54.189799999999998</v>
      </c>
      <c r="R14" s="28"/>
      <c r="S14" s="16" t="s">
        <v>550</v>
      </c>
    </row>
    <row r="15" spans="1:21">
      <c r="B15" s="16" t="s">
        <v>349</v>
      </c>
      <c r="C15" s="18">
        <v>931.45512699999995</v>
      </c>
      <c r="D15" s="18">
        <v>39.948042000000001</v>
      </c>
      <c r="E15" s="18">
        <v>236.62278800000001</v>
      </c>
      <c r="F15" s="18">
        <v>9.4726619999999997</v>
      </c>
      <c r="G15" s="18">
        <v>0.30599599999999999</v>
      </c>
      <c r="H15" s="18">
        <v>5.5388380000000002</v>
      </c>
      <c r="I15" s="18">
        <v>33.888213999999998</v>
      </c>
      <c r="J15" s="18">
        <v>21.705176999999999</v>
      </c>
      <c r="K15" s="18">
        <v>9.8706049999999994</v>
      </c>
      <c r="L15" s="18">
        <v>2322.7295210000002</v>
      </c>
      <c r="M15" s="18">
        <v>3.0956000000000001</v>
      </c>
      <c r="N15" s="18">
        <v>26.000164999999999</v>
      </c>
      <c r="O15" s="18">
        <v>620.50589200000002</v>
      </c>
      <c r="P15" s="18">
        <v>15.250394</v>
      </c>
      <c r="Q15" s="18">
        <v>46.088900000000002</v>
      </c>
      <c r="R15" s="28"/>
      <c r="S15" s="16" t="s">
        <v>551</v>
      </c>
    </row>
    <row r="16" spans="1:21">
      <c r="B16" s="16" t="s">
        <v>350</v>
      </c>
      <c r="C16" s="18">
        <v>1041.7271249999999</v>
      </c>
      <c r="D16" s="18">
        <v>31.834816</v>
      </c>
      <c r="E16" s="18">
        <v>193.038499</v>
      </c>
      <c r="F16" s="18">
        <v>6.5642889999999996</v>
      </c>
      <c r="G16" s="18">
        <v>0.316332</v>
      </c>
      <c r="H16" s="18">
        <v>4.1075929999999996</v>
      </c>
      <c r="I16" s="18">
        <v>34.462102999999999</v>
      </c>
      <c r="J16" s="18">
        <v>21.193261</v>
      </c>
      <c r="K16" s="18">
        <v>8.7027149999999995</v>
      </c>
      <c r="L16" s="18">
        <v>2091.1833329999999</v>
      </c>
      <c r="M16" s="18">
        <v>2.6449600000000002</v>
      </c>
      <c r="N16" s="18">
        <v>16.526899</v>
      </c>
      <c r="O16" s="18">
        <v>784.27750800000001</v>
      </c>
      <c r="P16" s="18">
        <v>8.9919100000000007</v>
      </c>
      <c r="Q16" s="18">
        <v>37.251302000000003</v>
      </c>
      <c r="R16" s="28"/>
      <c r="S16" s="16" t="s">
        <v>552</v>
      </c>
    </row>
    <row r="17" spans="1:19">
      <c r="B17" s="16" t="s">
        <v>351</v>
      </c>
      <c r="C17" s="18">
        <v>773.95213699999999</v>
      </c>
      <c r="D17" s="18">
        <v>30.50433</v>
      </c>
      <c r="E17" s="18">
        <v>190.41598999999999</v>
      </c>
      <c r="F17" s="18">
        <v>6.5171659999999996</v>
      </c>
      <c r="G17" s="18">
        <v>0.44580599999999998</v>
      </c>
      <c r="H17" s="18">
        <v>3.7101579999999998</v>
      </c>
      <c r="I17" s="18">
        <v>23.083438000000001</v>
      </c>
      <c r="J17" s="18">
        <v>20.552197</v>
      </c>
      <c r="K17" s="18">
        <v>5.6944600000000003</v>
      </c>
      <c r="L17" s="18">
        <v>2015.0801369999999</v>
      </c>
      <c r="M17" s="18">
        <v>1.8826830000000001</v>
      </c>
      <c r="N17" s="18">
        <v>18.260995999999999</v>
      </c>
      <c r="O17" s="18">
        <v>437.93296199999997</v>
      </c>
      <c r="P17" s="18">
        <v>10.842048999999999</v>
      </c>
      <c r="Q17" s="18">
        <v>38.833616999999997</v>
      </c>
      <c r="R17" s="28"/>
      <c r="S17" s="16" t="s">
        <v>553</v>
      </c>
    </row>
    <row r="18" spans="1:19"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28"/>
    </row>
    <row r="19" spans="1:19">
      <c r="A19" s="166">
        <v>2020</v>
      </c>
      <c r="B19" s="16" t="s">
        <v>340</v>
      </c>
      <c r="C19" s="18">
        <v>879.30665699999997</v>
      </c>
      <c r="D19" s="18">
        <v>39.436546999999997</v>
      </c>
      <c r="E19" s="18">
        <v>185.69850600000001</v>
      </c>
      <c r="F19" s="18">
        <v>6.64656</v>
      </c>
      <c r="G19" s="18">
        <v>0.50082199999999999</v>
      </c>
      <c r="H19" s="18">
        <v>3.1150190000000002</v>
      </c>
      <c r="I19" s="18">
        <v>26.151353</v>
      </c>
      <c r="J19" s="18">
        <v>28.504735</v>
      </c>
      <c r="K19" s="18">
        <v>9.1277699999999999</v>
      </c>
      <c r="L19" s="18">
        <v>1961.4900660000001</v>
      </c>
      <c r="M19" s="18">
        <v>1.1527350000000001</v>
      </c>
      <c r="N19" s="18">
        <v>10.386082999999999</v>
      </c>
      <c r="O19" s="18">
        <v>433.07966299999998</v>
      </c>
      <c r="P19" s="18">
        <v>9.6769200000000009</v>
      </c>
      <c r="Q19" s="18">
        <v>45.388553999999999</v>
      </c>
      <c r="R19" s="166">
        <v>2020</v>
      </c>
      <c r="S19" s="16" t="s">
        <v>542</v>
      </c>
    </row>
    <row r="20" spans="1:19">
      <c r="B20" s="16" t="s">
        <v>341</v>
      </c>
      <c r="C20" s="18">
        <v>842.809889</v>
      </c>
      <c r="D20" s="18">
        <v>38.090350999999998</v>
      </c>
      <c r="E20" s="18">
        <v>192.391344</v>
      </c>
      <c r="F20" s="18">
        <v>7.4958669999999996</v>
      </c>
      <c r="G20" s="18">
        <v>0.59239900000000001</v>
      </c>
      <c r="H20" s="18">
        <v>3.2055090000000002</v>
      </c>
      <c r="I20" s="18">
        <v>36.057195999999998</v>
      </c>
      <c r="J20" s="18">
        <v>29.754445</v>
      </c>
      <c r="K20" s="18">
        <v>8.875985</v>
      </c>
      <c r="L20" s="18">
        <v>1929.0701550000001</v>
      </c>
      <c r="M20" s="18">
        <v>2.2091880000000002</v>
      </c>
      <c r="N20" s="18">
        <v>14.893533</v>
      </c>
      <c r="O20" s="18">
        <v>673.60119099999997</v>
      </c>
      <c r="P20" s="18">
        <v>8.8784100000000006</v>
      </c>
      <c r="Q20" s="18">
        <v>46.879798999999998</v>
      </c>
      <c r="R20" s="28"/>
      <c r="S20" s="16" t="s">
        <v>543</v>
      </c>
    </row>
    <row r="21" spans="1:19">
      <c r="B21" s="16" t="s">
        <v>342</v>
      </c>
      <c r="C21" s="18">
        <v>820.48771699999998</v>
      </c>
      <c r="D21" s="18">
        <v>36.169902</v>
      </c>
      <c r="E21" s="18">
        <v>185.255214</v>
      </c>
      <c r="F21" s="18">
        <v>12.307219</v>
      </c>
      <c r="G21" s="18">
        <v>0.486425</v>
      </c>
      <c r="H21" s="18">
        <v>3.416131</v>
      </c>
      <c r="I21" s="18">
        <v>48.198945000000002</v>
      </c>
      <c r="J21" s="18">
        <v>19.714217999999999</v>
      </c>
      <c r="K21" s="18">
        <v>7.8360060000000002</v>
      </c>
      <c r="L21" s="18">
        <v>1832.609978</v>
      </c>
      <c r="M21" s="18">
        <v>2.301717</v>
      </c>
      <c r="N21" s="18">
        <v>16.184857999999998</v>
      </c>
      <c r="O21" s="18">
        <v>403.43828300000001</v>
      </c>
      <c r="P21" s="18">
        <v>8.3242750000000001</v>
      </c>
      <c r="Q21" s="18">
        <v>36.086294000000002</v>
      </c>
      <c r="R21" s="28"/>
      <c r="S21" s="16" t="s">
        <v>544</v>
      </c>
    </row>
    <row r="22" spans="1:19">
      <c r="B22" s="16" t="s">
        <v>343</v>
      </c>
      <c r="C22" s="18">
        <v>463.48661299999998</v>
      </c>
      <c r="D22" s="18">
        <v>22.569313000000001</v>
      </c>
      <c r="E22" s="18">
        <v>118.06092599999999</v>
      </c>
      <c r="F22" s="18">
        <v>8.2653479999999995</v>
      </c>
      <c r="G22" s="18">
        <v>1.167144</v>
      </c>
      <c r="H22" s="18">
        <v>1.5689519999999999</v>
      </c>
      <c r="I22" s="18">
        <v>35.690747999999999</v>
      </c>
      <c r="J22" s="18">
        <v>8.2313080000000003</v>
      </c>
      <c r="K22" s="18">
        <v>6.4469219999999998</v>
      </c>
      <c r="L22" s="18">
        <v>1258.8780879999999</v>
      </c>
      <c r="M22" s="18">
        <v>1.647132</v>
      </c>
      <c r="N22" s="18">
        <v>15.023697</v>
      </c>
      <c r="O22" s="18">
        <v>237.95369400000001</v>
      </c>
      <c r="P22" s="18">
        <v>7.7622549999999997</v>
      </c>
      <c r="Q22" s="18">
        <v>16.266501000000002</v>
      </c>
      <c r="R22" s="28"/>
      <c r="S22" s="16" t="s">
        <v>545</v>
      </c>
    </row>
    <row r="23" spans="1:19">
      <c r="B23" s="16" t="s">
        <v>344</v>
      </c>
      <c r="C23" s="18">
        <v>554.97807999999998</v>
      </c>
      <c r="D23" s="18">
        <v>24.368323</v>
      </c>
      <c r="E23" s="18">
        <v>137.89648800000001</v>
      </c>
      <c r="F23" s="18">
        <v>5.4662810000000004</v>
      </c>
      <c r="G23" s="18">
        <v>0.34153</v>
      </c>
      <c r="H23" s="18">
        <v>2.3361770000000002</v>
      </c>
      <c r="I23" s="18">
        <v>23.379871999999999</v>
      </c>
      <c r="J23" s="18">
        <v>11.611952</v>
      </c>
      <c r="K23" s="18">
        <v>8.7625869999999999</v>
      </c>
      <c r="L23" s="18">
        <v>1502.8808140000001</v>
      </c>
      <c r="M23" s="18">
        <v>1.744974</v>
      </c>
      <c r="N23" s="18">
        <v>14.339771000000001</v>
      </c>
      <c r="O23" s="18">
        <v>276.99158699999998</v>
      </c>
      <c r="P23" s="18">
        <v>8.1750059999999998</v>
      </c>
      <c r="Q23" s="18">
        <v>34.570830000000001</v>
      </c>
      <c r="R23" s="28"/>
      <c r="S23" s="16" t="s">
        <v>546</v>
      </c>
    </row>
    <row r="24" spans="1:19">
      <c r="B24" s="16" t="s">
        <v>345</v>
      </c>
      <c r="C24" s="18">
        <v>730.60777199999995</v>
      </c>
      <c r="D24" s="18">
        <v>26.303739</v>
      </c>
      <c r="E24" s="18">
        <v>141.18018000000001</v>
      </c>
      <c r="F24" s="18">
        <v>16.975719999999999</v>
      </c>
      <c r="G24" s="18">
        <v>0.62469300000000005</v>
      </c>
      <c r="H24" s="18">
        <v>4.5043819999999997</v>
      </c>
      <c r="I24" s="18">
        <v>28.659116000000001</v>
      </c>
      <c r="J24" s="18">
        <v>15.660781</v>
      </c>
      <c r="K24" s="18">
        <v>7.2508059999999999</v>
      </c>
      <c r="L24" s="18">
        <v>1780.059935</v>
      </c>
      <c r="M24" s="18">
        <v>2.1160749999999999</v>
      </c>
      <c r="N24" s="18">
        <v>13.861027</v>
      </c>
      <c r="O24" s="18">
        <v>346.06136600000002</v>
      </c>
      <c r="P24" s="18">
        <v>13.930396</v>
      </c>
      <c r="Q24" s="18">
        <v>39.45335</v>
      </c>
      <c r="R24" s="28"/>
      <c r="S24" s="16" t="s">
        <v>547</v>
      </c>
    </row>
    <row r="25" spans="1:19">
      <c r="B25" s="16" t="s">
        <v>346</v>
      </c>
      <c r="C25" s="18">
        <v>787.70598199999995</v>
      </c>
      <c r="D25" s="18">
        <v>35.682133</v>
      </c>
      <c r="E25" s="18">
        <v>171.128142</v>
      </c>
      <c r="F25" s="18">
        <v>23.090333000000001</v>
      </c>
      <c r="G25" s="18">
        <v>0.67679599999999995</v>
      </c>
      <c r="H25" s="18">
        <v>3.4812059999999998</v>
      </c>
      <c r="I25" s="18">
        <v>36.171587000000002</v>
      </c>
      <c r="J25" s="18">
        <v>16.937989000000002</v>
      </c>
      <c r="K25" s="18">
        <v>8.772691</v>
      </c>
      <c r="L25" s="18">
        <v>2006.6710169999999</v>
      </c>
      <c r="M25" s="18">
        <v>2.920391</v>
      </c>
      <c r="N25" s="18">
        <v>14.106159</v>
      </c>
      <c r="O25" s="18">
        <v>400.65621499999997</v>
      </c>
      <c r="P25" s="18">
        <v>10.746034999999999</v>
      </c>
      <c r="Q25" s="18">
        <v>41.539527999999997</v>
      </c>
      <c r="R25" s="28"/>
      <c r="S25" s="16" t="s">
        <v>548</v>
      </c>
    </row>
    <row r="26" spans="1:19">
      <c r="B26" s="16" t="s">
        <v>347</v>
      </c>
      <c r="C26" s="18">
        <v>623.51806499999998</v>
      </c>
      <c r="D26" s="18">
        <v>26.393651999999999</v>
      </c>
      <c r="E26" s="18">
        <v>133.95365699999999</v>
      </c>
      <c r="F26" s="18">
        <v>5.5772019999999998</v>
      </c>
      <c r="G26" s="18">
        <v>0.25051600000000002</v>
      </c>
      <c r="H26" s="18">
        <v>2.5550220000000001</v>
      </c>
      <c r="I26" s="18">
        <v>32.327370000000002</v>
      </c>
      <c r="J26" s="18">
        <v>14.274651</v>
      </c>
      <c r="K26" s="18">
        <v>4.7278159999999998</v>
      </c>
      <c r="L26" s="18">
        <v>1578.804474</v>
      </c>
      <c r="M26" s="18">
        <v>2.7150189999999998</v>
      </c>
      <c r="N26" s="18">
        <v>11.903024</v>
      </c>
      <c r="O26" s="18">
        <v>411.801627</v>
      </c>
      <c r="P26" s="18">
        <v>10.401899</v>
      </c>
      <c r="Q26" s="18">
        <v>38.98115</v>
      </c>
      <c r="R26" s="28"/>
      <c r="S26" s="16" t="s">
        <v>549</v>
      </c>
    </row>
    <row r="27" spans="1:19">
      <c r="B27" s="16" t="s">
        <v>348</v>
      </c>
      <c r="C27" s="18">
        <v>881.19928600000003</v>
      </c>
      <c r="D27" s="18">
        <v>36.349997999999999</v>
      </c>
      <c r="E27" s="18">
        <v>163.511347</v>
      </c>
      <c r="F27" s="18">
        <v>6.8967150000000004</v>
      </c>
      <c r="G27" s="18">
        <v>0.36742399999999997</v>
      </c>
      <c r="H27" s="18">
        <v>1.8461730000000001</v>
      </c>
      <c r="I27" s="18">
        <v>36.698636</v>
      </c>
      <c r="J27" s="18">
        <v>29.236370000000001</v>
      </c>
      <c r="K27" s="18">
        <v>6.9123989999999997</v>
      </c>
      <c r="L27" s="18">
        <v>1915.590121</v>
      </c>
      <c r="M27" s="18">
        <v>3.2989850000000001</v>
      </c>
      <c r="N27" s="18">
        <v>11.504612</v>
      </c>
      <c r="O27" s="18">
        <v>425.94198799999998</v>
      </c>
      <c r="P27" s="18">
        <v>9.4116020000000002</v>
      </c>
      <c r="Q27" s="18">
        <v>46.559305999999999</v>
      </c>
      <c r="R27" s="28"/>
      <c r="S27" s="16" t="s">
        <v>550</v>
      </c>
    </row>
    <row r="28" spans="1:19">
      <c r="B28" s="16" t="s">
        <v>349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28"/>
      <c r="S28" s="16" t="s">
        <v>551</v>
      </c>
    </row>
    <row r="29" spans="1:19">
      <c r="B29" s="16" t="s">
        <v>350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28"/>
      <c r="S29" s="16" t="s">
        <v>552</v>
      </c>
    </row>
    <row r="30" spans="1:19" ht="9.75" thickBot="1">
      <c r="B30" s="16" t="s">
        <v>351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28"/>
      <c r="S30" s="16" t="s">
        <v>553</v>
      </c>
    </row>
    <row r="31" spans="1:19" ht="21.75" customHeight="1" thickBot="1">
      <c r="A31" s="225" t="s">
        <v>162</v>
      </c>
      <c r="B31" s="225" t="s">
        <v>163</v>
      </c>
      <c r="C31" s="91" t="s">
        <v>567</v>
      </c>
      <c r="D31" s="91" t="s">
        <v>165</v>
      </c>
      <c r="E31" s="91" t="s">
        <v>568</v>
      </c>
      <c r="F31" s="91" t="s">
        <v>167</v>
      </c>
      <c r="G31" s="91" t="s">
        <v>569</v>
      </c>
      <c r="H31" s="91" t="s">
        <v>570</v>
      </c>
      <c r="I31" s="91" t="s">
        <v>571</v>
      </c>
      <c r="J31" s="91" t="s">
        <v>572</v>
      </c>
      <c r="K31" s="91" t="s">
        <v>573</v>
      </c>
      <c r="L31" s="91" t="s">
        <v>574</v>
      </c>
      <c r="M31" s="91" t="s">
        <v>173</v>
      </c>
      <c r="N31" s="91" t="s">
        <v>575</v>
      </c>
      <c r="O31" s="91" t="s">
        <v>576</v>
      </c>
      <c r="P31" s="91" t="s">
        <v>577</v>
      </c>
      <c r="Q31" s="91" t="s">
        <v>578</v>
      </c>
      <c r="R31" s="225" t="s">
        <v>539</v>
      </c>
      <c r="S31" s="225" t="s">
        <v>526</v>
      </c>
    </row>
    <row r="32" spans="1:19" ht="12" customHeight="1" thickBot="1">
      <c r="A32" s="226"/>
      <c r="B32" s="226"/>
      <c r="C32" s="230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2"/>
      <c r="R32" s="226"/>
      <c r="S32" s="226"/>
    </row>
    <row r="33" spans="1:19" ht="19.5" customHeight="1"/>
    <row r="34" spans="1:19" ht="6.75" customHeight="1" thickBot="1">
      <c r="A34" s="233"/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</row>
    <row r="35" spans="1:19" ht="12" customHeight="1" thickBot="1">
      <c r="A35" s="225" t="s">
        <v>162</v>
      </c>
      <c r="B35" s="225" t="s">
        <v>163</v>
      </c>
      <c r="C35" s="227" t="s">
        <v>582</v>
      </c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9"/>
      <c r="R35" s="225" t="s">
        <v>539</v>
      </c>
      <c r="S35" s="225" t="s">
        <v>526</v>
      </c>
    </row>
    <row r="36" spans="1:19" ht="21.75" customHeight="1" thickBot="1">
      <c r="A36" s="226"/>
      <c r="B36" s="226"/>
      <c r="C36" s="91" t="s">
        <v>178</v>
      </c>
      <c r="D36" s="91" t="s">
        <v>179</v>
      </c>
      <c r="E36" s="91" t="s">
        <v>180</v>
      </c>
      <c r="F36" s="91" t="s">
        <v>181</v>
      </c>
      <c r="G36" s="91" t="s">
        <v>182</v>
      </c>
      <c r="H36" s="91" t="s">
        <v>183</v>
      </c>
      <c r="I36" s="91" t="s">
        <v>184</v>
      </c>
      <c r="J36" s="91" t="s">
        <v>185</v>
      </c>
      <c r="K36" s="91" t="s">
        <v>186</v>
      </c>
      <c r="L36" s="91" t="s">
        <v>187</v>
      </c>
      <c r="M36" s="91" t="s">
        <v>188</v>
      </c>
      <c r="N36" s="91" t="s">
        <v>189</v>
      </c>
      <c r="O36" s="91" t="s">
        <v>190</v>
      </c>
      <c r="P36" s="91" t="s">
        <v>685</v>
      </c>
      <c r="Q36" s="91" t="s">
        <v>686</v>
      </c>
      <c r="R36" s="226"/>
      <c r="S36" s="226"/>
    </row>
    <row r="37" spans="1:19">
      <c r="A37" s="166">
        <v>2019</v>
      </c>
      <c r="B37" s="16" t="s">
        <v>340</v>
      </c>
      <c r="C37" s="18">
        <v>90.013953999999998</v>
      </c>
      <c r="D37" s="18">
        <v>284.50800299999997</v>
      </c>
      <c r="E37" s="18">
        <v>0.65185700000000002</v>
      </c>
      <c r="F37" s="18">
        <v>5.034014</v>
      </c>
      <c r="G37" s="18">
        <v>6.3092930000000003</v>
      </c>
      <c r="H37" s="18">
        <v>0.942805</v>
      </c>
      <c r="I37" s="18">
        <v>299.33498500000002</v>
      </c>
      <c r="J37" s="18">
        <v>80.962530000000001</v>
      </c>
      <c r="K37" s="18">
        <v>148.54864000000001</v>
      </c>
      <c r="L37" s="18">
        <v>56.309137999999997</v>
      </c>
      <c r="M37" s="18">
        <v>18.023979000000001</v>
      </c>
      <c r="N37" s="18">
        <v>43.895080999999998</v>
      </c>
      <c r="O37" s="18">
        <v>0</v>
      </c>
      <c r="P37" s="19">
        <f t="shared" ref="P37:P48" si="0">Q37+K37</f>
        <v>1931.486292</v>
      </c>
      <c r="Q37" s="19">
        <v>1782.9376520000001</v>
      </c>
      <c r="R37" s="166">
        <v>2019</v>
      </c>
      <c r="S37" s="16" t="s">
        <v>542</v>
      </c>
    </row>
    <row r="38" spans="1:19">
      <c r="B38" s="16" t="s">
        <v>341</v>
      </c>
      <c r="C38" s="18">
        <v>30.305783999999999</v>
      </c>
      <c r="D38" s="18">
        <v>332.18791199999998</v>
      </c>
      <c r="E38" s="18">
        <v>0.72712100000000002</v>
      </c>
      <c r="F38" s="18">
        <v>4.5777210000000004</v>
      </c>
      <c r="G38" s="18">
        <v>8.4550850000000004</v>
      </c>
      <c r="H38" s="18">
        <v>1.622501</v>
      </c>
      <c r="I38" s="18">
        <v>324.13869399999999</v>
      </c>
      <c r="J38" s="18">
        <v>76.796846000000002</v>
      </c>
      <c r="K38" s="18">
        <v>155.917089</v>
      </c>
      <c r="L38" s="18">
        <v>49.245350000000002</v>
      </c>
      <c r="M38" s="18">
        <v>16.574615000000001</v>
      </c>
      <c r="N38" s="18">
        <v>37.658518000000001</v>
      </c>
      <c r="O38" s="18">
        <v>0</v>
      </c>
      <c r="P38" s="19">
        <f t="shared" si="0"/>
        <v>1641.0973270000002</v>
      </c>
      <c r="Q38" s="19">
        <v>1485.1802380000001</v>
      </c>
      <c r="R38" s="28"/>
      <c r="S38" s="16" t="s">
        <v>543</v>
      </c>
    </row>
    <row r="39" spans="1:19">
      <c r="B39" s="16" t="s">
        <v>342</v>
      </c>
      <c r="C39" s="18">
        <v>49.060986999999997</v>
      </c>
      <c r="D39" s="18">
        <v>345.880043</v>
      </c>
      <c r="E39" s="18">
        <v>0.92634799999999995</v>
      </c>
      <c r="F39" s="18">
        <v>7.6760669999999998</v>
      </c>
      <c r="G39" s="18">
        <v>7.502694</v>
      </c>
      <c r="H39" s="18">
        <v>1.0647930000000001</v>
      </c>
      <c r="I39" s="18">
        <v>354.17386599999998</v>
      </c>
      <c r="J39" s="18">
        <v>88.950410000000005</v>
      </c>
      <c r="K39" s="18">
        <v>151.752893</v>
      </c>
      <c r="L39" s="18">
        <v>53.533763999999998</v>
      </c>
      <c r="M39" s="18">
        <v>31.623108999999999</v>
      </c>
      <c r="N39" s="18">
        <v>59.937347000000003</v>
      </c>
      <c r="O39" s="18">
        <v>0</v>
      </c>
      <c r="P39" s="19">
        <f t="shared" si="0"/>
        <v>1631.4002990000004</v>
      </c>
      <c r="Q39" s="19">
        <v>1479.6474060000003</v>
      </c>
      <c r="R39" s="28"/>
      <c r="S39" s="16" t="s">
        <v>544</v>
      </c>
    </row>
    <row r="40" spans="1:19">
      <c r="B40" s="16" t="s">
        <v>343</v>
      </c>
      <c r="C40" s="18">
        <v>30.371192000000001</v>
      </c>
      <c r="D40" s="18">
        <v>341.49228099999999</v>
      </c>
      <c r="E40" s="18">
        <v>1.1401840000000001</v>
      </c>
      <c r="F40" s="18">
        <v>9.5485469999999992</v>
      </c>
      <c r="G40" s="18">
        <v>7.5647159999999998</v>
      </c>
      <c r="H40" s="18">
        <v>3.741768</v>
      </c>
      <c r="I40" s="18">
        <v>367.05687599999999</v>
      </c>
      <c r="J40" s="18">
        <v>87.914671999999996</v>
      </c>
      <c r="K40" s="18">
        <v>156.38379399999999</v>
      </c>
      <c r="L40" s="18">
        <v>55.263461</v>
      </c>
      <c r="M40" s="18">
        <v>24.093679999999999</v>
      </c>
      <c r="N40" s="18">
        <v>66.405540000000002</v>
      </c>
      <c r="O40" s="18">
        <v>0</v>
      </c>
      <c r="P40" s="19">
        <f t="shared" si="0"/>
        <v>1776.5050180000001</v>
      </c>
      <c r="Q40" s="19">
        <v>1620.121224</v>
      </c>
      <c r="R40" s="28"/>
      <c r="S40" s="16" t="s">
        <v>545</v>
      </c>
    </row>
    <row r="41" spans="1:19" s="20" customFormat="1" ht="9" customHeight="1">
      <c r="A41" s="28"/>
      <c r="B41" s="16" t="s">
        <v>344</v>
      </c>
      <c r="C41" s="18">
        <v>38.542679999999997</v>
      </c>
      <c r="D41" s="18">
        <v>402.62502000000001</v>
      </c>
      <c r="E41" s="18">
        <v>2.383362</v>
      </c>
      <c r="F41" s="18">
        <v>5.9482080000000002</v>
      </c>
      <c r="G41" s="18">
        <v>6.3024529999999999</v>
      </c>
      <c r="H41" s="18">
        <v>2.4514680000000002</v>
      </c>
      <c r="I41" s="18">
        <v>325.83550200000002</v>
      </c>
      <c r="J41" s="18">
        <v>89.172272000000007</v>
      </c>
      <c r="K41" s="18">
        <v>238.15374199999999</v>
      </c>
      <c r="L41" s="18">
        <v>55.755665</v>
      </c>
      <c r="M41" s="18">
        <v>20.987204999999999</v>
      </c>
      <c r="N41" s="18">
        <v>69.239670000000004</v>
      </c>
      <c r="O41" s="18">
        <v>0</v>
      </c>
      <c r="P41" s="19">
        <f t="shared" si="0"/>
        <v>1958.3211939999994</v>
      </c>
      <c r="Q41" s="19">
        <v>1720.1674519999995</v>
      </c>
      <c r="R41" s="28"/>
      <c r="S41" s="16" t="s">
        <v>546</v>
      </c>
    </row>
    <row r="42" spans="1:19" ht="9" customHeight="1">
      <c r="B42" s="16" t="s">
        <v>345</v>
      </c>
      <c r="C42" s="18">
        <v>41.989510000000003</v>
      </c>
      <c r="D42" s="18">
        <v>361.69282099999998</v>
      </c>
      <c r="E42" s="18">
        <v>1.0111589999999999</v>
      </c>
      <c r="F42" s="18">
        <v>8.8080180000000006</v>
      </c>
      <c r="G42" s="18">
        <v>7.0552520000000003</v>
      </c>
      <c r="H42" s="18">
        <v>2.729247</v>
      </c>
      <c r="I42" s="18">
        <v>306.21032100000002</v>
      </c>
      <c r="J42" s="18">
        <v>78.529228000000003</v>
      </c>
      <c r="K42" s="18">
        <v>157.17526599999999</v>
      </c>
      <c r="L42" s="18">
        <v>46.851419999999997</v>
      </c>
      <c r="M42" s="18">
        <v>11.190367</v>
      </c>
      <c r="N42" s="18">
        <v>75.228412000000006</v>
      </c>
      <c r="O42" s="18">
        <v>3.79E-4</v>
      </c>
      <c r="P42" s="19">
        <f t="shared" si="0"/>
        <v>1703.0254829999999</v>
      </c>
      <c r="Q42" s="19">
        <v>1545.8502169999999</v>
      </c>
      <c r="R42" s="28"/>
      <c r="S42" s="16" t="s">
        <v>547</v>
      </c>
    </row>
    <row r="43" spans="1:19" ht="9" customHeight="1">
      <c r="B43" s="16" t="s">
        <v>346</v>
      </c>
      <c r="C43" s="18">
        <v>38.243197000000002</v>
      </c>
      <c r="D43" s="18">
        <v>393.51498600000002</v>
      </c>
      <c r="E43" s="18">
        <v>0.55164199999999997</v>
      </c>
      <c r="F43" s="18">
        <v>6.6177440000000001</v>
      </c>
      <c r="G43" s="18">
        <v>8.0579509999999992</v>
      </c>
      <c r="H43" s="18">
        <v>1.844193</v>
      </c>
      <c r="I43" s="18">
        <v>341.70851299999998</v>
      </c>
      <c r="J43" s="18">
        <v>85.017216000000005</v>
      </c>
      <c r="K43" s="18">
        <v>174.18926500000001</v>
      </c>
      <c r="L43" s="18">
        <v>50.129680999999998</v>
      </c>
      <c r="M43" s="18">
        <v>15.116914</v>
      </c>
      <c r="N43" s="18">
        <v>49.344126000000003</v>
      </c>
      <c r="O43" s="18">
        <v>2.4030000000000002E-3</v>
      </c>
      <c r="P43" s="19">
        <f t="shared" si="0"/>
        <v>1989.3528039999997</v>
      </c>
      <c r="Q43" s="19">
        <v>1815.1635389999997</v>
      </c>
      <c r="R43" s="28"/>
      <c r="S43" s="16" t="s">
        <v>548</v>
      </c>
    </row>
    <row r="44" spans="1:19" ht="9" customHeight="1">
      <c r="B44" s="16" t="s">
        <v>347</v>
      </c>
      <c r="C44" s="18">
        <v>34.021045000000001</v>
      </c>
      <c r="D44" s="18">
        <v>233.8485</v>
      </c>
      <c r="E44" s="18">
        <v>1.406809</v>
      </c>
      <c r="F44" s="18">
        <v>15.674918</v>
      </c>
      <c r="G44" s="18">
        <v>4.1483309999999998</v>
      </c>
      <c r="H44" s="18">
        <v>5.5058639999999999</v>
      </c>
      <c r="I44" s="18">
        <v>296.07768600000003</v>
      </c>
      <c r="J44" s="18">
        <v>66.320171999999999</v>
      </c>
      <c r="K44" s="18">
        <v>172.10500300000001</v>
      </c>
      <c r="L44" s="18">
        <v>39.701408000000001</v>
      </c>
      <c r="M44" s="18">
        <v>7.4438139999999997</v>
      </c>
      <c r="N44" s="18">
        <v>42.492131999999998</v>
      </c>
      <c r="O44" s="18">
        <v>1.3901E-2</v>
      </c>
      <c r="P44" s="19">
        <f t="shared" si="0"/>
        <v>1452.0392330000004</v>
      </c>
      <c r="Q44" s="19">
        <v>1279.9342300000003</v>
      </c>
      <c r="R44" s="28"/>
      <c r="S44" s="16" t="s">
        <v>549</v>
      </c>
    </row>
    <row r="45" spans="1:19">
      <c r="B45" s="16" t="s">
        <v>348</v>
      </c>
      <c r="C45" s="18">
        <v>36.085438000000003</v>
      </c>
      <c r="D45" s="18">
        <v>327.14215999999999</v>
      </c>
      <c r="E45" s="18">
        <v>0.62784600000000002</v>
      </c>
      <c r="F45" s="18">
        <v>3.8002199999999999</v>
      </c>
      <c r="G45" s="18">
        <v>5.9257309999999999</v>
      </c>
      <c r="H45" s="18">
        <v>9.362463</v>
      </c>
      <c r="I45" s="18">
        <v>368.78904599999998</v>
      </c>
      <c r="J45" s="18">
        <v>97.636010999999996</v>
      </c>
      <c r="K45" s="18">
        <v>198.79722000000001</v>
      </c>
      <c r="L45" s="18">
        <v>50.905327</v>
      </c>
      <c r="M45" s="18">
        <v>24.670345999999999</v>
      </c>
      <c r="N45" s="18">
        <v>58.861051000000003</v>
      </c>
      <c r="O45" s="18">
        <v>0</v>
      </c>
      <c r="P45" s="19">
        <f t="shared" si="0"/>
        <v>1819.222201</v>
      </c>
      <c r="Q45" s="19">
        <v>1620.4249810000001</v>
      </c>
      <c r="R45" s="28"/>
      <c r="S45" s="16" t="s">
        <v>550</v>
      </c>
    </row>
    <row r="46" spans="1:19">
      <c r="B46" s="16" t="s">
        <v>349</v>
      </c>
      <c r="C46" s="18">
        <v>48.823593000000002</v>
      </c>
      <c r="D46" s="18">
        <v>399.64806399999998</v>
      </c>
      <c r="E46" s="18">
        <v>6.730308</v>
      </c>
      <c r="F46" s="18">
        <v>5.9708030000000001</v>
      </c>
      <c r="G46" s="18">
        <v>6.55694</v>
      </c>
      <c r="H46" s="18">
        <v>1.5275129999999999</v>
      </c>
      <c r="I46" s="18">
        <v>359.36588499999999</v>
      </c>
      <c r="J46" s="18">
        <v>98.816316999999998</v>
      </c>
      <c r="K46" s="18">
        <v>233.94638900000001</v>
      </c>
      <c r="L46" s="18">
        <v>57.883544999999998</v>
      </c>
      <c r="M46" s="18">
        <v>31.503775000000001</v>
      </c>
      <c r="N46" s="18">
        <v>60.801152000000002</v>
      </c>
      <c r="O46" s="18">
        <v>9.5189999999999997E-3</v>
      </c>
      <c r="P46" s="19">
        <f t="shared" si="0"/>
        <v>1872.8106869999988</v>
      </c>
      <c r="Q46" s="19">
        <v>1638.8642979999988</v>
      </c>
      <c r="R46" s="28"/>
      <c r="S46" s="16" t="s">
        <v>551</v>
      </c>
    </row>
    <row r="47" spans="1:19">
      <c r="B47" s="16" t="s">
        <v>350</v>
      </c>
      <c r="C47" s="18">
        <v>38.255871999999997</v>
      </c>
      <c r="D47" s="18">
        <v>342.08983699999999</v>
      </c>
      <c r="E47" s="18">
        <v>1.012913</v>
      </c>
      <c r="F47" s="18">
        <v>4.2416539999999996</v>
      </c>
      <c r="G47" s="18">
        <v>4.7805809999999997</v>
      </c>
      <c r="H47" s="18">
        <v>2.1868340000000002</v>
      </c>
      <c r="I47" s="18">
        <v>328.90653800000001</v>
      </c>
      <c r="J47" s="18">
        <v>92.634656000000007</v>
      </c>
      <c r="K47" s="18">
        <v>165.153492</v>
      </c>
      <c r="L47" s="18">
        <v>51.038440000000001</v>
      </c>
      <c r="M47" s="18">
        <v>14.136948</v>
      </c>
      <c r="N47" s="18">
        <v>66.199685000000002</v>
      </c>
      <c r="O47" s="18">
        <v>0</v>
      </c>
      <c r="P47" s="19">
        <f t="shared" si="0"/>
        <v>1699.3348700000004</v>
      </c>
      <c r="Q47" s="19">
        <v>1534.1813780000004</v>
      </c>
      <c r="R47" s="28"/>
      <c r="S47" s="16" t="s">
        <v>552</v>
      </c>
    </row>
    <row r="48" spans="1:19">
      <c r="B48" s="16" t="s">
        <v>351</v>
      </c>
      <c r="C48" s="18">
        <v>48.291530999999999</v>
      </c>
      <c r="D48" s="18">
        <v>344.71163999999999</v>
      </c>
      <c r="E48" s="18">
        <v>1.18238</v>
      </c>
      <c r="F48" s="18">
        <v>3.276586</v>
      </c>
      <c r="G48" s="18">
        <v>4.8995819999999997</v>
      </c>
      <c r="H48" s="18">
        <v>1.9829019999999999</v>
      </c>
      <c r="I48" s="18">
        <v>303.48146500000001</v>
      </c>
      <c r="J48" s="18">
        <v>72.195828000000006</v>
      </c>
      <c r="K48" s="18">
        <v>150.13428099999999</v>
      </c>
      <c r="L48" s="18">
        <v>43.805937</v>
      </c>
      <c r="M48" s="18">
        <v>23.509594</v>
      </c>
      <c r="N48" s="18">
        <v>78.305950999999993</v>
      </c>
      <c r="O48" s="18">
        <v>0.21543000000000001</v>
      </c>
      <c r="P48" s="19">
        <f t="shared" si="0"/>
        <v>1512.0469400000002</v>
      </c>
      <c r="Q48" s="19">
        <v>1361.9126590000003</v>
      </c>
      <c r="R48" s="28"/>
      <c r="S48" s="16" t="s">
        <v>553</v>
      </c>
    </row>
    <row r="49" spans="1:19"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R49" s="28"/>
    </row>
    <row r="50" spans="1:19">
      <c r="A50" s="166">
        <v>2020</v>
      </c>
      <c r="B50" s="16" t="s">
        <v>340</v>
      </c>
      <c r="C50" s="18">
        <v>34.76652</v>
      </c>
      <c r="D50" s="18">
        <v>288.71495399999998</v>
      </c>
      <c r="E50" s="18">
        <v>0.97311199999999998</v>
      </c>
      <c r="F50" s="18">
        <v>5.342759</v>
      </c>
      <c r="G50" s="18">
        <v>4.289453</v>
      </c>
      <c r="H50" s="18">
        <v>2.2813829999999999</v>
      </c>
      <c r="I50" s="18">
        <v>334.24169599999999</v>
      </c>
      <c r="J50" s="18">
        <v>107.33072900000001</v>
      </c>
      <c r="K50" s="18">
        <v>187.48400000000001</v>
      </c>
      <c r="L50" s="18">
        <v>52.771253999999999</v>
      </c>
      <c r="M50" s="18">
        <v>23.524073999999999</v>
      </c>
      <c r="N50" s="18">
        <v>85.522436999999996</v>
      </c>
      <c r="O50" s="18">
        <v>0</v>
      </c>
      <c r="P50" s="19">
        <f t="shared" ref="P50:P61" si="1">Q50+K50</f>
        <v>2031.208169999999</v>
      </c>
      <c r="Q50" s="19">
        <v>1843.724169999999</v>
      </c>
      <c r="R50" s="166">
        <v>2020</v>
      </c>
      <c r="S50" s="16" t="s">
        <v>542</v>
      </c>
    </row>
    <row r="51" spans="1:19">
      <c r="B51" s="16" t="s">
        <v>341</v>
      </c>
      <c r="C51" s="18">
        <v>30.980522000000001</v>
      </c>
      <c r="D51" s="18">
        <v>326.95353599999999</v>
      </c>
      <c r="E51" s="18">
        <v>2.394803</v>
      </c>
      <c r="F51" s="18">
        <v>4.0250300000000001</v>
      </c>
      <c r="G51" s="18">
        <v>5.6390919999999998</v>
      </c>
      <c r="H51" s="18">
        <v>2.3010079999999999</v>
      </c>
      <c r="I51" s="18">
        <v>303.56475599999999</v>
      </c>
      <c r="J51" s="18">
        <v>99.953581999999997</v>
      </c>
      <c r="K51" s="18">
        <v>206.77049</v>
      </c>
      <c r="L51" s="18">
        <v>49.916333999999999</v>
      </c>
      <c r="M51" s="18">
        <v>19.914027000000001</v>
      </c>
      <c r="N51" s="18">
        <v>59.862923000000002</v>
      </c>
      <c r="O51" s="18">
        <v>0</v>
      </c>
      <c r="P51" s="19">
        <f t="shared" si="1"/>
        <v>1679.8729429999999</v>
      </c>
      <c r="Q51" s="19">
        <v>1473.102453</v>
      </c>
      <c r="R51" s="28"/>
      <c r="S51" s="16" t="s">
        <v>543</v>
      </c>
    </row>
    <row r="52" spans="1:19">
      <c r="B52" s="16" t="s">
        <v>342</v>
      </c>
      <c r="C52" s="18">
        <v>65.322849000000005</v>
      </c>
      <c r="D52" s="18">
        <v>314.886731</v>
      </c>
      <c r="E52" s="18">
        <v>2.5456759999999998</v>
      </c>
      <c r="F52" s="18">
        <v>5.8331489999999997</v>
      </c>
      <c r="G52" s="18">
        <v>8.990691</v>
      </c>
      <c r="H52" s="18">
        <v>1.786618</v>
      </c>
      <c r="I52" s="18">
        <v>322.675276</v>
      </c>
      <c r="J52" s="18">
        <v>94.660484999999994</v>
      </c>
      <c r="K52" s="18">
        <v>160.77095499999999</v>
      </c>
      <c r="L52" s="18">
        <v>40.687547000000002</v>
      </c>
      <c r="M52" s="18">
        <v>18.438002000000001</v>
      </c>
      <c r="N52" s="18">
        <v>73.467808000000005</v>
      </c>
      <c r="O52" s="18">
        <v>7.18E-4</v>
      </c>
      <c r="P52" s="19">
        <f t="shared" si="1"/>
        <v>1683.1447970000002</v>
      </c>
      <c r="Q52" s="19">
        <v>1522.3738420000002</v>
      </c>
      <c r="R52" s="28"/>
      <c r="S52" s="16" t="s">
        <v>544</v>
      </c>
    </row>
    <row r="53" spans="1:19">
      <c r="B53" s="16" t="s">
        <v>343</v>
      </c>
      <c r="C53" s="18">
        <v>32.330500000000001</v>
      </c>
      <c r="D53" s="18">
        <v>188.61242200000001</v>
      </c>
      <c r="E53" s="18">
        <v>1.4093629999999999</v>
      </c>
      <c r="F53" s="18">
        <v>3.847038</v>
      </c>
      <c r="G53" s="18">
        <v>5.206677</v>
      </c>
      <c r="H53" s="18">
        <v>1.237824</v>
      </c>
      <c r="I53" s="18">
        <v>272.25840399999998</v>
      </c>
      <c r="J53" s="18">
        <v>53.885835</v>
      </c>
      <c r="K53" s="18">
        <v>116.48285199999999</v>
      </c>
      <c r="L53" s="18">
        <v>25.419833000000001</v>
      </c>
      <c r="M53" s="18">
        <v>11.084059999999999</v>
      </c>
      <c r="N53" s="18">
        <v>60.097476999999998</v>
      </c>
      <c r="O53" s="18">
        <v>0</v>
      </c>
      <c r="P53" s="19">
        <f t="shared" si="1"/>
        <v>1252.9937339999999</v>
      </c>
      <c r="Q53" s="19">
        <v>1136.5108819999998</v>
      </c>
      <c r="R53" s="28"/>
      <c r="S53" s="16" t="s">
        <v>545</v>
      </c>
    </row>
    <row r="54" spans="1:19">
      <c r="B54" s="16" t="s">
        <v>344</v>
      </c>
      <c r="C54" s="18">
        <v>26.633618999999999</v>
      </c>
      <c r="D54" s="18">
        <v>247.526115</v>
      </c>
      <c r="E54" s="18">
        <v>0.72087900000000005</v>
      </c>
      <c r="F54" s="18">
        <v>6.6443029999999998</v>
      </c>
      <c r="G54" s="18">
        <v>4.5913700000000004</v>
      </c>
      <c r="H54" s="18">
        <v>2.3523429999999999</v>
      </c>
      <c r="I54" s="18">
        <v>261.24868300000003</v>
      </c>
      <c r="J54" s="18">
        <v>62.892943000000002</v>
      </c>
      <c r="K54" s="18">
        <v>106.35106</v>
      </c>
      <c r="L54" s="18">
        <v>28.030819000000001</v>
      </c>
      <c r="M54" s="18">
        <v>13.689697000000001</v>
      </c>
      <c r="N54" s="18">
        <v>50.259186999999997</v>
      </c>
      <c r="O54" s="18">
        <v>1.1431999999999999E-2</v>
      </c>
      <c r="P54" s="19">
        <f t="shared" si="1"/>
        <v>1057.503424</v>
      </c>
      <c r="Q54" s="19">
        <v>951.15236400000003</v>
      </c>
      <c r="R54" s="28"/>
      <c r="S54" s="16" t="s">
        <v>546</v>
      </c>
    </row>
    <row r="55" spans="1:19">
      <c r="B55" s="16" t="s">
        <v>345</v>
      </c>
      <c r="C55" s="18">
        <v>39.696311999999999</v>
      </c>
      <c r="D55" s="18">
        <v>287.69528800000001</v>
      </c>
      <c r="E55" s="18">
        <v>0.887436</v>
      </c>
      <c r="F55" s="18">
        <v>3.5849410000000002</v>
      </c>
      <c r="G55" s="18">
        <v>5.8009950000000003</v>
      </c>
      <c r="H55" s="18">
        <v>2.886987</v>
      </c>
      <c r="I55" s="18">
        <v>301.76139499999999</v>
      </c>
      <c r="J55" s="18">
        <v>76.118624999999994</v>
      </c>
      <c r="K55" s="18">
        <v>117.37462499999999</v>
      </c>
      <c r="L55" s="18">
        <v>37.712251999999999</v>
      </c>
      <c r="M55" s="18">
        <v>20.130780999999999</v>
      </c>
      <c r="N55" s="18">
        <v>56.594208999999999</v>
      </c>
      <c r="O55" s="18">
        <v>5.6999000000000001E-2</v>
      </c>
      <c r="P55" s="19">
        <f t="shared" si="1"/>
        <v>1142.738906</v>
      </c>
      <c r="Q55" s="19">
        <v>1025.3642810000001</v>
      </c>
      <c r="R55" s="28"/>
      <c r="S55" s="16" t="s">
        <v>547</v>
      </c>
    </row>
    <row r="56" spans="1:19">
      <c r="B56" s="16" t="s">
        <v>346</v>
      </c>
      <c r="C56" s="18">
        <v>34.678739999999998</v>
      </c>
      <c r="D56" s="18">
        <v>320.230481</v>
      </c>
      <c r="E56" s="18">
        <v>0.95969000000000004</v>
      </c>
      <c r="F56" s="18">
        <v>3.447327</v>
      </c>
      <c r="G56" s="18">
        <v>6.267779</v>
      </c>
      <c r="H56" s="18">
        <v>1.9650879999999999</v>
      </c>
      <c r="I56" s="18">
        <v>309.93911400000002</v>
      </c>
      <c r="J56" s="18">
        <v>86.540312999999998</v>
      </c>
      <c r="K56" s="18">
        <v>166.41475600000001</v>
      </c>
      <c r="L56" s="18">
        <v>36.072538000000002</v>
      </c>
      <c r="M56" s="18">
        <v>12.686002</v>
      </c>
      <c r="N56" s="18">
        <v>45.139809999999997</v>
      </c>
      <c r="O56" s="18">
        <v>5.1250000000000002E-3</v>
      </c>
      <c r="P56" s="19">
        <f t="shared" si="1"/>
        <v>1388.0175910000003</v>
      </c>
      <c r="Q56" s="19">
        <v>1221.6028350000004</v>
      </c>
      <c r="R56" s="28"/>
      <c r="S56" s="16" t="s">
        <v>548</v>
      </c>
    </row>
    <row r="57" spans="1:19">
      <c r="B57" s="16" t="s">
        <v>347</v>
      </c>
      <c r="C57" s="18">
        <v>26.67183</v>
      </c>
      <c r="D57" s="18">
        <v>218.69825800000001</v>
      </c>
      <c r="E57" s="18">
        <v>0.91360399999999997</v>
      </c>
      <c r="F57" s="18">
        <v>4.2105829999999997</v>
      </c>
      <c r="G57" s="18">
        <v>5.1693049999999996</v>
      </c>
      <c r="H57" s="18">
        <v>2.3334350000000001</v>
      </c>
      <c r="I57" s="18">
        <v>285.86249199999997</v>
      </c>
      <c r="J57" s="18">
        <v>81.630977000000001</v>
      </c>
      <c r="K57" s="18">
        <v>139.615205</v>
      </c>
      <c r="L57" s="18">
        <v>31.124409</v>
      </c>
      <c r="M57" s="18">
        <v>11.078173</v>
      </c>
      <c r="N57" s="18">
        <v>35.563490999999999</v>
      </c>
      <c r="O57" s="18">
        <v>2.9489999999999998E-3</v>
      </c>
      <c r="P57" s="19">
        <f t="shared" si="1"/>
        <v>1280.5326810000006</v>
      </c>
      <c r="Q57" s="19">
        <v>1140.9174760000005</v>
      </c>
      <c r="R57" s="28"/>
      <c r="S57" s="16" t="s">
        <v>549</v>
      </c>
    </row>
    <row r="58" spans="1:19">
      <c r="B58" s="16" t="s">
        <v>348</v>
      </c>
      <c r="C58" s="18">
        <v>32.628075000000003</v>
      </c>
      <c r="D58" s="18">
        <v>320.66854000000001</v>
      </c>
      <c r="E58" s="18">
        <v>5.5682720000000003</v>
      </c>
      <c r="F58" s="18">
        <v>4.5137619999999998</v>
      </c>
      <c r="G58" s="18">
        <v>6.5301229999999997</v>
      </c>
      <c r="H58" s="18">
        <v>3.3327249999999999</v>
      </c>
      <c r="I58" s="18">
        <v>309.62785100000002</v>
      </c>
      <c r="J58" s="18">
        <v>106.647959</v>
      </c>
      <c r="K58" s="18">
        <v>174.219886</v>
      </c>
      <c r="L58" s="18">
        <v>45.152721</v>
      </c>
      <c r="M58" s="18">
        <v>31.407529</v>
      </c>
      <c r="N58" s="18">
        <v>48.327016</v>
      </c>
      <c r="O58" s="18">
        <v>3.1071000000000001E-2</v>
      </c>
      <c r="P58" s="19">
        <f t="shared" si="1"/>
        <v>1569.8118059999995</v>
      </c>
      <c r="Q58" s="19">
        <v>1395.5919199999994</v>
      </c>
      <c r="R58" s="28"/>
      <c r="S58" s="16" t="s">
        <v>550</v>
      </c>
    </row>
    <row r="59" spans="1:19">
      <c r="B59" s="16" t="s">
        <v>349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9"/>
      <c r="Q59" s="19"/>
      <c r="R59" s="28"/>
      <c r="S59" s="16" t="s">
        <v>551</v>
      </c>
    </row>
    <row r="60" spans="1:19">
      <c r="B60" s="16" t="s">
        <v>350</v>
      </c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9"/>
      <c r="Q60" s="19"/>
      <c r="R60" s="28"/>
      <c r="S60" s="16" t="s">
        <v>552</v>
      </c>
    </row>
    <row r="61" spans="1:19" ht="9.75" thickBot="1">
      <c r="B61" s="16" t="s">
        <v>351</v>
      </c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9"/>
      <c r="R61" s="28"/>
      <c r="S61" s="16" t="s">
        <v>553</v>
      </c>
    </row>
    <row r="62" spans="1:19" ht="21" customHeight="1" thickBot="1">
      <c r="A62" s="225" t="s">
        <v>162</v>
      </c>
      <c r="B62" s="225" t="s">
        <v>163</v>
      </c>
      <c r="C62" s="91" t="s">
        <v>555</v>
      </c>
      <c r="D62" s="91" t="s">
        <v>556</v>
      </c>
      <c r="E62" s="91" t="s">
        <v>557</v>
      </c>
      <c r="F62" s="91" t="s">
        <v>558</v>
      </c>
      <c r="G62" s="91" t="s">
        <v>559</v>
      </c>
      <c r="H62" s="91" t="s">
        <v>183</v>
      </c>
      <c r="I62" s="91" t="s">
        <v>560</v>
      </c>
      <c r="J62" s="91" t="s">
        <v>561</v>
      </c>
      <c r="K62" s="91" t="s">
        <v>562</v>
      </c>
      <c r="L62" s="91" t="s">
        <v>563</v>
      </c>
      <c r="M62" s="91" t="s">
        <v>564</v>
      </c>
      <c r="N62" s="91" t="s">
        <v>565</v>
      </c>
      <c r="O62" s="91" t="s">
        <v>566</v>
      </c>
      <c r="P62" s="91" t="s">
        <v>687</v>
      </c>
      <c r="Q62" s="91" t="s">
        <v>688</v>
      </c>
      <c r="R62" s="225" t="s">
        <v>539</v>
      </c>
      <c r="S62" s="225" t="s">
        <v>526</v>
      </c>
    </row>
    <row r="63" spans="1:19" ht="12" customHeight="1" thickBot="1">
      <c r="A63" s="226"/>
      <c r="B63" s="226"/>
      <c r="C63" s="230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1"/>
      <c r="Q63" s="232"/>
      <c r="R63" s="226"/>
      <c r="S63" s="226"/>
    </row>
    <row r="67" spans="1:4" ht="21" customHeight="1">
      <c r="A67" s="234" t="s">
        <v>697</v>
      </c>
      <c r="B67" s="235"/>
      <c r="C67" s="236" t="s">
        <v>698</v>
      </c>
      <c r="D67" s="236"/>
    </row>
    <row r="68" spans="1:4" ht="21" customHeight="1">
      <c r="A68" s="234" t="s">
        <v>699</v>
      </c>
      <c r="B68" s="235"/>
      <c r="C68" s="236" t="s">
        <v>700</v>
      </c>
      <c r="D68" s="236"/>
    </row>
  </sheetData>
  <mergeCells count="27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joao.baiao</cp:lastModifiedBy>
  <dcterms:created xsi:type="dcterms:W3CDTF">2007-07-18T08:17:35Z</dcterms:created>
  <dcterms:modified xsi:type="dcterms:W3CDTF">2020-11-04T18:27:24Z</dcterms:modified>
</cp:coreProperties>
</file>